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leyman\Desktop\Homework1_Excell\"/>
    </mc:Choice>
  </mc:AlternateContent>
  <xr:revisionPtr revIDLastSave="0" documentId="13_ncr:1_{F6E972D7-1074-4BCE-B2FB-75A115B311AB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3" r:id="rId2"/>
    <sheet name="Sheet3" sheetId="4" r:id="rId3"/>
    <sheet name="Sheet4" sheetId="8" r:id="rId4"/>
    <sheet name="Sheet5" sheetId="16" r:id="rId5"/>
  </sheets>
  <definedNames>
    <definedName name="_xlnm._FilterDatabase" localSheetId="4" hidden="1">Sheet5!$A$1:$J$4115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4" i="16" l="1"/>
  <c r="D3" i="16"/>
  <c r="E3" i="16"/>
  <c r="F3" i="16"/>
  <c r="D4" i="16"/>
  <c r="E4" i="16"/>
  <c r="F4" i="16"/>
  <c r="D5" i="16"/>
  <c r="E5" i="16"/>
  <c r="F5" i="16"/>
  <c r="D6" i="16"/>
  <c r="E6" i="16"/>
  <c r="F6" i="16"/>
  <c r="D7" i="16"/>
  <c r="E7" i="16"/>
  <c r="F7" i="16"/>
  <c r="D8" i="16"/>
  <c r="E8" i="16"/>
  <c r="F8" i="16"/>
  <c r="D9" i="16"/>
  <c r="E9" i="16"/>
  <c r="F9" i="16"/>
  <c r="D10" i="16"/>
  <c r="E10" i="16"/>
  <c r="F10" i="16"/>
  <c r="D11" i="16"/>
  <c r="E11" i="16"/>
  <c r="F11" i="16"/>
  <c r="D12" i="16"/>
  <c r="E12" i="16"/>
  <c r="F12" i="16"/>
  <c r="D13" i="16"/>
  <c r="E13" i="16"/>
  <c r="F13" i="16"/>
  <c r="F2" i="16"/>
  <c r="E2" i="16"/>
  <c r="D2" i="16"/>
  <c r="F14" i="16" l="1"/>
  <c r="J14" i="16" s="1"/>
  <c r="G2" i="16"/>
  <c r="I2" i="16" s="1"/>
  <c r="G8" i="16"/>
  <c r="J8" i="16" s="1"/>
  <c r="I7" i="16"/>
  <c r="G7" i="16"/>
  <c r="H7" i="16" s="1"/>
  <c r="G3" i="16"/>
  <c r="H3" i="16" s="1"/>
  <c r="G6" i="16"/>
  <c r="I6" i="16" s="1"/>
  <c r="G13" i="16"/>
  <c r="H13" i="16" s="1"/>
  <c r="G5" i="16"/>
  <c r="I5" i="16" s="1"/>
  <c r="G12" i="16"/>
  <c r="I12" i="16" s="1"/>
  <c r="G4" i="16"/>
  <c r="I4" i="16" s="1"/>
  <c r="G11" i="16"/>
  <c r="I11" i="16" s="1"/>
  <c r="G10" i="16"/>
  <c r="I10" i="16" s="1"/>
  <c r="E14" i="16"/>
  <c r="I14" i="16" s="1"/>
  <c r="G9" i="16"/>
  <c r="H9" i="16" s="1"/>
  <c r="D14" i="16"/>
  <c r="H14" i="16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8" i="16" l="1"/>
  <c r="J2" i="16"/>
  <c r="I8" i="16"/>
  <c r="J12" i="16"/>
  <c r="H12" i="16"/>
  <c r="H4" i="16"/>
  <c r="J7" i="16"/>
  <c r="J5" i="16"/>
  <c r="J4" i="16"/>
  <c r="H11" i="16"/>
  <c r="H2" i="16"/>
  <c r="J3" i="16"/>
  <c r="J11" i="16"/>
  <c r="J6" i="16"/>
  <c r="H10" i="16"/>
  <c r="J13" i="16"/>
  <c r="I9" i="16"/>
  <c r="H5" i="16"/>
  <c r="I3" i="16"/>
  <c r="J10" i="16"/>
  <c r="H6" i="16"/>
  <c r="I13" i="16"/>
  <c r="J9" i="16"/>
</calcChain>
</file>

<file path=xl/sharedStrings.xml><?xml version="1.0" encoding="utf-8"?>
<sst xmlns="http://schemas.openxmlformats.org/spreadsheetml/2006/main" count="37191" uniqueCount="8406">
  <si>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</si>
  <si>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</si>
  <si>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</si>
  <si>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</si>
  <si>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</si>
  <si>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</si>
  <si>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</si>
  <si>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</si>
  <si>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</si>
  <si>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</si>
  <si>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</si>
  <si>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</si>
  <si>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</si>
  <si>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</si>
  <si>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</si>
  <si>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</si>
  <si>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</si>
  <si>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</si>
  <si>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</si>
  <si>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</si>
  <si>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</si>
  <si>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</si>
  <si>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</si>
  <si>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</si>
  <si>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</si>
  <si>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</si>
  <si>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</si>
  <si>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</si>
  <si>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</si>
  <si>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</si>
  <si>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</si>
  <si>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</si>
  <si>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</si>
  <si>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</si>
  <si>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</si>
  <si>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</si>
  <si>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</si>
  <si>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</si>
  <si>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</si>
  <si>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</si>
  <si>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</si>
  <si>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</si>
  <si>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</si>
  <si>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</si>
  <si>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</si>
  <si>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</si>
  <si>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</si>
  <si>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</si>
  <si>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</si>
  <si>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</si>
  <si>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</si>
  <si>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</si>
  <si>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</si>
  <si>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</si>
  <si>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</si>
  <si>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</si>
  <si>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</si>
  <si>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</si>
  <si>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</si>
  <si>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</si>
  <si>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</si>
  <si>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</si>
  <si>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</si>
  <si>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</si>
  <si>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</si>
  <si>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</si>
  <si>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</si>
  <si>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</si>
  <si>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</si>
  <si>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</si>
  <si>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</si>
  <si>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</si>
  <si>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</si>
  <si>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</si>
  <si>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</si>
  <si>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</si>
  <si>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</si>
  <si>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</si>
  <si>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</si>
  <si>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</si>
  <si>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</si>
  <si>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</si>
  <si>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</si>
  <si>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</si>
  <si>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</si>
  <si>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</si>
  <si>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</si>
  <si>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</si>
  <si>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</si>
  <si>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</si>
  <si>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</si>
  <si>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</si>
  <si>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</si>
  <si>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</si>
  <si>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</si>
  <si>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</si>
  <si>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</si>
  <si>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</si>
  <si>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</si>
  <si>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</si>
  <si>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</si>
  <si>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</si>
  <si>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</si>
  <si>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</si>
  <si>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</si>
  <si>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</si>
  <si>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</si>
  <si>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</si>
  <si>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</si>
  <si>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</si>
  <si>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</si>
  <si>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</si>
  <si>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</si>
  <si>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</si>
  <si>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</si>
  <si>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</si>
  <si>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</si>
  <si>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</si>
  <si>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</si>
  <si>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</si>
  <si>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</si>
  <si>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</si>
  <si>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</si>
  <si>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</si>
  <si>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</si>
  <si>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</si>
  <si>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</si>
  <si>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</si>
  <si>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</si>
  <si>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</si>
  <si>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</si>
  <si>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</si>
  <si>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</si>
  <si>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</si>
  <si>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</si>
  <si>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</si>
  <si>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</si>
  <si>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</si>
  <si>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</si>
  <si>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</si>
  <si>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</si>
  <si>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</si>
  <si>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</si>
  <si>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</si>
  <si>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</si>
  <si>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</si>
  <si>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</si>
  <si>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</si>
  <si>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</si>
  <si>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</si>
  <si>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</si>
  <si>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</si>
  <si>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</si>
  <si>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</si>
  <si>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</si>
  <si>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</si>
  <si>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</si>
  <si>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</si>
  <si>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</si>
  <si>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</si>
  <si>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</si>
  <si>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</si>
  <si>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</si>
  <si>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</si>
  <si>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</si>
  <si>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</si>
  <si>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</si>
  <si>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</si>
  <si>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</si>
  <si>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</si>
  <si>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</si>
  <si>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</si>
  <si>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</si>
  <si>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</si>
  <si>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</si>
  <si>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</si>
  <si>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</si>
  <si>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</si>
  <si>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</si>
  <si>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</si>
  <si>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</si>
  <si>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</si>
  <si>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</si>
  <si>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</si>
  <si>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</si>
  <si>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</si>
  <si>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</si>
  <si>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</si>
  <si>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</si>
  <si>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</si>
  <si>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</si>
  <si>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</si>
  <si>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</si>
  <si>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</si>
  <si>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</si>
  <si>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</si>
  <si>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</si>
  <si>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</si>
  <si>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</si>
  <si>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</si>
  <si>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</si>
  <si>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</si>
  <si>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</si>
  <si>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</si>
  <si>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</si>
  <si>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</si>
  <si>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</si>
  <si>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</si>
  <si>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</si>
  <si>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</si>
  <si>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</si>
  <si>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</si>
  <si>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</si>
  <si>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</si>
  <si>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</si>
  <si>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</si>
  <si>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</si>
  <si>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</si>
  <si>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</si>
  <si>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</si>
  <si>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</si>
  <si>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</si>
  <si>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</si>
  <si>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</si>
  <si>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</si>
  <si>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</si>
  <si>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</si>
  <si>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</si>
  <si>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</si>
  <si>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</si>
  <si>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</si>
  <si>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</si>
  <si>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</si>
  <si>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</si>
  <si>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</si>
  <si>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</si>
  <si>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</si>
  <si>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</si>
  <si>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</si>
  <si>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</si>
  <si>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</si>
  <si>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</si>
  <si>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</si>
  <si>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</si>
  <si>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</si>
  <si>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</si>
  <si>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</si>
  <si>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</si>
  <si>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</si>
  <si>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</si>
  <si>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</si>
  <si>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</si>
  <si>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</si>
  <si>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</si>
  <si>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</si>
  <si>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</si>
  <si>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</si>
  <si>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</si>
  <si>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</si>
  <si>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</si>
  <si>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</si>
  <si>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</si>
  <si>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</si>
  <si>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</si>
  <si>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</si>
  <si>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</si>
  <si>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</si>
  <si>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</si>
  <si>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</si>
  <si>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</si>
  <si>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</si>
  <si>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</si>
  <si>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</si>
  <si>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</si>
  <si>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</si>
  <si>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</si>
  <si>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</si>
  <si>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</si>
  <si>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</si>
  <si>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</si>
  <si>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</si>
  <si>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</si>
  <si>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</si>
  <si>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</si>
  <si>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</si>
  <si>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</si>
  <si>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</si>
  <si>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</si>
  <si>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</si>
  <si>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</si>
  <si>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</si>
  <si>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</si>
  <si>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</si>
  <si>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</si>
  <si>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</si>
  <si>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</si>
  <si>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</si>
  <si>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</si>
  <si>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</si>
  <si>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</si>
  <si>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</si>
  <si>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</si>
  <si>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</si>
  <si>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</si>
  <si>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</si>
  <si>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</si>
  <si>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</si>
  <si>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</si>
  <si>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</si>
  <si>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</si>
  <si>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</si>
  <si>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</si>
  <si>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</si>
  <si>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</si>
  <si>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</si>
  <si>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</si>
  <si>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</si>
  <si>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</si>
  <si>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</si>
  <si>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</si>
  <si>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</si>
  <si>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</si>
  <si>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</si>
  <si>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</si>
  <si>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</si>
  <si>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</si>
  <si>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</si>
  <si>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</si>
  <si>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</si>
  <si>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</si>
  <si>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</si>
  <si>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</si>
  <si>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</si>
  <si>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</si>
  <si>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</si>
  <si>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</si>
  <si>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</si>
  <si>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</si>
  <si>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</si>
  <si>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</si>
  <si>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</si>
  <si>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</si>
  <si>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</si>
  <si>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</si>
  <si>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</si>
  <si>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</si>
  <si>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</si>
  <si>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</si>
  <si>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</si>
  <si>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</si>
  <si>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</si>
  <si>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</si>
  <si>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</si>
  <si>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</si>
  <si>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</si>
  <si>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</si>
  <si>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</si>
  <si>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</si>
  <si>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</si>
  <si>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</si>
  <si>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</si>
  <si>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</si>
  <si>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</si>
  <si>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</si>
  <si>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</si>
  <si>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</si>
  <si>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</si>
  <si>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</si>
  <si>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</si>
  <si>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</si>
  <si>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</si>
  <si>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</si>
  <si>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</si>
  <si>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</si>
  <si>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</si>
  <si>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</si>
  <si>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</si>
  <si>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</si>
  <si>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</si>
  <si>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</si>
  <si>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</si>
  <si>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</si>
  <si>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</si>
  <si>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</si>
  <si>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</si>
  <si>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</si>
  <si>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</si>
  <si>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</si>
  <si>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</si>
  <si>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</si>
  <si>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</si>
  <si>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</si>
  <si>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</si>
  <si>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</si>
  <si>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</si>
  <si>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</si>
  <si>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</si>
  <si>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</si>
  <si>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</si>
  <si>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</si>
  <si>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</si>
  <si>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</si>
  <si>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</si>
  <si>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</si>
  <si>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</si>
  <si>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</si>
  <si>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</si>
  <si>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</si>
  <si>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</si>
  <si>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</si>
  <si>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</si>
  <si>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</si>
  <si>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</si>
  <si>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</si>
  <si>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</si>
  <si>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</si>
  <si>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</si>
  <si>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</si>
  <si>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</si>
  <si>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</si>
  <si>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</si>
  <si>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</si>
  <si>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</si>
  <si>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</si>
  <si>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</si>
  <si>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</si>
  <si>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</si>
  <si>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</si>
  <si>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</si>
  <si>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</si>
  <si>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</si>
  <si>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</si>
  <si>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</si>
  <si>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</si>
  <si>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</si>
  <si>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</si>
  <si>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</si>
  <si>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</si>
  <si>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</si>
  <si>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</si>
  <si>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</si>
  <si>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</si>
  <si>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</si>
  <si>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</si>
  <si>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</si>
  <si>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</si>
  <si>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</si>
  <si>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</si>
  <si>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</si>
  <si>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</si>
  <si>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</si>
  <si>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</si>
  <si>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</si>
  <si>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</si>
  <si>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</si>
  <si>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</si>
  <si>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</si>
  <si>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</si>
  <si>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</si>
  <si>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</si>
  <si>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</si>
  <si>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</si>
  <si>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</si>
  <si>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</si>
  <si>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</si>
  <si>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</si>
  <si>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</si>
  <si>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</si>
  <si>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</si>
  <si>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</si>
  <si>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</si>
  <si>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</si>
  <si>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</si>
  <si>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</si>
  <si>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</si>
  <si>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</si>
  <si>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</si>
  <si>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</si>
  <si>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</si>
  <si>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</si>
  <si>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</si>
  <si>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</si>
  <si>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</si>
  <si>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</si>
  <si>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</si>
  <si>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</si>
  <si>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</si>
  <si>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</si>
  <si>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</si>
  <si>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</si>
  <si>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</si>
  <si>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</si>
  <si>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</si>
  <si>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</si>
  <si>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</si>
  <si>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</si>
  <si>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</si>
  <si>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</si>
  <si>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</si>
  <si>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</si>
  <si>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</si>
  <si>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</si>
  <si>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</si>
  <si>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</si>
  <si>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</si>
  <si>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</si>
  <si>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</si>
  <si>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</si>
  <si>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</si>
  <si>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</si>
  <si>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</si>
  <si>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</si>
  <si>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</si>
  <si>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</si>
  <si>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</si>
  <si>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</si>
  <si>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</si>
  <si>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</si>
  <si>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</si>
  <si>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</si>
  <si>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</si>
  <si>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</si>
  <si>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</si>
  <si>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</si>
  <si>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</si>
  <si>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</si>
  <si>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</si>
  <si>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</si>
  <si>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</si>
  <si>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</si>
  <si>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</si>
  <si>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</si>
  <si>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</si>
  <si>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</si>
  <si>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</si>
  <si>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</si>
  <si>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</si>
  <si>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</si>
  <si>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</si>
  <si>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</si>
  <si>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</si>
  <si>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</si>
  <si>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</si>
  <si>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</si>
  <si>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</si>
  <si>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</si>
  <si>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</si>
  <si>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</si>
  <si>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</si>
  <si>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</si>
  <si>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</si>
  <si>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</si>
  <si>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</si>
  <si>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</si>
  <si>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</si>
  <si>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</si>
  <si>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</si>
  <si>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</si>
  <si>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</si>
  <si>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</si>
  <si>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</si>
  <si>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</si>
  <si>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</si>
  <si>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</si>
  <si>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</si>
  <si>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</si>
  <si>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</si>
  <si>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</si>
  <si>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</si>
  <si>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</si>
  <si>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</si>
  <si>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</si>
  <si>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</si>
  <si>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</si>
  <si>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</si>
  <si>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</si>
  <si>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</si>
  <si>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</si>
  <si>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</si>
  <si>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</si>
  <si>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</si>
  <si>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</si>
  <si>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</si>
  <si>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</si>
  <si>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</si>
  <si>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</si>
  <si>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</si>
  <si>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</si>
  <si>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</si>
  <si>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</si>
  <si>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</si>
  <si>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</si>
  <si>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</si>
  <si>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</si>
  <si>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</si>
  <si>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</si>
  <si>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</si>
  <si>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</si>
  <si>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</si>
  <si>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</si>
  <si>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</si>
  <si>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</si>
  <si>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</si>
  <si>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</si>
  <si>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</si>
  <si>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</si>
  <si>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</si>
  <si>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</si>
  <si>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</si>
  <si>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</si>
  <si>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</si>
  <si>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</si>
  <si>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</si>
  <si>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</si>
  <si>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</si>
  <si>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</si>
  <si>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</si>
  <si>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</si>
  <si>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</si>
  <si>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</si>
  <si>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</si>
  <si>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</si>
  <si>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</si>
  <si>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</si>
  <si>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</si>
  <si>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</si>
  <si>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</si>
  <si>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</si>
  <si>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</si>
  <si>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</si>
  <si>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</si>
  <si>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</si>
  <si>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</si>
  <si>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</si>
  <si>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</si>
  <si>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</si>
  <si>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</si>
  <si>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</si>
  <si>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</si>
  <si>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</si>
  <si>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</si>
  <si>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</si>
  <si>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</si>
  <si>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</si>
  <si>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</si>
  <si>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</si>
  <si>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</si>
  <si>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</si>
  <si>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</si>
  <si>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</si>
  <si>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</si>
  <si>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</si>
  <si>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</si>
  <si>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</si>
  <si>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</si>
  <si>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</si>
  <si>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</si>
  <si>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</si>
  <si>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</si>
  <si>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</si>
  <si>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</si>
  <si>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</si>
  <si>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</si>
  <si>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</si>
  <si>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</si>
  <si>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</si>
  <si>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</si>
  <si>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</si>
  <si>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</si>
  <si>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</si>
  <si>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</si>
  <si>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</si>
  <si>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</si>
  <si>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</si>
  <si>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</si>
  <si>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</si>
  <si>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</si>
  <si>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</si>
  <si>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</si>
  <si>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</si>
  <si>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</si>
  <si>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</si>
  <si>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</si>
  <si>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</si>
  <si>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</si>
  <si>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</si>
  <si>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</si>
  <si>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</si>
  <si>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</si>
  <si>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</si>
  <si>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</si>
  <si>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</si>
  <si>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</si>
  <si>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</si>
  <si>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</si>
  <si>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</si>
  <si>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</si>
  <si>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</si>
  <si>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</si>
  <si>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</si>
  <si>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</si>
  <si>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</si>
  <si>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</si>
  <si>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</si>
  <si>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</si>
  <si>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</si>
  <si>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</si>
  <si>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</si>
  <si>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</si>
  <si>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</si>
  <si>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</si>
  <si>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</si>
  <si>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</si>
  <si>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</si>
  <si>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</si>
  <si>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</si>
  <si>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</si>
  <si>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</si>
  <si>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</si>
  <si>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</si>
  <si>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</si>
  <si>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</si>
  <si>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</si>
  <si>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</si>
  <si>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</si>
  <si>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</si>
  <si>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</si>
  <si>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</si>
  <si>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</si>
  <si>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</si>
  <si>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</si>
  <si>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</si>
  <si>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</si>
  <si>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</si>
  <si>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</si>
  <si>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</si>
  <si>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</si>
  <si>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</si>
  <si>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</si>
  <si>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</si>
  <si>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</si>
  <si>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</si>
  <si>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</si>
  <si>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</si>
  <si>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</si>
  <si>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</si>
  <si>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</si>
  <si>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</si>
  <si>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</si>
  <si>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</si>
  <si>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</si>
  <si>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</si>
  <si>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</si>
  <si>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</si>
  <si>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</si>
  <si>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</si>
  <si>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</si>
  <si>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</si>
  <si>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</si>
  <si>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</si>
  <si>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</si>
  <si>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</si>
  <si>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</si>
  <si>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</si>
  <si>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</si>
  <si>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</si>
  <si>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</si>
  <si>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</si>
  <si>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</si>
  <si>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</si>
  <si>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</si>
  <si>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</si>
  <si>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</si>
  <si>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</si>
  <si>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</si>
  <si>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</si>
  <si>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</si>
  <si>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</si>
  <si>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</si>
  <si>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</si>
  <si>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</si>
  <si>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</si>
  <si>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</si>
  <si>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</si>
  <si>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</si>
  <si>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</si>
  <si>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</si>
  <si>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</si>
  <si>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</si>
  <si>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</si>
  <si>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</si>
  <si>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</si>
  <si>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</si>
  <si>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</si>
  <si>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</si>
  <si>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</si>
  <si>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</si>
  <si>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</si>
  <si>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</si>
  <si>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</si>
  <si>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</si>
  <si>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</si>
  <si>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</si>
  <si>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</si>
  <si>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</si>
  <si>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</si>
  <si>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</si>
  <si>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</si>
  <si>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</si>
  <si>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</si>
  <si>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</si>
  <si>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</si>
  <si>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</si>
  <si>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</si>
  <si>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</si>
  <si>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</si>
  <si>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</si>
  <si>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</si>
  <si>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</si>
  <si>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</si>
  <si>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</si>
  <si>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</si>
  <si>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</si>
  <si>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</si>
  <si>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</si>
  <si>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</si>
  <si>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</si>
  <si>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</si>
  <si>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</si>
  <si>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</si>
  <si>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</si>
  <si>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</si>
  <si>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</si>
  <si>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</si>
  <si>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</si>
  <si>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</si>
  <si>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</si>
  <si>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</si>
  <si>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</si>
  <si>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</si>
  <si>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</si>
  <si>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</si>
  <si>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</si>
  <si>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</si>
  <si>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</si>
  <si>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</si>
  <si>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</si>
  <si>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</si>
  <si>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</si>
  <si>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</si>
  <si>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</si>
  <si>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</si>
  <si>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</si>
  <si>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</si>
  <si>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</si>
  <si>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</si>
  <si>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</si>
  <si>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</si>
  <si>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</si>
  <si>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</si>
  <si>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</si>
  <si>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</si>
  <si>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</si>
  <si>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</si>
  <si>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</si>
  <si>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</si>
  <si>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</si>
  <si>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</si>
  <si>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</si>
  <si>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</si>
  <si>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</si>
  <si>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</si>
  <si>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</si>
  <si>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</si>
  <si>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</si>
  <si>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</si>
  <si>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</si>
  <si>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</si>
  <si>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</si>
  <si>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</si>
  <si>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</si>
  <si>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</si>
  <si>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</si>
  <si>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</si>
  <si>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</si>
  <si>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</si>
  <si>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</si>
  <si>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</si>
  <si>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</si>
  <si>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</si>
  <si>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</si>
  <si>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</si>
  <si>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</si>
  <si>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</si>
  <si>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</si>
  <si>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</si>
  <si>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</si>
  <si>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</si>
  <si>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</si>
  <si>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</si>
  <si>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</si>
  <si>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</si>
  <si>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</si>
  <si>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</si>
  <si>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</si>
  <si>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</si>
  <si>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</si>
  <si>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</si>
  <si>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</si>
  <si>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</si>
  <si>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</si>
  <si>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</si>
  <si>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</si>
  <si>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</si>
  <si>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</si>
  <si>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</si>
  <si>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</si>
  <si>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</si>
  <si>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</si>
  <si>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</si>
  <si>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</si>
  <si>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</si>
  <si>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</si>
  <si>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</si>
  <si>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</si>
  <si>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</si>
  <si>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</si>
  <si>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</si>
  <si>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</si>
  <si>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</si>
  <si>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</si>
  <si>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</si>
  <si>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</si>
  <si>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</si>
  <si>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</si>
  <si>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</si>
  <si>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</si>
  <si>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</si>
  <si>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</si>
  <si>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</si>
  <si>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</si>
  <si>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</si>
  <si>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</si>
  <si>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</si>
  <si>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</si>
  <si>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</si>
  <si>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</si>
  <si>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</si>
  <si>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</si>
  <si>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</si>
  <si>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</si>
  <si>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</si>
  <si>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</si>
  <si>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</si>
  <si>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</si>
  <si>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</si>
  <si>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</si>
  <si>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</si>
  <si>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</si>
  <si>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</si>
  <si>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</si>
  <si>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</si>
  <si>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</si>
  <si>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</si>
  <si>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</si>
  <si>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</si>
  <si>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</si>
  <si>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</si>
  <si>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</si>
  <si>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</si>
  <si>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</si>
  <si>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</si>
  <si>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</si>
  <si>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</si>
  <si>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</si>
  <si>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</si>
  <si>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</si>
  <si>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</si>
  <si>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</si>
  <si>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</si>
  <si>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</si>
  <si>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</si>
  <si>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</si>
  <si>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</si>
  <si>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</si>
  <si>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</si>
  <si>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</si>
  <si>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</si>
  <si>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</si>
  <si>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</si>
  <si>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</si>
  <si>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</si>
  <si>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</si>
  <si>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</si>
  <si>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</si>
  <si>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</si>
  <si>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</si>
  <si>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</si>
  <si>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</si>
  <si>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</si>
  <si>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</si>
  <si>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</si>
  <si>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</si>
  <si>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</si>
  <si>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</si>
  <si>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</si>
  <si>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</si>
  <si>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</si>
  <si>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</si>
  <si>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</si>
  <si>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</si>
  <si>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</si>
  <si>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</si>
  <si>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</si>
  <si>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</si>
  <si>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</si>
  <si>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</si>
  <si>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</si>
  <si>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</si>
  <si>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</si>
  <si>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</si>
  <si>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</si>
  <si>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</si>
  <si>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</si>
  <si>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</si>
  <si>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</si>
  <si>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</si>
  <si>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</si>
  <si>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</si>
  <si>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</si>
  <si>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</si>
  <si>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</si>
  <si>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</si>
  <si>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</si>
  <si>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</si>
  <si>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</si>
  <si>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</si>
  <si>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</si>
  <si>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</si>
  <si>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</si>
  <si>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</si>
  <si>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</si>
  <si>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</si>
  <si>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</si>
  <si>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</si>
  <si>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</si>
  <si>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</si>
  <si>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</si>
  <si>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</si>
  <si>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</si>
  <si>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</si>
  <si>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</si>
  <si>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</si>
  <si>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</si>
  <si>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</si>
  <si>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</si>
  <si>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</si>
  <si>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</si>
  <si>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</si>
  <si>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</si>
  <si>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</si>
  <si>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</si>
  <si>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</si>
  <si>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</si>
  <si>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</si>
  <si>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</si>
  <si>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</si>
  <si>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</si>
  <si>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</si>
  <si>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</si>
  <si>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</si>
  <si>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</si>
  <si>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</si>
  <si>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</si>
  <si>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</si>
  <si>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</si>
  <si>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</si>
  <si>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</si>
  <si>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</si>
  <si>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</si>
  <si>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</si>
  <si>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</si>
  <si>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</si>
  <si>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</si>
  <si>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</si>
  <si>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</si>
  <si>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</si>
  <si>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</si>
  <si>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</si>
  <si>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</si>
  <si>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</si>
  <si>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</si>
  <si>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</si>
  <si>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</si>
  <si>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</si>
  <si>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</si>
  <si>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</si>
  <si>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</si>
  <si>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</si>
  <si>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</si>
  <si>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</si>
  <si>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</si>
  <si>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</si>
  <si>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</si>
  <si>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</si>
  <si>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</si>
  <si>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</si>
  <si>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</si>
  <si>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</si>
  <si>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</si>
  <si>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</si>
  <si>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</si>
  <si>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</si>
  <si>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</si>
  <si>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</si>
  <si>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</si>
  <si>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</si>
  <si>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</si>
  <si>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</si>
  <si>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</si>
  <si>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</si>
  <si>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</si>
  <si>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</si>
  <si>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</si>
  <si>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</si>
  <si>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</si>
  <si>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</si>
  <si>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</si>
  <si>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</si>
  <si>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</si>
  <si>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</si>
  <si>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</si>
  <si>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</si>
  <si>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</si>
  <si>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</si>
  <si>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</si>
  <si>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</si>
  <si>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</si>
  <si>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</si>
  <si>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</si>
  <si>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</si>
  <si>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</si>
  <si>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</si>
  <si>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</si>
  <si>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</si>
  <si>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</si>
  <si>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</si>
  <si>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</si>
  <si>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</si>
  <si>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</si>
  <si>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</si>
  <si>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</si>
  <si>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</si>
  <si>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</si>
  <si>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</si>
  <si>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</si>
  <si>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</si>
  <si>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</si>
  <si>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</si>
  <si>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</si>
  <si>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</si>
  <si>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</si>
  <si>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</si>
  <si>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</si>
  <si>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</si>
  <si>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</si>
  <si>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</si>
  <si>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</si>
  <si>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</si>
  <si>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</si>
  <si>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</si>
  <si>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</si>
  <si>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</si>
  <si>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</si>
  <si>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</si>
  <si>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</si>
  <si>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</si>
  <si>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</si>
  <si>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</si>
  <si>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</si>
  <si>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</si>
  <si>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</si>
  <si>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</si>
  <si>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</si>
  <si>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</si>
  <si>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</si>
  <si>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</si>
  <si>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</si>
  <si>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</si>
  <si>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</si>
  <si>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</si>
  <si>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</si>
  <si>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</si>
  <si>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</si>
  <si>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</si>
  <si>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</si>
  <si>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</si>
  <si>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</si>
  <si>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</si>
  <si>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</si>
  <si>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</si>
  <si>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</si>
  <si>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</si>
  <si>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</si>
  <si>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</si>
  <si>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</si>
  <si>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</si>
  <si>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</si>
  <si>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</si>
  <si>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</si>
  <si>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</si>
  <si>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</si>
  <si>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</si>
  <si>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</si>
  <si>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</si>
  <si>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</si>
  <si>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</si>
  <si>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</si>
  <si>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</si>
  <si>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</si>
  <si>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</si>
  <si>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</si>
  <si>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</si>
  <si>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</si>
  <si>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</si>
  <si>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</si>
  <si>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</si>
  <si>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</si>
  <si>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</si>
  <si>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</si>
  <si>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</si>
  <si>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</si>
  <si>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</si>
  <si>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</si>
  <si>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</si>
  <si>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</si>
  <si>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</si>
  <si>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</si>
  <si>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</si>
  <si>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</si>
  <si>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</si>
  <si>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</si>
  <si>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</si>
  <si>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</si>
  <si>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</si>
  <si>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</si>
  <si>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</si>
  <si>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</si>
  <si>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</si>
  <si>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</si>
  <si>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</si>
  <si>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</si>
  <si>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</si>
  <si>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</si>
  <si>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</si>
  <si>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</si>
  <si>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</si>
  <si>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</si>
  <si>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</si>
  <si>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</si>
  <si>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</si>
  <si>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</si>
  <si>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</si>
  <si>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</si>
  <si>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</si>
  <si>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</si>
  <si>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</si>
  <si>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</si>
  <si>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</si>
  <si>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</si>
  <si>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</si>
  <si>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</si>
  <si>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</si>
  <si>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</si>
  <si>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</si>
  <si>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</si>
  <si>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</si>
  <si>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</si>
  <si>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</si>
  <si>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</si>
  <si>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</si>
  <si>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</si>
  <si>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</si>
  <si>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</si>
  <si>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</si>
  <si>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</si>
  <si>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</si>
  <si>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</si>
  <si>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</si>
  <si>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</si>
  <si>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</si>
  <si>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</si>
  <si>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</si>
  <si>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</si>
  <si>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</si>
  <si>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</si>
  <si>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</si>
  <si>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</si>
  <si>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</si>
  <si>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</si>
  <si>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</si>
  <si>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</si>
  <si>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</si>
  <si>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</si>
  <si>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</si>
  <si>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</si>
  <si>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</si>
  <si>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</si>
  <si>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</si>
  <si>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</si>
  <si>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</si>
  <si>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</si>
  <si>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</si>
  <si>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</si>
  <si>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</si>
  <si>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</si>
  <si>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</si>
  <si>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</si>
  <si>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</si>
  <si>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</si>
  <si>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</si>
  <si>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</si>
  <si>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</si>
  <si>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</si>
  <si>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</si>
  <si>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</si>
  <si>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</si>
  <si>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</si>
  <si>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</si>
  <si>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</si>
  <si>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</si>
  <si>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</si>
  <si>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</si>
  <si>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</si>
  <si>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</si>
  <si>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</si>
  <si>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</si>
  <si>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</si>
  <si>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</si>
  <si>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</si>
  <si>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</si>
  <si>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</si>
  <si>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</si>
  <si>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</si>
  <si>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</si>
  <si>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</si>
  <si>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</si>
  <si>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</si>
  <si>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</si>
  <si>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</si>
  <si>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</si>
  <si>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</si>
  <si>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</si>
  <si>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</si>
  <si>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</si>
  <si>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</si>
  <si>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</si>
  <si>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</si>
  <si>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</si>
  <si>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</si>
  <si>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</si>
  <si>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</si>
  <si>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</si>
  <si>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</si>
  <si>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</si>
  <si>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</si>
  <si>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</si>
  <si>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</si>
  <si>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</si>
  <si>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</si>
  <si>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</si>
  <si>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</si>
  <si>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</si>
  <si>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</si>
  <si>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</si>
  <si>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</si>
  <si>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</si>
  <si>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</si>
  <si>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</si>
  <si>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</si>
  <si>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</si>
  <si>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</si>
  <si>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</si>
  <si>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</si>
  <si>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</si>
  <si>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</si>
  <si>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</si>
  <si>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</si>
  <si>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</si>
  <si>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</si>
  <si>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</si>
  <si>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</si>
  <si>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</si>
  <si>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</si>
  <si>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</si>
  <si>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</si>
  <si>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</si>
  <si>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</si>
  <si>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</si>
  <si>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</si>
  <si>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</si>
  <si>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</si>
  <si>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</si>
  <si>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</si>
  <si>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</si>
  <si>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</si>
  <si>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</si>
  <si>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</si>
  <si>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</si>
  <si>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</si>
  <si>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</si>
  <si>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</si>
  <si>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</si>
  <si>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</si>
  <si>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</si>
  <si>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</si>
  <si>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</si>
  <si>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</si>
  <si>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</si>
  <si>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</si>
  <si>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</si>
  <si>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</si>
  <si>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</si>
  <si>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</si>
  <si>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</si>
  <si>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</si>
  <si>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</si>
  <si>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</si>
  <si>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</si>
  <si>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</si>
  <si>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</si>
  <si>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</si>
  <si>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</si>
  <si>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</si>
  <si>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</si>
  <si>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</si>
  <si>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</si>
  <si>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</si>
  <si>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</si>
  <si>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</si>
  <si>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</si>
  <si>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</si>
  <si>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</si>
  <si>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</si>
  <si>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</si>
  <si>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</si>
  <si>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</si>
  <si>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</si>
  <si>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</si>
  <si>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</si>
  <si>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</si>
  <si>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</si>
  <si>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</si>
  <si>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</si>
  <si>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</si>
  <si>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</si>
  <si>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</si>
  <si>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</si>
  <si>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</si>
  <si>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</si>
  <si>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</si>
  <si>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</si>
  <si>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</si>
  <si>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</si>
  <si>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</si>
  <si>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</si>
  <si>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</si>
  <si>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</si>
  <si>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</si>
  <si>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</si>
  <si>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</si>
  <si>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</si>
  <si>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</si>
  <si>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</si>
  <si>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</si>
  <si>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</si>
  <si>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</si>
  <si>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</si>
  <si>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</si>
  <si>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</si>
  <si>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</si>
  <si>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</si>
  <si>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</si>
  <si>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</si>
  <si>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</si>
  <si>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</si>
  <si>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</si>
  <si>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</si>
  <si>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</si>
  <si>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</si>
  <si>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</si>
  <si>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</si>
  <si>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</si>
  <si>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</si>
  <si>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</si>
  <si>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</si>
  <si>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</si>
  <si>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</si>
  <si>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</si>
  <si>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</si>
  <si>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</si>
  <si>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</si>
  <si>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</si>
  <si>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</si>
  <si>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</si>
  <si>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</si>
  <si>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</si>
  <si>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</si>
  <si>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</si>
  <si>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</si>
  <si>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</si>
  <si>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</si>
  <si>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</si>
  <si>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</si>
  <si>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</si>
  <si>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</si>
  <si>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</si>
  <si>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</si>
  <si>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</si>
  <si>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</si>
  <si>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</si>
  <si>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</si>
  <si>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</si>
  <si>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</si>
  <si>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</si>
  <si>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</si>
  <si>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</si>
  <si>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</si>
  <si>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</si>
  <si>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</si>
  <si>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</si>
  <si>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</si>
  <si>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</si>
  <si>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</si>
  <si>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</si>
  <si>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</si>
  <si>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</si>
  <si>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</si>
  <si>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</si>
  <si>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</si>
  <si>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</si>
  <si>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</si>
  <si>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</si>
  <si>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</si>
  <si>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</si>
  <si>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</si>
  <si>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</si>
  <si>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</si>
  <si>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</si>
  <si>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</si>
  <si>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</si>
  <si>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</si>
  <si>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</si>
  <si>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</si>
  <si>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</si>
  <si>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</si>
  <si>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</si>
  <si>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</si>
  <si>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</si>
  <si>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</si>
  <si>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</si>
  <si>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</si>
  <si>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</si>
  <si>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</si>
  <si>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</si>
  <si>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</si>
  <si>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</si>
  <si>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</si>
  <si>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</si>
  <si>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</si>
  <si>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</si>
  <si>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</si>
  <si>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</si>
  <si>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</si>
  <si>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</si>
  <si>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</si>
  <si>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</si>
  <si>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</si>
  <si>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</si>
  <si>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</si>
  <si>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</si>
  <si>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</si>
  <si>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</si>
  <si>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</si>
  <si>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</si>
  <si>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</si>
  <si>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</si>
  <si>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</si>
  <si>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</si>
  <si>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</si>
  <si>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</si>
  <si>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</si>
  <si>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</si>
  <si>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</si>
  <si>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</si>
  <si>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</si>
  <si>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</si>
  <si>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</si>
  <si>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</si>
  <si>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</si>
  <si>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</si>
  <si>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</si>
  <si>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</si>
  <si>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</si>
  <si>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</si>
  <si>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</si>
  <si>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</si>
  <si>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</si>
  <si>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</si>
  <si>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</si>
  <si>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</si>
  <si>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</si>
  <si>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</si>
  <si>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</si>
  <si>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</si>
  <si>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</si>
  <si>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</si>
  <si>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</si>
  <si>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</si>
  <si>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</si>
  <si>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</si>
  <si>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</si>
  <si>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</si>
  <si>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</si>
  <si>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</si>
  <si>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</si>
  <si>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</si>
  <si>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</si>
  <si>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</si>
  <si>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</si>
  <si>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</si>
  <si>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</si>
  <si>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</si>
  <si>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</si>
  <si>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</si>
  <si>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</si>
  <si>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</si>
  <si>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</si>
  <si>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</si>
  <si>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</si>
  <si>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</si>
  <si>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</si>
  <si>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</si>
  <si>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</si>
  <si>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</si>
  <si>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</si>
  <si>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</si>
  <si>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</si>
  <si>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</si>
  <si>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</si>
  <si>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</si>
  <si>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</si>
  <si>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</si>
  <si>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</si>
  <si>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</si>
  <si>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</si>
  <si>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</si>
  <si>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</si>
  <si>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</si>
  <si>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</si>
  <si>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</si>
  <si>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</si>
  <si>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</si>
  <si>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</si>
  <si>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</si>
  <si>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</si>
  <si>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</si>
  <si>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</si>
  <si>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</si>
  <si>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</si>
  <si>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</si>
  <si>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</si>
  <si>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</si>
  <si>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</si>
  <si>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</si>
  <si>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</si>
  <si>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</si>
  <si>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</si>
  <si>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</si>
  <si>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</si>
  <si>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</si>
  <si>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</si>
  <si>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</si>
  <si>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</si>
  <si>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</si>
  <si>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</si>
  <si>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</si>
  <si>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</si>
  <si>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</si>
  <si>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</si>
  <si>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</si>
  <si>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</si>
  <si>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</si>
  <si>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</si>
  <si>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</si>
  <si>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</si>
  <si>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</si>
  <si>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</si>
  <si>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</si>
  <si>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</si>
  <si>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</si>
  <si>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</si>
  <si>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</si>
  <si>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</si>
  <si>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</si>
  <si>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</si>
  <si>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</si>
  <si>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</si>
  <si>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</si>
  <si>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</si>
  <si>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</si>
  <si>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</si>
  <si>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</si>
  <si>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</si>
  <si>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</si>
  <si>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</si>
  <si>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</si>
  <si>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</si>
  <si>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</si>
  <si>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</si>
  <si>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</si>
  <si>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</si>
  <si>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</si>
  <si>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</si>
  <si>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</si>
  <si>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</si>
  <si>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</si>
  <si>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</si>
  <si>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</si>
  <si>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</si>
  <si>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</si>
  <si>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</si>
  <si>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</si>
  <si>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</si>
  <si>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</si>
  <si>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</si>
  <si>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</si>
  <si>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</si>
  <si>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</si>
  <si>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</si>
  <si>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</si>
  <si>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</si>
  <si>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</si>
  <si>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</si>
  <si>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</si>
  <si>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</si>
  <si>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</si>
  <si>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</si>
  <si>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</si>
  <si>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</si>
  <si>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</si>
  <si>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</si>
  <si>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</si>
  <si>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</si>
  <si>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</si>
  <si>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</si>
  <si>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</si>
  <si>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</si>
  <si>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</si>
  <si>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</si>
  <si>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</si>
  <si>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</si>
  <si>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</si>
  <si>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</si>
  <si>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</si>
  <si>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</si>
  <si>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</si>
  <si>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</si>
  <si>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</si>
  <si>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</si>
  <si>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</si>
  <si>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</si>
  <si>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</si>
  <si>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</si>
  <si>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</si>
  <si>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</si>
  <si>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</si>
  <si>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</si>
  <si>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</si>
  <si>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</si>
  <si>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</si>
  <si>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</si>
  <si>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</si>
  <si>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</si>
  <si>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</si>
  <si>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</si>
  <si>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</si>
  <si>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</si>
  <si>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</si>
  <si>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</si>
  <si>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</si>
  <si>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</si>
  <si>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</si>
  <si>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</si>
  <si>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</si>
  <si>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</si>
  <si>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</si>
  <si>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</si>
  <si>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</si>
  <si>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</si>
  <si>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</si>
  <si>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</si>
  <si>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</si>
  <si>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</si>
  <si>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</si>
  <si>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</si>
  <si>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</si>
  <si>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</si>
  <si>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</si>
  <si>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</si>
  <si>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</si>
  <si>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</si>
  <si>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</si>
  <si>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</si>
  <si>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</si>
  <si>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</si>
  <si>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</si>
  <si>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</si>
  <si>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</si>
  <si>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</si>
  <si>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</si>
  <si>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</si>
  <si>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</si>
  <si>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</si>
  <si>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</si>
  <si>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</si>
  <si>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</si>
  <si>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</si>
  <si>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</si>
  <si>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</si>
  <si>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</si>
  <si>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</si>
  <si>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</si>
  <si>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</si>
  <si>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</si>
  <si>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</si>
  <si>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</si>
  <si>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</si>
  <si>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</si>
  <si>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</si>
  <si>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</si>
  <si>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</si>
  <si>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</si>
  <si>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</si>
  <si>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</si>
  <si>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</si>
  <si>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</si>
  <si>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</si>
  <si>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</si>
  <si>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</si>
  <si>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</si>
  <si>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</si>
  <si>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</si>
  <si>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</si>
  <si>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</si>
  <si>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</si>
  <si>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</si>
  <si>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</si>
  <si>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</si>
  <si>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</si>
  <si>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</si>
  <si>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</si>
  <si>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</si>
  <si>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</si>
  <si>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</si>
  <si>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</si>
  <si>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</si>
  <si>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</si>
  <si>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</si>
  <si>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</si>
  <si>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</si>
  <si>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</si>
  <si>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</si>
  <si>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</si>
  <si>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</si>
  <si>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</si>
  <si>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</si>
  <si>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</si>
  <si>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</si>
  <si>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</si>
  <si>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</si>
  <si>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</si>
  <si>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</si>
  <si>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</si>
  <si>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</si>
  <si>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</si>
  <si>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</si>
  <si>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</si>
  <si>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</si>
  <si>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</si>
  <si>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</si>
  <si>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</si>
  <si>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</si>
  <si>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</si>
  <si>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</si>
  <si>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</si>
  <si>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</si>
  <si>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</si>
  <si>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</si>
  <si>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</si>
  <si>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</si>
  <si>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</si>
  <si>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</si>
  <si>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</si>
  <si>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</si>
  <si>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</si>
  <si>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</si>
  <si>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</si>
  <si>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</si>
  <si>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</si>
  <si>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</si>
  <si>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</si>
  <si>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</si>
  <si>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</si>
  <si>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</si>
  <si>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</si>
  <si>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</si>
  <si>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</si>
  <si>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</si>
  <si>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</si>
  <si>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</si>
  <si>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</si>
  <si>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</si>
  <si>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</si>
  <si>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</si>
  <si>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</si>
  <si>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</si>
  <si>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</si>
  <si>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</si>
  <si>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</si>
  <si>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</si>
  <si>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</si>
  <si>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</si>
  <si>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</si>
  <si>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</si>
  <si>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</si>
  <si>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</si>
  <si>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</si>
  <si>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</si>
  <si>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</si>
  <si>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</si>
  <si>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</si>
  <si>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</si>
  <si>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</si>
  <si>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</si>
  <si>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</si>
  <si>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</si>
  <si>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</si>
  <si>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</si>
  <si>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</si>
  <si>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</si>
  <si>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</si>
  <si>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</si>
  <si>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</si>
  <si>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</si>
  <si>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</si>
  <si>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</si>
  <si>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</si>
  <si>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</si>
  <si>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</si>
  <si>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</si>
  <si>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</si>
  <si>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</si>
  <si>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</si>
  <si>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</si>
  <si>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</si>
  <si>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</si>
  <si>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</si>
  <si>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</si>
  <si>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</si>
  <si>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</si>
  <si>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</si>
  <si>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</si>
  <si>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</si>
  <si>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</si>
  <si>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</si>
  <si>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</si>
  <si>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</si>
  <si>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</si>
  <si>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</si>
  <si>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</si>
  <si>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</si>
  <si>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</si>
  <si>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</si>
  <si>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</si>
  <si>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</si>
  <si>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</si>
  <si>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</si>
  <si>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</si>
  <si>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</si>
  <si>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</si>
  <si>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</si>
  <si>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</si>
  <si>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</si>
  <si>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</si>
  <si>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</si>
  <si>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</si>
  <si>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</si>
  <si>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</si>
  <si>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</si>
  <si>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</si>
  <si>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</si>
  <si>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</si>
  <si>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</si>
  <si>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</si>
  <si>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</si>
  <si>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</si>
  <si>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</si>
  <si>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</si>
  <si>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</si>
  <si>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</si>
  <si>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</si>
  <si>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</si>
  <si>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</si>
  <si>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</si>
  <si>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</si>
  <si>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</si>
  <si>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</si>
  <si>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</si>
  <si>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</si>
  <si>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</si>
  <si>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</si>
  <si>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</si>
  <si>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</si>
  <si>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</si>
  <si>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</si>
  <si>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</si>
  <si>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</si>
  <si>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</si>
  <si>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</si>
  <si>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</si>
  <si>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</si>
  <si>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</si>
  <si>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</si>
  <si>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</si>
  <si>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</si>
  <si>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</si>
  <si>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</si>
  <si>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</si>
  <si>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</si>
  <si>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</si>
  <si>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</si>
  <si>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</si>
  <si>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</si>
  <si>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</si>
  <si>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</si>
  <si>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</si>
  <si>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</si>
  <si>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</si>
  <si>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</si>
  <si>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</si>
  <si>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</si>
  <si>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</si>
  <si>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</si>
  <si>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</si>
  <si>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</si>
  <si>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</si>
  <si>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</si>
  <si>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</si>
  <si>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</si>
  <si>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</si>
  <si>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</si>
  <si>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</si>
  <si>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</si>
  <si>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</si>
  <si>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</si>
  <si>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</si>
  <si>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</si>
  <si>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</si>
  <si>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</si>
  <si>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</si>
  <si>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</si>
  <si>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</si>
  <si>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</si>
  <si>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</si>
  <si>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</si>
  <si>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</si>
  <si>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</si>
  <si>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</si>
  <si>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</si>
  <si>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</si>
  <si>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</si>
  <si>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</si>
  <si>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</si>
  <si>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</si>
  <si>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</si>
  <si>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</si>
  <si>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</si>
  <si>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</si>
  <si>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</si>
  <si>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</si>
  <si>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</si>
  <si>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</si>
  <si>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</si>
  <si>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</si>
  <si>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</si>
  <si>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</si>
  <si>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</si>
  <si>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</si>
  <si>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</si>
  <si>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</si>
  <si>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</si>
  <si>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</si>
  <si>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</si>
  <si>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</si>
  <si>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</si>
  <si>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</si>
  <si>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</si>
  <si>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</si>
  <si>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</si>
  <si>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</si>
  <si>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</si>
  <si>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</si>
  <si>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</si>
  <si>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</si>
  <si>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</si>
  <si>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</si>
  <si>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</si>
  <si>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</si>
  <si>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</si>
  <si>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</si>
  <si>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</si>
  <si>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</si>
  <si>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</si>
  <si>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</si>
  <si>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</si>
  <si>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</si>
  <si>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</si>
  <si>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</si>
  <si>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</si>
  <si>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</si>
  <si>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</si>
  <si>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</si>
  <si>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</si>
  <si>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</si>
  <si>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</si>
  <si>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</si>
  <si>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</si>
  <si>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</si>
  <si>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</si>
  <si>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</si>
  <si>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</si>
  <si>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</si>
  <si>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</si>
  <si>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</si>
  <si>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</si>
  <si>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</si>
  <si>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</si>
  <si>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</si>
  <si>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</si>
  <si>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</si>
  <si>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</si>
  <si>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</si>
  <si>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</si>
  <si>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</si>
  <si>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</si>
  <si>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</si>
  <si>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</si>
  <si>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</si>
  <si>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</si>
  <si>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</si>
  <si>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</si>
  <si>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</si>
  <si>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</si>
  <si>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</si>
  <si>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</si>
  <si>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</si>
  <si>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</si>
  <si>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</si>
  <si>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</si>
  <si>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</si>
  <si>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</si>
  <si>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</si>
  <si>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</si>
  <si>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</si>
  <si>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</si>
  <si>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</si>
  <si>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</si>
  <si>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</si>
  <si>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</si>
  <si>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</si>
  <si>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</si>
  <si>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</si>
  <si>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</si>
  <si>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</si>
  <si>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</si>
  <si>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</si>
  <si>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</si>
  <si>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</si>
  <si>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</si>
  <si>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</si>
  <si>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</si>
  <si>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</si>
  <si>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</si>
  <si>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</si>
  <si>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</si>
  <si>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</si>
  <si>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</si>
  <si>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</si>
  <si>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</si>
  <si>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</si>
  <si>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</si>
  <si>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</si>
  <si>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</si>
  <si>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</si>
  <si>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</si>
  <si>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</si>
  <si>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</si>
  <si>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</si>
  <si>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</si>
  <si>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</si>
  <si>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</si>
  <si>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</si>
  <si>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</si>
  <si>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</si>
  <si>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</si>
  <si>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</si>
  <si>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</si>
  <si>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</si>
  <si>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</si>
  <si>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</si>
  <si>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</si>
  <si>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</si>
  <si>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</si>
  <si>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</si>
  <si>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</si>
  <si>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</si>
  <si>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</si>
  <si>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</si>
  <si>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</si>
  <si>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</si>
  <si>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</si>
  <si>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</si>
  <si>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</si>
  <si>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</si>
  <si>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</si>
  <si>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</si>
  <si>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</si>
  <si>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</si>
  <si>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</si>
  <si>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</si>
  <si>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</si>
  <si>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</si>
  <si>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</si>
  <si>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</si>
  <si>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</si>
  <si>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</si>
  <si>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</si>
  <si>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</si>
  <si>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</si>
  <si>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</si>
  <si>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</si>
  <si>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</si>
  <si>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</si>
  <si>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</si>
  <si>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</si>
  <si>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</si>
  <si>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</si>
  <si>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</si>
  <si>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</si>
  <si>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</si>
  <si>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</si>
  <si>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</si>
  <si>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</si>
  <si>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</si>
  <si>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</si>
  <si>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</si>
  <si>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</si>
  <si>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</si>
  <si>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</si>
  <si>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</si>
  <si>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</si>
  <si>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</si>
  <si>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</si>
  <si>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</si>
  <si>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</si>
  <si>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</si>
  <si>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</si>
  <si>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</si>
  <si>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</si>
  <si>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</si>
  <si>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</si>
  <si>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</si>
  <si>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</si>
  <si>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</si>
  <si>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</si>
  <si>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</si>
  <si>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</si>
  <si>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</si>
  <si>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</si>
  <si>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</si>
  <si>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</si>
  <si>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</si>
  <si>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</si>
  <si>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</si>
  <si>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</si>
  <si>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</si>
  <si>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</si>
  <si>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</si>
  <si>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</si>
  <si>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</si>
  <si>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</si>
  <si>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</si>
  <si>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</si>
  <si>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</si>
  <si>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</si>
  <si>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</si>
  <si>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</si>
  <si>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</si>
  <si>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</si>
  <si>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</si>
  <si>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</si>
  <si>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</si>
  <si>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</si>
  <si>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</si>
  <si>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</si>
  <si>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</si>
  <si>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</si>
  <si>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</si>
  <si>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</si>
  <si>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</si>
  <si>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</si>
  <si>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</si>
  <si>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</si>
  <si>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</si>
  <si>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</si>
  <si>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</si>
  <si>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</si>
  <si>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</si>
  <si>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</si>
  <si>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</si>
  <si>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</si>
  <si>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</si>
  <si>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</si>
  <si>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</si>
  <si>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</si>
  <si>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</si>
  <si>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</si>
  <si>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</si>
  <si>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</si>
  <si>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</si>
  <si>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</si>
  <si>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</si>
  <si>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</si>
  <si>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</si>
  <si>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</si>
  <si>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</si>
  <si>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</si>
  <si>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</si>
  <si>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</si>
  <si>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</si>
  <si>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</si>
  <si>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</si>
  <si>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</si>
  <si>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</si>
  <si>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</si>
  <si>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</si>
  <si>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</si>
  <si>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</si>
  <si>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</si>
  <si>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</si>
  <si>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</si>
  <si>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</si>
  <si>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</si>
  <si>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</si>
  <si>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</si>
  <si>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</si>
  <si>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</si>
  <si>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</si>
  <si>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</si>
  <si>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</si>
  <si>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</si>
  <si>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</si>
  <si>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</si>
  <si>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</si>
  <si>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</si>
  <si>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</si>
  <si>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</si>
  <si>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</si>
  <si>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</si>
  <si>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</si>
  <si>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</si>
  <si>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</si>
  <si>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</si>
  <si>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</si>
  <si>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</si>
  <si>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</si>
  <si>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</si>
  <si>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</si>
  <si>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</si>
  <si>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</si>
  <si>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</si>
  <si>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</si>
  <si>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</si>
  <si>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</si>
  <si>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</si>
  <si>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</si>
  <si>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</si>
  <si>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</si>
  <si>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</si>
  <si>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</si>
  <si>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</si>
  <si>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</si>
  <si>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</si>
  <si>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</si>
  <si>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</si>
  <si>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</si>
  <si>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</si>
  <si>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</si>
  <si>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</si>
  <si>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</si>
  <si>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</si>
  <si>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</si>
  <si>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</si>
  <si>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</si>
  <si>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</si>
  <si>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</si>
  <si>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</si>
  <si>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</si>
  <si>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</si>
  <si>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</si>
  <si>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</si>
  <si>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</si>
  <si>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</si>
  <si>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</si>
  <si>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</si>
  <si>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</si>
  <si>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</si>
  <si>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</si>
  <si>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</si>
  <si>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</si>
  <si>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</si>
  <si>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</si>
  <si>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</si>
  <si>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</si>
  <si>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</si>
  <si>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</si>
  <si>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</si>
  <si>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</si>
  <si>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</si>
  <si>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</si>
  <si>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</si>
  <si>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</si>
  <si>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</si>
  <si>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</si>
  <si>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</si>
  <si>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</si>
  <si>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</si>
  <si>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</si>
  <si>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</si>
  <si>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</si>
  <si>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</si>
  <si>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</si>
  <si>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</si>
  <si>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</si>
  <si>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</si>
  <si>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</si>
  <si>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</si>
  <si>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</si>
  <si>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</si>
  <si>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</si>
  <si>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</si>
  <si>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</si>
  <si>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</si>
  <si>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</si>
  <si>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</si>
  <si>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</si>
  <si>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</si>
  <si>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</si>
  <si>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</si>
  <si>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</si>
  <si>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</si>
  <si>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</si>
  <si>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</si>
  <si>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</si>
  <si>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</si>
  <si>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</si>
  <si>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</si>
  <si>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</si>
  <si>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</si>
  <si>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</si>
  <si>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</si>
  <si>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</si>
  <si>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</si>
  <si>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</si>
  <si>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</si>
  <si>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</si>
  <si>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</si>
  <si>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</si>
  <si>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</si>
  <si>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</si>
  <si>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</si>
  <si>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</si>
  <si>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</si>
  <si>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</si>
  <si>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</si>
  <si>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</si>
  <si>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</si>
  <si>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</si>
  <si>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</si>
  <si>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</si>
  <si>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</si>
  <si>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</si>
  <si>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</si>
  <si>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</si>
  <si>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</si>
  <si>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</si>
  <si>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</si>
  <si>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</si>
  <si>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</si>
  <si>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</si>
  <si>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</si>
  <si>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</si>
  <si>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</si>
  <si>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</si>
  <si>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</si>
  <si>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</si>
  <si>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</si>
  <si>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</si>
  <si>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</si>
  <si>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</si>
  <si>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</si>
  <si>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</si>
  <si>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</si>
  <si>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</si>
  <si>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</si>
  <si>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</si>
  <si>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</si>
  <si>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</si>
  <si>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</si>
  <si>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</si>
  <si>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</si>
  <si>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</si>
  <si>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</si>
  <si>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</si>
  <si>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</si>
  <si>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</si>
  <si>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</si>
  <si>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</si>
  <si>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</si>
  <si>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</si>
  <si>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</si>
  <si>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</si>
  <si>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</si>
  <si>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</si>
  <si>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</si>
  <si>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</si>
  <si>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</si>
  <si>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</si>
  <si>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</si>
  <si>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</si>
  <si>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</si>
  <si>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</si>
  <si>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</si>
  <si>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</si>
  <si>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</si>
  <si>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</si>
  <si>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</si>
  <si>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</si>
  <si>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</si>
  <si>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</si>
  <si>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</si>
  <si>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</si>
  <si>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</si>
  <si>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</si>
  <si>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</si>
  <si>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</si>
  <si>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</si>
  <si>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</si>
  <si>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</si>
  <si>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</si>
  <si>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</si>
  <si>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</si>
  <si>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</si>
  <si>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</si>
  <si>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</si>
  <si>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</si>
  <si>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</si>
  <si>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</si>
  <si>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</si>
  <si>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</si>
  <si>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</si>
  <si>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</si>
  <si>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</si>
  <si>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</si>
  <si>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</si>
  <si>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</si>
  <si>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</si>
  <si>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</si>
  <si>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</si>
  <si>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</si>
  <si>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</si>
  <si>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</si>
  <si>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</si>
  <si>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</si>
  <si>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</si>
  <si>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</si>
  <si>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</si>
  <si>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</si>
  <si>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</si>
  <si>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</si>
  <si>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</si>
  <si>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</si>
  <si>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</si>
  <si>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</si>
  <si>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</si>
  <si>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</si>
  <si>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</si>
  <si>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</si>
  <si>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</si>
  <si>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</si>
  <si>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</si>
  <si>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</si>
  <si>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</si>
  <si>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</si>
  <si>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</si>
  <si>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</si>
  <si>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</si>
  <si>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</si>
  <si>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</si>
  <si>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</si>
  <si>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</si>
  <si>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</si>
  <si>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</si>
  <si>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</si>
  <si>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</si>
  <si>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</si>
  <si>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</si>
  <si>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</si>
  <si>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</si>
  <si>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</si>
  <si>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</si>
  <si>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</si>
  <si>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</si>
  <si>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</si>
  <si>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</si>
  <si>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</si>
  <si>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</si>
  <si>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</si>
  <si>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</si>
  <si>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</si>
  <si>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</si>
  <si>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</si>
  <si>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</si>
  <si>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</si>
  <si>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</si>
  <si>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</si>
  <si>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</si>
  <si>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</si>
  <si>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</si>
  <si>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</si>
  <si>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</si>
  <si>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</si>
  <si>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</si>
  <si>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</si>
  <si>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</si>
  <si>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</si>
  <si>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</si>
  <si>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</si>
  <si>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</si>
  <si>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</si>
  <si>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</si>
  <si>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</si>
  <si>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</si>
  <si>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</si>
  <si>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</si>
  <si>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</si>
  <si>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</si>
  <si>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</si>
  <si>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</si>
  <si>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</si>
  <si>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</si>
  <si>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</si>
  <si>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</si>
  <si>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</si>
  <si>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</si>
  <si>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</si>
  <si>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</si>
  <si>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</si>
  <si>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</si>
  <si>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</si>
  <si>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</si>
  <si>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</si>
  <si>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</si>
  <si>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</si>
  <si>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</si>
  <si>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</si>
  <si>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</si>
  <si>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</si>
  <si>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</si>
  <si>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</si>
  <si>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</si>
  <si>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</si>
  <si>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</si>
  <si>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</si>
  <si>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</si>
  <si>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</si>
  <si>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</si>
  <si>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</si>
  <si>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</si>
  <si>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</si>
  <si>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</si>
  <si>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</si>
  <si>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</si>
  <si>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</si>
  <si>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</si>
  <si>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</si>
  <si>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</si>
  <si>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</si>
  <si>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</si>
  <si>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</si>
  <si>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</si>
  <si>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</si>
  <si>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</si>
  <si>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</si>
  <si>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</si>
  <si>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</si>
  <si>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</si>
  <si>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</si>
  <si>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</si>
  <si>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</si>
  <si>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</si>
  <si>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</si>
  <si>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</si>
  <si>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</si>
  <si>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</si>
  <si>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</si>
  <si>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</si>
  <si>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</si>
  <si>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</si>
  <si>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</si>
  <si>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</si>
  <si>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</si>
  <si>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</si>
  <si>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</si>
  <si>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</si>
  <si>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</si>
  <si>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</si>
  <si>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</si>
  <si>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</si>
  <si>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</si>
  <si>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</si>
  <si>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</si>
  <si>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</si>
  <si>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</si>
  <si>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</si>
  <si>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</si>
  <si>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</si>
  <si>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</si>
  <si>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</si>
  <si>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</si>
  <si>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</si>
  <si>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</si>
  <si>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</si>
  <si>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</si>
  <si>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</si>
  <si>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</si>
  <si>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</si>
  <si>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</si>
  <si>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</si>
  <si>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</si>
  <si>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</si>
  <si>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</si>
  <si>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</si>
  <si>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</si>
  <si>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</si>
  <si>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</si>
  <si>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</si>
  <si>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</si>
  <si>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</si>
  <si>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</si>
  <si>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</si>
  <si>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</si>
  <si>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</si>
  <si>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</si>
  <si>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</si>
  <si>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</si>
  <si>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</si>
  <si>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</si>
  <si>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</si>
  <si>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</si>
  <si>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</si>
  <si>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</si>
  <si>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</si>
  <si>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</si>
  <si>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</si>
  <si>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</si>
  <si>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</si>
  <si>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</si>
  <si>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</si>
  <si>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</si>
  <si>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</si>
  <si>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</si>
  <si>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</si>
  <si>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</si>
  <si>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</si>
  <si>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</si>
  <si>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</si>
  <si>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</si>
  <si>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</si>
  <si>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</si>
  <si>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</si>
  <si>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</si>
  <si>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</si>
  <si>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</si>
  <si>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</si>
  <si>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</si>
  <si>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</si>
  <si>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</si>
  <si>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</si>
  <si>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</si>
  <si>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</si>
  <si>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</si>
  <si>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</si>
  <si>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</si>
  <si>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</si>
  <si>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</si>
  <si>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</si>
  <si>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</si>
  <si>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</si>
  <si>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</si>
  <si>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</si>
  <si>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</si>
  <si>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</si>
  <si>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</si>
  <si>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</si>
  <si>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</si>
  <si>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</si>
  <si>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</si>
  <si>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</si>
  <si>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</si>
  <si>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</si>
  <si>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</si>
  <si>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</si>
  <si>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</si>
  <si>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</si>
  <si>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</si>
  <si>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</si>
  <si>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</si>
  <si>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</si>
  <si>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</si>
  <si>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</si>
  <si>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</si>
  <si>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</si>
  <si>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</si>
  <si>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</si>
  <si>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</si>
  <si>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</si>
  <si>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</si>
  <si>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</si>
  <si>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</si>
  <si>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</si>
  <si>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</si>
  <si>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</si>
  <si>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</si>
  <si>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</si>
  <si>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</si>
  <si>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</si>
  <si>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</si>
  <si>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</si>
  <si>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</si>
  <si>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</si>
  <si>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</si>
  <si>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</si>
  <si>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</si>
  <si>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</si>
  <si>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</si>
  <si>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</si>
  <si>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</si>
  <si>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</si>
  <si>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</si>
  <si>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</si>
  <si>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</si>
  <si>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</si>
  <si>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</si>
  <si>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</si>
  <si>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</si>
  <si>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</si>
  <si>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</si>
  <si>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</si>
  <si>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</si>
  <si>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</si>
  <si>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</si>
  <si>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</si>
  <si>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</si>
  <si>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</si>
  <si>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</si>
  <si>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</si>
  <si>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</si>
  <si>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</si>
  <si>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</si>
  <si>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</si>
  <si>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</si>
  <si>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</si>
  <si>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</si>
  <si>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</si>
  <si>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</si>
  <si>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</si>
  <si>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</si>
  <si>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</si>
  <si>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</si>
  <si>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</si>
  <si>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</si>
  <si>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</si>
  <si>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</si>
  <si>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</si>
  <si>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</si>
  <si>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</si>
  <si>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</si>
  <si>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</si>
  <si>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</si>
  <si>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</si>
  <si>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</si>
  <si>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</si>
  <si>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</si>
  <si>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</si>
  <si>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</si>
  <si>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</si>
  <si>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</si>
  <si>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</si>
  <si>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</si>
  <si>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</si>
  <si>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</si>
  <si>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</si>
  <si>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</si>
  <si>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</si>
  <si>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</si>
  <si>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</si>
  <si>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</si>
  <si>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</si>
  <si>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</si>
  <si>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</si>
  <si>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</si>
  <si>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</si>
  <si>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</si>
  <si>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</si>
  <si>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</si>
  <si>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</si>
  <si>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</si>
  <si>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</si>
  <si>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</si>
  <si>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</si>
  <si>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</si>
  <si>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</si>
  <si>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</si>
  <si>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</si>
  <si>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</si>
  <si>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</si>
  <si>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</si>
  <si>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</si>
  <si>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</si>
  <si>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</si>
  <si>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</si>
  <si>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</si>
  <si>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</si>
  <si>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</si>
  <si>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</si>
  <si>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</si>
  <si>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</si>
  <si>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</si>
  <si>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</si>
  <si>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</si>
  <si>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</si>
  <si>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</si>
  <si>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</si>
  <si>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</si>
  <si>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</si>
  <si>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</si>
  <si>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</si>
  <si>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</si>
  <si>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</si>
  <si>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</si>
  <si>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</si>
  <si>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</si>
  <si>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</si>
  <si>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</si>
  <si>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</si>
  <si>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</si>
  <si>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</si>
  <si>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</si>
  <si>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</si>
  <si>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</si>
  <si>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</si>
  <si>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</si>
  <si>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</si>
  <si>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</si>
  <si>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</si>
  <si>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</si>
  <si>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</si>
  <si>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</si>
  <si>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</si>
  <si>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</si>
  <si>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</si>
  <si>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</si>
  <si>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</si>
  <si>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</si>
  <si>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</si>
  <si>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</si>
  <si>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</si>
  <si>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</si>
  <si>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</si>
  <si>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</si>
  <si>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</si>
  <si>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</si>
  <si>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</si>
  <si>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</si>
  <si>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</si>
  <si>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</si>
  <si>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</si>
  <si>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</si>
  <si>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</si>
  <si>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</si>
  <si>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</si>
  <si>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</si>
  <si>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</si>
  <si>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</si>
  <si>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</si>
  <si>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</si>
  <si>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</si>
  <si>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</si>
  <si>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</si>
  <si>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</si>
  <si>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</si>
  <si>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</si>
  <si>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</si>
  <si>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</si>
  <si>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</si>
  <si>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</si>
  <si>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</si>
  <si>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</si>
  <si>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</si>
  <si>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</si>
  <si>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</si>
  <si>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</si>
  <si>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</si>
  <si>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</si>
  <si>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</si>
  <si>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</si>
  <si>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</si>
  <si>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</si>
  <si>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</si>
  <si>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</si>
  <si>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</si>
  <si>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</si>
  <si>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</si>
  <si>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</si>
  <si>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</si>
  <si>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</si>
  <si>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</si>
  <si>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</si>
  <si>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</si>
  <si>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</si>
  <si>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</si>
  <si>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</si>
  <si>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</si>
  <si>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</si>
  <si>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</si>
  <si>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</si>
  <si>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</si>
  <si>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</si>
  <si>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</si>
  <si>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</si>
  <si>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</si>
  <si>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</si>
  <si>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</si>
  <si>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</si>
  <si>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</si>
  <si>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</si>
  <si>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</si>
  <si>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</si>
  <si>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</si>
  <si>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</si>
  <si>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</si>
  <si>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</si>
  <si>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</si>
  <si>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</si>
  <si>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</si>
  <si>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</si>
  <si>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</si>
  <si>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</si>
  <si>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</si>
  <si>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</si>
  <si>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</si>
  <si>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</si>
  <si>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</si>
  <si>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</si>
  <si>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</si>
  <si>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</si>
  <si>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</si>
  <si>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</si>
  <si>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</si>
  <si>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</si>
  <si>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</si>
  <si>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</si>
  <si>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</si>
  <si>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</si>
  <si>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</si>
  <si>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</si>
  <si>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</si>
  <si>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</si>
  <si>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</si>
  <si>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</si>
  <si>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</si>
  <si>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</si>
  <si>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</si>
  <si>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</si>
  <si>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</si>
  <si>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</si>
  <si>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</si>
  <si>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</si>
  <si>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</si>
  <si>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</si>
  <si>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</si>
  <si>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</si>
  <si>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</si>
  <si>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</si>
  <si>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</si>
  <si>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</si>
  <si>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</si>
  <si>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</si>
  <si>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</si>
  <si>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</si>
  <si>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</si>
  <si>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</si>
  <si>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</si>
  <si>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</si>
  <si>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</si>
  <si>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</si>
  <si>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</si>
  <si>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</si>
  <si>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</si>
  <si>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</si>
  <si>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</si>
  <si>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</si>
  <si>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</si>
  <si>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</si>
  <si>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</si>
  <si>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</si>
  <si>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</si>
  <si>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</si>
  <si>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</si>
  <si>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</si>
  <si>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</si>
  <si>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</si>
  <si>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</si>
  <si>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</si>
  <si>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</si>
  <si>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</si>
  <si>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</si>
  <si>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</si>
  <si>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</si>
  <si>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</si>
  <si>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</si>
  <si>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</si>
  <si>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</si>
  <si>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</si>
  <si>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</si>
  <si>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</si>
  <si>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</si>
  <si>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</si>
  <si>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</si>
  <si>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</si>
  <si>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</si>
  <si>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</si>
  <si>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</si>
  <si>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</si>
  <si>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</si>
  <si>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</si>
  <si>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</si>
  <si>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</si>
  <si>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</si>
  <si>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</si>
  <si>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</si>
  <si>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</si>
  <si>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</si>
  <si>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</si>
  <si>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</si>
  <si>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</si>
  <si>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</si>
  <si>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</si>
  <si>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</si>
  <si>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</si>
  <si>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</si>
  <si>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</si>
  <si>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</si>
  <si>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</si>
  <si>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</si>
  <si>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</si>
  <si>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</si>
  <si>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</si>
  <si>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</si>
  <si>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</si>
  <si>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</si>
  <si>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</si>
  <si>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</si>
  <si>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</si>
  <si>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</si>
  <si>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</si>
  <si>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</si>
  <si>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</si>
  <si>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</si>
  <si>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</si>
  <si>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</si>
  <si>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</si>
  <si>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</si>
  <si>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</si>
  <si>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</si>
  <si>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</si>
  <si>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</si>
  <si>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</si>
  <si>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</si>
  <si>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</si>
  <si>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</si>
  <si>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</si>
  <si>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</si>
  <si>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</si>
  <si>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</si>
  <si>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</si>
  <si>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</si>
  <si>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</si>
  <si>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</si>
  <si>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</si>
  <si>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</si>
  <si>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</si>
  <si>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</si>
  <si>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</si>
  <si>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</si>
  <si>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</si>
  <si>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</si>
  <si>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</si>
  <si>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</si>
  <si>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</si>
  <si>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</si>
  <si>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</si>
  <si>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</si>
  <si>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</si>
  <si>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</si>
  <si>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</si>
  <si>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</si>
  <si>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</si>
  <si>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</si>
  <si>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</si>
  <si>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</si>
  <si>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</si>
  <si>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</si>
  <si>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</si>
  <si>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</si>
  <si>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</si>
  <si>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</si>
  <si>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</si>
  <si>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</si>
  <si>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</si>
  <si>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</si>
  <si>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</si>
  <si>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</si>
  <si>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</si>
  <si>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</si>
  <si>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</si>
  <si>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</si>
  <si>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</si>
  <si>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</si>
  <si>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</si>
  <si>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</si>
  <si>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</si>
  <si>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</si>
  <si>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</si>
  <si>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</si>
  <si>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</si>
  <si>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</si>
  <si>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</si>
  <si>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</si>
  <si>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</si>
  <si>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</si>
  <si>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</si>
  <si>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</si>
  <si>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</si>
  <si>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</si>
  <si>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</si>
  <si>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</si>
  <si>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</si>
  <si>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</si>
  <si>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</si>
  <si>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</si>
  <si>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</si>
  <si>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</si>
  <si>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</si>
  <si>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</si>
  <si>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</si>
  <si>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</si>
  <si>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</si>
  <si>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</si>
  <si>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</si>
  <si>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</si>
  <si>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</si>
  <si>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</si>
  <si>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</si>
  <si>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</si>
  <si>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</si>
  <si>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</si>
  <si>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</si>
  <si>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</si>
  <si>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</si>
  <si>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</si>
  <si>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</si>
  <si>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</si>
  <si>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</si>
  <si>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</si>
  <si>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</si>
  <si>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</si>
  <si>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</si>
  <si>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</si>
  <si>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</si>
  <si>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</si>
  <si>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</si>
  <si>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</si>
  <si>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</si>
  <si>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</si>
  <si>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</si>
  <si>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</si>
  <si>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</si>
  <si>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</si>
  <si>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</si>
  <si>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</si>
  <si>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</si>
  <si>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</si>
  <si>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</si>
  <si>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</si>
  <si>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</si>
  <si>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</si>
  <si>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</si>
  <si>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</si>
  <si>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</si>
  <si>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</si>
  <si>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</si>
  <si>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</si>
  <si>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</si>
  <si>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</si>
  <si>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</si>
  <si>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</si>
  <si>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</si>
  <si>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</si>
  <si>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</si>
  <si>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</si>
  <si>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</si>
  <si>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</si>
  <si>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</si>
  <si>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</si>
  <si>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</si>
  <si>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</si>
  <si>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</si>
  <si>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</si>
  <si>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</si>
  <si>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</si>
  <si>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</si>
  <si>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</si>
  <si>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</si>
  <si>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</si>
  <si>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</si>
  <si>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</si>
  <si>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</si>
  <si>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</si>
  <si>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</si>
  <si>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</si>
  <si>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</si>
  <si>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</si>
  <si>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</si>
  <si>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</si>
  <si>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</si>
  <si>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</si>
  <si>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</si>
  <si>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</si>
  <si>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</si>
  <si>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</si>
  <si>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</si>
  <si>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</si>
  <si>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</si>
  <si>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</si>
  <si>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</si>
  <si>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</si>
  <si>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</si>
  <si>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</si>
  <si>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</si>
  <si>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</si>
  <si>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</si>
  <si>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</si>
  <si>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</si>
  <si>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</si>
  <si>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</si>
  <si>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</si>
  <si>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</si>
  <si>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</si>
  <si>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</si>
  <si>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</si>
  <si>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</si>
  <si>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</si>
  <si>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</si>
  <si>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</si>
  <si>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</si>
  <si>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</si>
  <si>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</si>
  <si>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</si>
  <si>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</si>
  <si>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</si>
  <si>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</si>
  <si>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</si>
  <si>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</si>
  <si>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</si>
  <si>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</si>
  <si>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</si>
  <si>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</si>
  <si>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</si>
  <si>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</si>
  <si>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</si>
  <si>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</si>
  <si>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</si>
  <si>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</si>
  <si>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</si>
  <si>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</si>
  <si>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</si>
  <si>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</si>
  <si>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</si>
  <si>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</si>
  <si>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</si>
  <si>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</si>
  <si>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</si>
  <si>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</si>
  <si>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</si>
  <si>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</si>
  <si>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</si>
  <si>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</si>
  <si>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</si>
  <si>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</si>
  <si>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</si>
  <si>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</si>
  <si>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</si>
  <si>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</si>
  <si>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</si>
  <si>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</si>
  <si>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</si>
  <si>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</si>
  <si>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</si>
  <si>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</si>
  <si>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</si>
  <si>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</si>
  <si>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</si>
  <si>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</si>
  <si>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</si>
  <si>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</si>
  <si>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</si>
  <si>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</si>
  <si>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</si>
  <si>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</si>
  <si>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</si>
  <si>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</si>
  <si>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</si>
  <si>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</si>
  <si>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</si>
  <si>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</si>
  <si>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</si>
  <si>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</si>
  <si>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</si>
  <si>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</si>
  <si>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</si>
  <si>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</si>
  <si>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</si>
  <si>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</si>
  <si>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</si>
  <si>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</si>
  <si>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</si>
  <si>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</si>
  <si>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</si>
  <si>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</si>
  <si>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</si>
  <si>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</si>
  <si>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</si>
  <si>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</si>
  <si>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</si>
  <si>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</si>
  <si>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</si>
  <si>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</si>
  <si>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</si>
  <si>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</si>
  <si>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</si>
  <si>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</si>
  <si>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</si>
  <si>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</si>
  <si>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</si>
  <si>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</si>
  <si>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</si>
  <si>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</si>
  <si>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</si>
  <si>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</si>
  <si>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</si>
  <si>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</si>
  <si>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</si>
  <si>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</si>
  <si>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</si>
  <si>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</si>
  <si>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</si>
  <si>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</si>
  <si>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</si>
  <si>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</si>
  <si>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</si>
  <si>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</si>
  <si>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</si>
  <si>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</si>
  <si>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</si>
  <si>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</si>
  <si>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</si>
  <si>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</si>
  <si>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</si>
  <si>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</si>
  <si>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</si>
  <si>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</si>
  <si>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</si>
  <si>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</si>
  <si>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</si>
  <si>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</si>
  <si>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</si>
  <si>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</si>
  <si>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</si>
  <si>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</si>
  <si>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</si>
  <si>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</si>
  <si>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</si>
  <si>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</si>
  <si>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</si>
  <si>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</si>
  <si>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</si>
  <si>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</si>
  <si>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</si>
  <si>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</si>
  <si>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</si>
  <si>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</si>
  <si>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</si>
  <si>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</si>
  <si>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</si>
  <si>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</si>
  <si>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</si>
  <si>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</si>
  <si>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</si>
  <si>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</si>
  <si>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</si>
  <si>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</si>
  <si>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</si>
  <si>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</si>
  <si>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</si>
  <si>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</si>
  <si>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</si>
  <si>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</si>
  <si>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</si>
  <si>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</si>
  <si>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</si>
  <si>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</si>
  <si>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</si>
  <si>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</si>
  <si>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</si>
  <si>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</si>
  <si>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</si>
  <si>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</si>
  <si>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</si>
  <si>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</si>
  <si>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</si>
  <si>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</si>
  <si>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</si>
  <si>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</si>
  <si>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</si>
  <si>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</si>
  <si>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</si>
  <si>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</si>
  <si>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</si>
  <si>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</si>
  <si>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</si>
  <si>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</si>
  <si>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</si>
  <si>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</si>
  <si>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</si>
  <si>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</si>
  <si>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</si>
  <si>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</si>
  <si>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</si>
  <si>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</si>
  <si>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</si>
  <si>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</si>
  <si>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</si>
  <si>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</si>
  <si>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</si>
  <si>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</si>
  <si>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</si>
  <si>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</si>
  <si>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</si>
  <si>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</si>
  <si>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</si>
  <si>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</si>
  <si>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</si>
  <si>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</si>
  <si>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</si>
  <si>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</si>
  <si>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</si>
  <si>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</si>
  <si>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</si>
  <si>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</si>
  <si>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</si>
  <si>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</si>
  <si>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</si>
  <si>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</si>
  <si>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</si>
  <si>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</si>
  <si>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</si>
  <si>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</si>
  <si>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</si>
  <si>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</si>
  <si>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</si>
  <si>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</si>
  <si>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</si>
  <si>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</si>
  <si>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</si>
  <si>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</si>
  <si>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</si>
  <si>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</si>
  <si>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</si>
  <si>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</si>
  <si>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</si>
  <si>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</si>
  <si>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</si>
  <si>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</si>
  <si>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</si>
  <si>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</si>
  <si>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</si>
  <si>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</si>
  <si>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</si>
  <si>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</si>
  <si>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</si>
  <si>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</si>
  <si>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</si>
  <si>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</si>
  <si>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</si>
  <si>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</si>
  <si>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</si>
  <si>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</si>
  <si>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</si>
  <si>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</si>
  <si>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</si>
  <si>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</si>
  <si>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</si>
  <si>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</si>
  <si>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</si>
  <si>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</si>
  <si>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</si>
  <si>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</si>
  <si>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</si>
  <si>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</si>
  <si>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</si>
  <si>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</si>
  <si>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</si>
  <si>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</si>
  <si>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</si>
  <si>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</si>
  <si>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</si>
  <si>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</si>
  <si>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</si>
  <si>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</si>
  <si>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</si>
  <si>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</si>
  <si>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</si>
  <si>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</si>
  <si>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</si>
  <si>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</si>
  <si>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</si>
  <si>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</si>
  <si>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</si>
  <si>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</si>
  <si>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</si>
  <si>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</si>
  <si>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</si>
  <si>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</si>
  <si>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</si>
  <si>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</si>
  <si>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</si>
  <si>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</si>
  <si>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</si>
  <si>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</si>
  <si>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</si>
  <si>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</si>
  <si>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</si>
  <si>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</si>
  <si>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</si>
  <si>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</si>
  <si>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</si>
  <si>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</si>
  <si>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</si>
  <si>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</si>
  <si>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</si>
  <si>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</si>
  <si>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</si>
  <si>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</si>
  <si>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</si>
  <si>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</si>
  <si>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</si>
  <si>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</si>
  <si>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</si>
  <si>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</si>
  <si>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</si>
  <si>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</si>
  <si>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</si>
  <si>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</si>
  <si>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</si>
  <si>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</si>
  <si>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</si>
  <si>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</si>
  <si>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</si>
  <si>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</si>
  <si>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</si>
  <si>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</si>
  <si>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</si>
  <si>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</si>
  <si>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</si>
  <si>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</si>
  <si>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</si>
  <si>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</si>
  <si>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</si>
  <si>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</si>
  <si>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</si>
  <si>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</si>
  <si>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</si>
  <si>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</si>
  <si>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</si>
  <si>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</si>
  <si>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</si>
  <si>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</si>
  <si>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</si>
  <si>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</si>
  <si>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</si>
  <si>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</si>
  <si>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</si>
  <si>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</si>
  <si>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</si>
  <si>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</si>
  <si>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</si>
  <si>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</si>
  <si>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</si>
  <si>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</si>
  <si>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</si>
  <si>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</si>
  <si>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</si>
  <si>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</si>
  <si>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</si>
  <si>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</si>
  <si>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</si>
  <si>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</si>
  <si>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</si>
  <si>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</si>
  <si>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</si>
  <si>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</si>
  <si>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</si>
  <si>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</si>
  <si>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</si>
  <si>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</si>
  <si>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</si>
  <si>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</si>
  <si>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</si>
  <si>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</si>
  <si>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</si>
  <si>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</si>
  <si>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</si>
  <si>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</si>
  <si>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</si>
  <si>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</si>
  <si>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</si>
  <si>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</si>
  <si>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</si>
  <si>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</si>
  <si>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</si>
  <si>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</si>
  <si>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</si>
  <si>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</si>
  <si>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</si>
  <si>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</si>
  <si>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</si>
  <si>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</si>
  <si>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</si>
  <si>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</si>
  <si>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</si>
  <si>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</si>
  <si>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</si>
  <si>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</si>
  <si>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</si>
  <si>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</si>
  <si>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</si>
  <si>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</si>
  <si>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</si>
  <si>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</si>
  <si>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</si>
  <si>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</si>
  <si>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</si>
  <si>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</si>
  <si>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</si>
  <si>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</si>
  <si>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</si>
  <si>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</si>
  <si>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</si>
  <si>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</si>
  <si>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</si>
  <si>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</si>
  <si>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</si>
  <si>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</si>
  <si>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</si>
  <si>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</si>
  <si>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</si>
  <si>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</si>
  <si>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</si>
  <si>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</si>
  <si>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</si>
  <si>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</si>
  <si>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</si>
  <si>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</si>
  <si>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</si>
  <si>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</si>
  <si>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</si>
  <si>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</si>
  <si>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</si>
  <si>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</si>
  <si>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</si>
  <si>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</si>
  <si>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</si>
  <si>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</si>
  <si>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</si>
  <si>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</si>
  <si>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</si>
  <si>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</si>
  <si>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</si>
  <si>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</si>
  <si>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</si>
  <si>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</si>
  <si>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</si>
  <si>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</si>
  <si>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</si>
  <si>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</si>
  <si>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</si>
  <si>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</si>
  <si>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</si>
  <si>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</si>
  <si>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</si>
  <si>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</si>
  <si>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</si>
  <si>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</si>
  <si>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</si>
  <si>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</si>
  <si>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</si>
  <si>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</si>
  <si>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</si>
  <si>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</si>
  <si>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</si>
  <si>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</si>
  <si>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</si>
  <si>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</si>
  <si>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</si>
  <si>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</si>
  <si>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</si>
  <si>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</si>
  <si>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</si>
  <si>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</si>
  <si>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</si>
  <si>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</si>
  <si>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</si>
  <si>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</si>
  <si>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</si>
  <si>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</si>
  <si>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</si>
  <si>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</si>
  <si>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</si>
  <si>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</si>
  <si>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</si>
  <si>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</si>
  <si>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</si>
  <si>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</si>
  <si>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</si>
  <si>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</si>
  <si>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</si>
  <si>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</si>
  <si>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</si>
  <si>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</si>
  <si>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</si>
  <si>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</si>
  <si>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</si>
  <si>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</si>
  <si>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</si>
  <si>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</si>
  <si>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</si>
  <si>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</si>
  <si>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</si>
  <si>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</si>
  <si>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</si>
  <si>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</si>
  <si>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</si>
  <si>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</si>
  <si>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</si>
  <si>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</si>
  <si>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</si>
  <si>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</si>
  <si>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</si>
  <si>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</si>
  <si>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</si>
  <si>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</si>
  <si>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</si>
  <si>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</si>
  <si>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</si>
  <si>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</si>
  <si>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</si>
  <si>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</si>
  <si>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</si>
  <si>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</si>
  <si>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</si>
  <si>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</si>
  <si>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</si>
  <si>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</si>
  <si>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</si>
  <si>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</si>
  <si>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</si>
  <si>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</si>
  <si>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</si>
  <si>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</si>
  <si>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</si>
  <si>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</si>
  <si>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</si>
  <si>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</si>
  <si>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</si>
  <si>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</si>
  <si>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</si>
  <si>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</si>
  <si>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</si>
  <si>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</si>
  <si>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</si>
  <si>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</si>
  <si>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</si>
  <si>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</si>
  <si>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</si>
  <si>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</si>
  <si>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</si>
  <si>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</si>
  <si>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</si>
  <si>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</si>
  <si>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</si>
  <si>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</si>
  <si>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</si>
  <si>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</si>
  <si>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</si>
  <si>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</si>
  <si>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</si>
  <si>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</si>
  <si>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</si>
  <si>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</si>
  <si>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</si>
  <si>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</si>
  <si>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</si>
  <si>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</si>
  <si>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</si>
  <si>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</si>
  <si>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</si>
  <si>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</si>
  <si>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</si>
  <si>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</si>
  <si>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</si>
  <si>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</si>
  <si>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</si>
  <si>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</si>
  <si>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</si>
  <si>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</si>
  <si>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</si>
  <si>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</si>
  <si>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</si>
  <si>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</si>
  <si>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</si>
  <si>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</si>
  <si>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</si>
  <si>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</si>
  <si>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</si>
  <si>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</si>
  <si>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</si>
  <si>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</si>
  <si>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</si>
  <si>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</si>
  <si>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</si>
  <si>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</si>
  <si>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</si>
  <si>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</si>
  <si>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</si>
  <si>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</si>
  <si>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</si>
  <si>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</si>
  <si>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</si>
  <si>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</si>
  <si>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</si>
  <si>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</si>
  <si>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</si>
  <si>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</si>
  <si>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</si>
  <si>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</si>
  <si>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</si>
  <si>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</si>
  <si>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</si>
  <si>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</si>
  <si>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</si>
  <si>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</si>
  <si>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</si>
  <si>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</si>
  <si>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</si>
  <si>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</si>
  <si>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</si>
  <si>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</si>
  <si>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</si>
  <si>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</si>
  <si>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</si>
  <si>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</si>
  <si>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</si>
  <si>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</si>
  <si>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</si>
  <si>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</si>
  <si>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</si>
  <si>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</si>
  <si>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</si>
  <si>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</si>
  <si>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</si>
  <si>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</si>
  <si>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</si>
  <si>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</si>
  <si>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</si>
  <si>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</si>
  <si>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</si>
  <si>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</si>
  <si>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</si>
  <si>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</si>
  <si>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</si>
  <si>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</si>
  <si>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</si>
  <si>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</si>
  <si>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</si>
  <si>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</si>
  <si>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</si>
  <si>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</si>
  <si>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</si>
  <si>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</si>
  <si>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</si>
  <si>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</si>
  <si>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</si>
  <si>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</si>
  <si>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</si>
  <si>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</si>
  <si>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</si>
  <si>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</si>
  <si>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</si>
  <si>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</si>
  <si>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</si>
  <si>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</si>
  <si>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</si>
  <si>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</si>
  <si>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</si>
  <si>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</si>
  <si>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</si>
  <si>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</si>
  <si>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</si>
  <si>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</si>
  <si>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</si>
  <si>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</si>
  <si>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</si>
  <si>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</si>
  <si>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</si>
  <si>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</si>
  <si>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</si>
  <si>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</si>
  <si>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</si>
  <si>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</si>
  <si>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</si>
  <si>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</si>
  <si>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</si>
  <si>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</si>
  <si>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</si>
  <si>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</si>
  <si>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</si>
  <si>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</si>
  <si>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</si>
  <si>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</si>
  <si>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</si>
  <si>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</si>
  <si>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</si>
  <si>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</si>
  <si>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</si>
  <si>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</si>
  <si>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</si>
  <si>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</si>
  <si>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</si>
  <si>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</si>
  <si>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</si>
  <si>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</si>
  <si>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</si>
  <si>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</si>
  <si>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</si>
  <si>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</si>
  <si>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</si>
  <si>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</si>
  <si>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</si>
  <si>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</si>
  <si>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</si>
  <si>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</si>
  <si>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</si>
  <si>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</si>
  <si>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</si>
  <si>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</si>
  <si>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</si>
  <si>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</si>
  <si>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</si>
  <si>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</si>
  <si>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</si>
  <si>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</si>
  <si>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</si>
  <si>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</si>
  <si>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</si>
  <si>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</si>
  <si>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</si>
  <si>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</si>
  <si>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</si>
  <si>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</si>
  <si>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</si>
  <si>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</si>
  <si>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</si>
  <si>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</si>
  <si>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</si>
  <si>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</si>
  <si>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</si>
  <si>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</si>
  <si>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</si>
  <si>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</si>
  <si>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</si>
  <si>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</si>
  <si>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</si>
  <si>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</si>
  <si>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</si>
  <si>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</si>
  <si>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</si>
  <si>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</si>
  <si>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</si>
  <si>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</si>
  <si>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</si>
  <si>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</si>
  <si>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</si>
  <si>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</si>
  <si>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</si>
  <si>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</si>
  <si>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</si>
  <si>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</si>
  <si>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</si>
  <si>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</si>
  <si>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</si>
  <si>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</si>
  <si>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</si>
  <si>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</si>
  <si>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</si>
  <si>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</si>
  <si>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</si>
  <si>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</si>
  <si>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</si>
  <si>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</si>
  <si>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</si>
  <si>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</si>
  <si>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</si>
  <si>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</si>
  <si>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</si>
  <si>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</si>
  <si>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</si>
  <si>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</si>
  <si>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</si>
  <si>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</si>
  <si>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</si>
  <si>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</si>
  <si>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</si>
  <si>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</si>
  <si>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</si>
  <si>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</si>
  <si>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</si>
  <si>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</si>
  <si>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</si>
  <si>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</si>
  <si>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</si>
  <si>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</si>
  <si>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</si>
  <si>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</si>
  <si>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</si>
  <si>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</si>
  <si>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</si>
  <si>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</si>
  <si>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</si>
  <si>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</si>
  <si>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</si>
  <si>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</si>
  <si>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</si>
  <si>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</si>
  <si>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</si>
  <si>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</si>
  <si>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</si>
  <si>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</si>
  <si>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</si>
  <si>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</si>
  <si>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</si>
  <si>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</si>
  <si>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</si>
  <si>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</si>
  <si>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</si>
  <si>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</si>
  <si>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</si>
  <si>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</si>
  <si>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</si>
  <si>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</si>
  <si>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</si>
  <si>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</si>
  <si>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</si>
  <si>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</si>
  <si>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</si>
  <si>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</si>
  <si>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</si>
  <si>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</si>
  <si>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</si>
  <si>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</si>
  <si>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</si>
  <si>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</si>
  <si>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</si>
  <si>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</si>
  <si>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</si>
  <si>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</si>
  <si>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</si>
  <si>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</si>
  <si>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</si>
  <si>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</si>
  <si>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</si>
  <si>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</si>
  <si>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</si>
  <si>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</si>
  <si>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</si>
  <si>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</si>
  <si>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</si>
  <si>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</si>
  <si>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</si>
  <si>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</si>
  <si>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</si>
  <si>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</si>
  <si>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</si>
  <si>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</si>
  <si>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</si>
  <si>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</si>
  <si>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</si>
  <si>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</si>
  <si>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</si>
  <si>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</si>
  <si>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</si>
  <si>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</si>
  <si>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</si>
  <si>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</si>
  <si>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</si>
  <si>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</si>
  <si>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</si>
  <si>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</si>
  <si>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</si>
  <si>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</si>
  <si>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</si>
  <si>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</si>
  <si>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</si>
  <si>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</si>
  <si>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</si>
  <si>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</si>
  <si>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</si>
  <si>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</si>
  <si>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</si>
  <si>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</si>
  <si>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</si>
  <si>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</si>
  <si>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</si>
  <si>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</si>
  <si>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</si>
  <si>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</si>
  <si>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</si>
  <si>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</si>
  <si>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</si>
  <si>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</si>
  <si>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</si>
  <si>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</si>
  <si>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</si>
  <si>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</si>
  <si>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</si>
  <si>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</si>
  <si>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</si>
  <si>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</si>
  <si>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</si>
  <si>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</si>
  <si>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</si>
  <si>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</si>
  <si>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</si>
  <si>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</si>
  <si>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</si>
  <si>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</si>
  <si>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</si>
  <si>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</si>
  <si>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</si>
  <si>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</si>
  <si>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</si>
  <si>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</si>
  <si>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</si>
  <si>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</si>
  <si>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</si>
  <si>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</si>
  <si>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</si>
  <si>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</si>
  <si>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</si>
  <si>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</si>
  <si>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</si>
  <si>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</si>
  <si>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</si>
  <si>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</si>
  <si>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</si>
  <si>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</si>
  <si>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</si>
  <si>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</si>
  <si>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</si>
  <si>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</si>
  <si>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</si>
  <si>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</si>
  <si>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</si>
  <si>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</si>
  <si>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</si>
  <si>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</si>
  <si>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</si>
  <si>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</si>
  <si>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</si>
  <si>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</si>
  <si>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</si>
  <si>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</si>
  <si>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</si>
  <si>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</si>
  <si>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</si>
  <si>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</si>
  <si>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</si>
  <si>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</si>
  <si>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</si>
  <si>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</si>
  <si>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</si>
  <si>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</si>
  <si>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</si>
  <si>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</si>
  <si>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</si>
  <si>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</si>
  <si>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</si>
  <si>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</si>
  <si>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</si>
  <si>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</si>
  <si>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</si>
  <si>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</si>
  <si>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</si>
  <si>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</si>
  <si>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</si>
  <si>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</si>
  <si>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</si>
  <si>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</si>
  <si>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</si>
  <si>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</si>
  <si>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</si>
  <si>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</si>
  <si>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</si>
  <si>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</si>
  <si>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</si>
  <si>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</si>
  <si>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</si>
  <si>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</si>
  <si>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</si>
  <si>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</si>
  <si>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</si>
  <si>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</si>
  <si>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</si>
  <si>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</si>
  <si>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</si>
  <si>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</si>
  <si>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</si>
  <si>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</si>
  <si>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</si>
  <si>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</si>
  <si>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</si>
  <si>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</si>
  <si>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</si>
  <si>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</si>
  <si>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</si>
  <si>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</si>
  <si>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</si>
  <si>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</si>
  <si>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</si>
  <si>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</si>
  <si>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</si>
  <si>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</si>
  <si>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</si>
  <si>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</si>
  <si>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</si>
  <si>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</si>
  <si>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</si>
  <si>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</si>
  <si>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</si>
  <si>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</si>
  <si>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</si>
  <si>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</si>
  <si>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</si>
  <si>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</si>
  <si>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</si>
  <si>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</si>
  <si>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</si>
  <si>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</si>
  <si>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</si>
  <si>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</si>
  <si>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</si>
  <si>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</si>
  <si>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</si>
  <si>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</si>
  <si>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</si>
  <si>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</si>
  <si>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</si>
  <si>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</si>
  <si>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</si>
  <si>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</si>
  <si>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</si>
  <si>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</si>
  <si>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</si>
  <si>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</si>
  <si>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</si>
  <si>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</si>
  <si>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</si>
  <si>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</si>
  <si>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</si>
  <si>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</si>
  <si>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</si>
  <si>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</si>
  <si>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</si>
  <si>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</si>
  <si>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</si>
  <si>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</si>
  <si>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</si>
  <si>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</si>
  <si>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</si>
  <si>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</si>
  <si>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</si>
  <si>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</si>
  <si>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</si>
  <si>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</si>
  <si>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</si>
  <si>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</si>
  <si>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</si>
  <si>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</si>
  <si>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</si>
  <si>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</si>
  <si>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</si>
  <si>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</si>
  <si>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</si>
  <si>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</si>
  <si>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</si>
  <si>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</si>
  <si>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</si>
  <si>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</si>
  <si>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</si>
  <si>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</si>
  <si>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</si>
  <si>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</si>
  <si>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</si>
  <si>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</si>
  <si>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</si>
  <si>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</si>
  <si>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</si>
  <si>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</si>
  <si>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</si>
  <si>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</si>
  <si>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</si>
  <si>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</si>
  <si>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</si>
  <si>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</si>
  <si>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</si>
  <si>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</si>
  <si>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</si>
  <si>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</si>
  <si>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</si>
  <si>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</si>
  <si>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</si>
  <si>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</si>
  <si>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</si>
  <si>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</si>
  <si>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</si>
  <si>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</si>
  <si>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</si>
  <si>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</si>
  <si>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</si>
  <si>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</si>
  <si>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</si>
  <si>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</si>
  <si>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</si>
  <si>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</si>
  <si>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</si>
  <si>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</si>
  <si>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</si>
  <si>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</si>
  <si>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</si>
  <si>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</si>
  <si>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</si>
  <si>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</si>
  <si>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</si>
  <si>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</si>
  <si>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</si>
  <si>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</si>
  <si>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</si>
  <si>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</si>
  <si>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</si>
  <si>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</si>
  <si>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</si>
  <si>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</si>
  <si>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</si>
  <si>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</si>
  <si>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</si>
  <si>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</si>
  <si>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</si>
  <si>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</si>
  <si>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</si>
  <si>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</si>
  <si>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</si>
  <si>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</si>
  <si>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</si>
  <si>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</si>
  <si>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</si>
  <si>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</si>
  <si>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</si>
  <si>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</si>
  <si>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</si>
  <si>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</si>
  <si>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</si>
  <si>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</si>
  <si>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</si>
  <si>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</si>
  <si>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</si>
  <si>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</si>
  <si>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</si>
  <si>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</si>
  <si>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</si>
  <si>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</si>
  <si>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</si>
  <si>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</si>
  <si>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</si>
  <si>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</si>
  <si>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</si>
  <si>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</si>
  <si>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</si>
  <si>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</si>
  <si>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</si>
  <si>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</si>
  <si>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</si>
  <si>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</si>
  <si>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</si>
  <si>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</si>
  <si>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</si>
  <si>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</si>
  <si>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</si>
  <si>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</si>
  <si>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</si>
  <si>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</si>
  <si>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</si>
  <si>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</si>
  <si>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</si>
  <si>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</si>
  <si>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</si>
  <si>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</si>
  <si>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</si>
  <si>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</si>
  <si>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</si>
  <si>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</si>
  <si>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</si>
  <si>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</si>
  <si>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</si>
  <si>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</si>
  <si>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</si>
  <si>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</si>
  <si>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</si>
  <si>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</si>
  <si>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</si>
  <si>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</si>
  <si>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</si>
  <si>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</si>
  <si>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</si>
  <si>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</si>
  <si>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</si>
  <si>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</si>
  <si>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</si>
  <si>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</si>
  <si>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</si>
  <si>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</si>
  <si>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</si>
  <si>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</si>
  <si>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</si>
  <si>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</si>
  <si>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</si>
  <si>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</si>
  <si>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</si>
  <si>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</si>
  <si>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</si>
  <si>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</si>
  <si>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</si>
  <si>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</si>
  <si>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</si>
  <si>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</si>
  <si>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</si>
  <si>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</si>
  <si>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</si>
  <si>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</si>
  <si>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</si>
  <si>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</si>
  <si>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</si>
  <si>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</si>
  <si>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</si>
  <si>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</si>
  <si>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</si>
  <si>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</si>
  <si>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</si>
  <si>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</si>
  <si>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</si>
  <si>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</si>
  <si>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</si>
  <si>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</si>
  <si>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</si>
  <si>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</si>
  <si>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</si>
  <si>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</si>
  <si>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</si>
  <si>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</si>
  <si>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</si>
  <si>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</si>
  <si>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</si>
  <si>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</si>
  <si>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</si>
  <si>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</si>
  <si>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</si>
  <si>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</si>
  <si>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</si>
  <si>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</si>
  <si>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</si>
  <si>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</si>
  <si>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</si>
  <si>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</si>
  <si>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</si>
  <si>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</si>
  <si>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</si>
  <si>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</si>
  <si>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</si>
  <si>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</si>
  <si>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</si>
  <si>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</si>
  <si>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</si>
  <si>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</si>
  <si>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</si>
  <si>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</si>
  <si>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</si>
  <si>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</si>
  <si>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</si>
  <si>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</si>
  <si>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</si>
  <si>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</si>
  <si>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</si>
  <si>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</si>
  <si>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</si>
  <si>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</si>
  <si>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</si>
  <si>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</si>
  <si>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</si>
  <si>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</si>
  <si>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</si>
  <si>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</si>
  <si>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</si>
  <si>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</si>
  <si>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</si>
  <si>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</si>
  <si>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</si>
  <si>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</si>
  <si>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</si>
  <si>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</si>
  <si>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</si>
  <si>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</si>
  <si>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</si>
  <si>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</si>
  <si>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</si>
  <si>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</si>
  <si>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</si>
  <si>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</si>
  <si>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</si>
  <si>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</si>
  <si>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</si>
  <si>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</si>
  <si>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</si>
  <si>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</si>
  <si>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</si>
  <si>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</si>
  <si>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</si>
  <si>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</si>
  <si>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</si>
  <si>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</si>
  <si>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</si>
  <si>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</si>
  <si>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</si>
  <si>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</si>
  <si>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</si>
  <si>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</si>
  <si>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</si>
  <si>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</si>
  <si>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</si>
  <si>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</si>
  <si>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</si>
  <si>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</si>
  <si>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</si>
  <si>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</si>
  <si>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</si>
  <si>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</si>
  <si>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</si>
  <si>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</si>
  <si>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</si>
  <si>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</si>
  <si>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</si>
  <si>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</si>
  <si>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</si>
  <si>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</si>
  <si>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</si>
  <si>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</si>
  <si>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</si>
  <si>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</si>
  <si>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</si>
  <si>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</si>
  <si>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</si>
  <si>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</si>
  <si>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</si>
  <si>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</si>
  <si>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</si>
  <si>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</si>
  <si>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</si>
  <si>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</si>
  <si>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</si>
  <si>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</si>
  <si>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</si>
  <si>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</si>
  <si>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</si>
  <si>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</si>
  <si>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</si>
  <si>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</si>
  <si>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</si>
  <si>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</si>
  <si>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</si>
  <si>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</si>
  <si>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</si>
  <si>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</si>
  <si>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</si>
  <si>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</si>
  <si>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</si>
  <si>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</si>
  <si>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</si>
  <si>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</si>
  <si>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</si>
  <si>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</si>
  <si>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</si>
  <si>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</si>
  <si>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</si>
  <si>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</si>
  <si>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</si>
  <si>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</si>
  <si>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</si>
  <si>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</si>
  <si>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</si>
  <si>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</si>
  <si>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</si>
  <si>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</si>
  <si>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</si>
  <si>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</si>
  <si>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</si>
  <si>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</si>
  <si>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</si>
  <si>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</si>
  <si>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</si>
  <si>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</si>
  <si>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</si>
  <si>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</si>
  <si>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</si>
  <si>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</si>
  <si>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</si>
  <si>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</si>
  <si>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</si>
  <si>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</si>
  <si>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</si>
  <si>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</si>
  <si>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</si>
  <si>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</si>
  <si>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</si>
  <si>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</si>
  <si>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</si>
  <si>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</si>
  <si>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</si>
  <si>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</si>
  <si>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</si>
  <si>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</si>
  <si>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</si>
  <si>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</si>
  <si>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</si>
  <si>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</si>
  <si>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</si>
  <si>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</si>
  <si>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</si>
  <si>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</si>
  <si>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</si>
  <si>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</si>
  <si>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</si>
  <si>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</si>
  <si>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</si>
  <si>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</si>
  <si>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</si>
  <si>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</si>
  <si>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</si>
  <si>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</si>
  <si>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</si>
  <si>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</si>
  <si>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</si>
  <si>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</si>
  <si>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</si>
  <si>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</si>
  <si>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</si>
  <si>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</si>
  <si>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</si>
  <si>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</si>
  <si>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</si>
  <si>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</si>
  <si>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</si>
  <si>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</si>
  <si>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</si>
  <si>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</si>
  <si>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</si>
  <si>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</si>
  <si>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</si>
  <si>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</si>
  <si>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</si>
  <si>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</si>
  <si>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</si>
  <si>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</si>
  <si>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</si>
  <si>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</si>
  <si>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</si>
  <si>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</si>
  <si>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</si>
  <si>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</si>
  <si>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</si>
  <si>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</si>
  <si>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</si>
  <si>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</si>
  <si>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</si>
  <si>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</si>
  <si>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</si>
  <si>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</si>
  <si>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</si>
  <si>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</si>
  <si>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</si>
  <si>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</si>
  <si>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</si>
  <si>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</si>
  <si>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</si>
  <si>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</si>
  <si>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</si>
  <si>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</si>
  <si>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</si>
  <si>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</si>
  <si>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</si>
  <si>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</si>
  <si>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</si>
  <si>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</si>
  <si>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</si>
  <si>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</si>
  <si>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</si>
  <si>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</si>
  <si>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</si>
  <si>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</si>
  <si>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</si>
  <si>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</si>
  <si>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</si>
  <si>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</si>
  <si>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</si>
  <si>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</si>
  <si>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</si>
  <si>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</si>
  <si>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</si>
  <si>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</si>
  <si>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</si>
  <si>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</si>
  <si>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</si>
  <si>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</si>
  <si>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</si>
  <si>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</si>
  <si>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</si>
  <si>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</si>
  <si>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</si>
  <si>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</si>
  <si>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</si>
  <si>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</si>
  <si>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</si>
  <si>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</si>
  <si>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</si>
  <si>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</si>
  <si>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</si>
  <si>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</si>
  <si>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</si>
  <si>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</si>
  <si>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</si>
  <si>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</si>
  <si>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</si>
  <si>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</si>
  <si>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</si>
  <si>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</si>
  <si>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</si>
  <si>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</si>
  <si>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</si>
  <si>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</si>
  <si>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</si>
  <si>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</si>
  <si>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</si>
  <si>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</si>
  <si>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</si>
  <si>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</si>
  <si>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</si>
  <si>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</si>
  <si>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</si>
  <si>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</si>
  <si>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</si>
  <si>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</si>
  <si>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</si>
  <si>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</si>
  <si>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</si>
  <si>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</si>
  <si>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</si>
  <si>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</si>
  <si>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</si>
  <si>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</si>
  <si>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</si>
  <si>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</si>
  <si>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</si>
  <si>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</si>
  <si>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</si>
  <si>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</si>
  <si>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</si>
  <si>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</si>
  <si>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</si>
  <si>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</si>
  <si>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</si>
  <si>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</si>
  <si>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</si>
  <si>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</si>
  <si>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</si>
  <si>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</si>
  <si>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</si>
  <si>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</si>
  <si>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</si>
  <si>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</si>
  <si>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</si>
  <si>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</si>
  <si>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</si>
  <si>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</si>
  <si>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</si>
  <si>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</si>
  <si>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</si>
  <si>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</si>
  <si>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</si>
  <si>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</si>
  <si>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</si>
  <si>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</si>
  <si>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</si>
  <si>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</si>
  <si>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</si>
  <si>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</si>
  <si>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</si>
  <si>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</si>
  <si>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</si>
  <si>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</si>
  <si>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</si>
  <si>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</si>
  <si>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</si>
  <si>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</si>
  <si>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</si>
  <si>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</si>
  <si>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</si>
  <si>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</si>
  <si>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</si>
  <si>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</si>
  <si>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</si>
  <si>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</si>
  <si>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</si>
  <si>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</si>
  <si>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</si>
  <si>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</si>
  <si>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</si>
  <si>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</si>
  <si>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</si>
  <si>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</si>
  <si>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</si>
  <si>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</si>
  <si>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</si>
  <si>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</si>
  <si>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</si>
  <si>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</si>
  <si>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</si>
  <si>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</si>
  <si>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</si>
  <si>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</si>
  <si>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</si>
  <si>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</si>
  <si>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</si>
  <si>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</si>
  <si>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</si>
  <si>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</si>
  <si>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</si>
  <si>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</si>
  <si>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</si>
  <si>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</si>
  <si>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</si>
  <si>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</si>
  <si>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</si>
  <si>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</si>
  <si>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</si>
  <si>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</si>
  <si>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</si>
  <si>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</si>
  <si>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</si>
  <si>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</si>
  <si>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</si>
  <si>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</si>
  <si>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</si>
  <si>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</si>
  <si>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</si>
  <si>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</si>
  <si>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</si>
  <si>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</si>
  <si>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</si>
  <si>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</si>
  <si>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</si>
  <si>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</si>
  <si>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</si>
  <si>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</si>
  <si>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</si>
  <si>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</si>
  <si>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</si>
  <si>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</si>
  <si>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</si>
  <si>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</si>
  <si>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</si>
  <si>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</si>
  <si>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</si>
  <si>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</si>
  <si>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</si>
  <si>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</si>
  <si>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</si>
  <si>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</si>
  <si>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</si>
  <si>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</si>
  <si>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</si>
  <si>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</si>
  <si>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</si>
  <si>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</si>
  <si>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</si>
  <si>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</si>
  <si>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</si>
  <si>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</si>
  <si>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</si>
  <si>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</si>
  <si>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</si>
  <si>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</si>
  <si>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</si>
  <si>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</si>
  <si>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</si>
  <si>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</si>
  <si>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</si>
  <si>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</si>
  <si>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</si>
  <si>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</si>
  <si>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</si>
  <si>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</si>
  <si>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</si>
  <si>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</si>
  <si>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</si>
  <si>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</si>
  <si>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</si>
  <si>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</si>
  <si>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</si>
  <si>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</si>
  <si>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</si>
  <si>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</si>
  <si>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</si>
  <si>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</si>
  <si>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</si>
  <si>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</si>
  <si>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</si>
  <si>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</si>
  <si>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</si>
  <si>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</si>
  <si>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</si>
  <si>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</si>
  <si>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</si>
  <si>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</si>
  <si>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</si>
  <si>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</si>
  <si>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</si>
  <si>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</si>
  <si>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</si>
  <si>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</si>
  <si>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</si>
  <si>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</si>
  <si>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</si>
  <si>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</si>
  <si>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</si>
  <si>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</si>
  <si>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</si>
  <si>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</si>
  <si>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</si>
  <si>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</si>
  <si>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</si>
  <si>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</si>
  <si>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</si>
  <si>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</si>
  <si>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</si>
  <si>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</si>
  <si>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</si>
  <si>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</si>
  <si>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</si>
  <si>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</si>
  <si>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</si>
  <si>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</si>
  <si>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</si>
  <si>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</si>
  <si>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</si>
  <si>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</si>
  <si>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</si>
  <si>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</si>
  <si>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</si>
  <si>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</si>
  <si>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</si>
  <si>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</si>
  <si>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</si>
  <si>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</si>
  <si>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</si>
  <si>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</si>
  <si>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</si>
  <si>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</si>
  <si>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</si>
  <si>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</si>
  <si>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</si>
  <si>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</si>
  <si>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</si>
  <si>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</si>
  <si>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</si>
  <si>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</si>
  <si>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</si>
  <si>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</si>
  <si>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</si>
  <si>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</si>
  <si>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</si>
  <si>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</si>
  <si>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</si>
  <si>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</si>
  <si>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</si>
  <si>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</si>
  <si>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</si>
  <si>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</si>
  <si>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</si>
  <si>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</si>
  <si>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</si>
  <si>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</si>
  <si>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</si>
  <si>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</si>
  <si>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</si>
  <si>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</si>
  <si>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</si>
  <si>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</si>
  <si>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</si>
  <si>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</si>
  <si>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</si>
  <si>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</si>
  <si>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</si>
  <si>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</si>
  <si>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</si>
  <si>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</si>
  <si>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</si>
  <si>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</si>
  <si>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</si>
  <si>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</si>
  <si>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</si>
  <si>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</si>
  <si>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</si>
  <si>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</si>
  <si>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</si>
  <si>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</si>
  <si>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</si>
  <si>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</si>
  <si>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</si>
  <si>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</si>
  <si>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</si>
  <si>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</si>
  <si>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</si>
  <si>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</si>
  <si>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</si>
  <si>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</si>
  <si>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</si>
  <si>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</si>
  <si>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</si>
  <si>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</si>
  <si>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</si>
  <si>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</si>
  <si>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</si>
  <si>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</si>
  <si>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</si>
  <si>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</si>
  <si>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</si>
  <si>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</si>
  <si>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</si>
  <si>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</si>
  <si>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</si>
  <si>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</si>
  <si>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</si>
  <si>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</si>
  <si>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</si>
  <si>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</si>
  <si>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</si>
  <si>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</si>
  <si>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</si>
  <si>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</si>
  <si>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</si>
  <si>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</si>
  <si>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</si>
  <si>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</si>
  <si>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</si>
  <si>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</si>
  <si>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</si>
  <si>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</si>
  <si>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</si>
  <si>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</si>
  <si>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</si>
  <si>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</si>
  <si>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</si>
  <si>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</si>
  <si>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</si>
  <si>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</si>
  <si>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</si>
  <si>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</si>
  <si>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</si>
  <si>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</si>
  <si>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</si>
  <si>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</si>
  <si>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</si>
  <si>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</si>
  <si>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</si>
  <si>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</si>
  <si>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</si>
  <si>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</si>
  <si>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</si>
  <si>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</si>
  <si>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</si>
  <si>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</si>
  <si>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</si>
  <si>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</si>
  <si>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</si>
  <si>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</si>
  <si>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</si>
  <si>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</si>
  <si>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</si>
  <si>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</si>
  <si>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</si>
  <si>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</si>
  <si>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</si>
  <si>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</si>
  <si>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</si>
  <si>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</si>
  <si>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</si>
  <si>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</si>
  <si>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</si>
  <si>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</si>
  <si>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</si>
  <si>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</si>
  <si>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</si>
  <si>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</si>
  <si>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</si>
  <si>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</si>
  <si>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</si>
  <si>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</si>
  <si>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</si>
  <si>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</si>
  <si>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</si>
  <si>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</si>
  <si>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</si>
  <si>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</si>
  <si>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</si>
  <si>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</si>
  <si>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</si>
  <si>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</si>
  <si>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</si>
  <si>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</si>
  <si>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</si>
  <si>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</si>
  <si>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</si>
  <si>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</si>
  <si>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</si>
  <si>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</si>
  <si>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</si>
  <si>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</si>
  <si>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</si>
  <si>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</si>
  <si>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</si>
  <si>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</si>
  <si>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</si>
  <si>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</si>
  <si>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</si>
  <si>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</si>
  <si>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</si>
  <si>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</si>
  <si>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</si>
  <si>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</si>
  <si>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</si>
  <si>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</si>
  <si>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</si>
  <si>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</si>
  <si>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</si>
  <si>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</si>
  <si>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</si>
  <si>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</si>
  <si>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</si>
  <si>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</si>
  <si>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</si>
  <si>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</si>
  <si>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</si>
  <si>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</si>
  <si>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</si>
  <si>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</si>
  <si>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</si>
  <si>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</si>
  <si>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</si>
  <si>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</si>
  <si>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</si>
  <si>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</si>
  <si>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</si>
  <si>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</si>
  <si>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</si>
  <si>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</si>
  <si>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</si>
  <si>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</si>
  <si>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</si>
  <si>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</si>
  <si>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</si>
  <si>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</si>
  <si>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</si>
  <si>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</si>
  <si>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</si>
  <si>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</si>
  <si>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</si>
  <si>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</si>
  <si>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</si>
  <si>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</si>
  <si>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</si>
  <si>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</si>
  <si>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</si>
  <si>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</si>
  <si>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</si>
  <si>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</si>
  <si>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</si>
  <si>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</si>
  <si>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</si>
  <si>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</si>
  <si>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</si>
  <si>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</si>
  <si>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</si>
  <si>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</si>
  <si>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</si>
  <si>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</si>
  <si>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</si>
  <si>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</si>
  <si>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</si>
  <si>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</si>
  <si>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</si>
  <si>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</si>
  <si>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</si>
  <si>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</si>
  <si>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</si>
  <si>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</si>
  <si>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</si>
  <si>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</si>
  <si>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</si>
  <si>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</si>
  <si>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</si>
  <si>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</si>
  <si>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</si>
  <si>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</si>
  <si>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</si>
  <si>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</si>
  <si>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</si>
  <si>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</si>
  <si>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</si>
  <si>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</si>
  <si>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</si>
  <si>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</si>
  <si>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</si>
  <si>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</si>
  <si>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</si>
  <si>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</si>
  <si>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</si>
  <si>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</si>
  <si>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</si>
  <si>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</si>
  <si>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</si>
  <si>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</si>
  <si>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</si>
  <si>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</si>
  <si>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</si>
  <si>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</si>
  <si>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</si>
  <si>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</si>
  <si>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</si>
  <si>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</si>
  <si>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</si>
  <si>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</si>
  <si>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</si>
  <si>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</si>
  <si>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</si>
  <si>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</si>
  <si>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</si>
  <si>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</si>
  <si>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</si>
  <si>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</si>
  <si>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</si>
  <si>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</si>
  <si>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</si>
  <si>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</si>
  <si>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</si>
  <si>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</si>
  <si>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</si>
  <si>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</si>
  <si>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</si>
  <si>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</si>
  <si>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</si>
  <si>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</si>
  <si>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</si>
  <si>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</si>
  <si>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</si>
  <si>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</si>
  <si>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</si>
  <si>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</si>
  <si>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</si>
  <si>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</si>
  <si>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</si>
  <si>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</si>
  <si>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</si>
  <si>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</si>
  <si>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</si>
  <si>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</si>
  <si>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</si>
  <si>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</si>
  <si>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</si>
  <si>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</si>
  <si>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</si>
  <si>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</si>
  <si>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</si>
  <si>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</si>
  <si>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</si>
  <si>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</si>
  <si>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</si>
  <si>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</si>
  <si>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</si>
  <si>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</si>
  <si>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</si>
  <si>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</si>
  <si>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</si>
  <si>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</si>
  <si>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</si>
  <si>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</si>
  <si>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</si>
  <si>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</si>
  <si>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</si>
  <si>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</si>
  <si>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</si>
  <si>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</si>
  <si>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</si>
  <si>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</si>
  <si>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</si>
  <si>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</si>
  <si>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</si>
  <si>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</si>
  <si>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</si>
  <si>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</si>
  <si>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</si>
  <si>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</si>
  <si>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</si>
  <si>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</si>
  <si>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</si>
  <si>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</si>
  <si>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</si>
  <si>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</si>
  <si>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</si>
  <si>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</si>
  <si>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</si>
  <si>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</si>
  <si>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</si>
  <si>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</si>
  <si>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</si>
  <si>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</si>
  <si>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</si>
  <si>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</si>
  <si>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</si>
  <si>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</si>
  <si>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</si>
  <si>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</si>
  <si>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</si>
  <si>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</si>
  <si>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</si>
  <si>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</si>
  <si>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</si>
  <si>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</si>
  <si>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</si>
  <si>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</si>
  <si>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</si>
  <si>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</si>
  <si>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</si>
  <si>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</si>
  <si>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</si>
  <si>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</si>
  <si>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</si>
  <si>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</si>
  <si>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</si>
  <si>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</si>
  <si>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</si>
  <si>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</si>
  <si>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</si>
  <si>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</si>
  <si>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</si>
  <si>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</si>
  <si>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</si>
  <si>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</si>
  <si>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</si>
  <si>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</si>
  <si>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</si>
  <si>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</si>
  <si>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</si>
  <si>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</si>
  <si>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</si>
  <si>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</si>
  <si>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</si>
  <si>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</si>
  <si>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</si>
  <si>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</si>
  <si>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</si>
  <si>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</si>
  <si>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</si>
  <si>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</si>
  <si>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</si>
  <si>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</si>
  <si>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</si>
  <si>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</si>
  <si>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</si>
  <si>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</si>
  <si>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</si>
  <si>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</si>
  <si>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</si>
  <si>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</si>
  <si>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</si>
  <si>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</si>
  <si>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</si>
  <si>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</si>
  <si>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</si>
  <si>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</si>
  <si>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</si>
  <si>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</si>
  <si>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</si>
  <si>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</si>
  <si>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</si>
  <si>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</si>
  <si>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</si>
  <si>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</si>
  <si>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</si>
  <si>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</si>
  <si>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</si>
  <si>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</si>
  <si>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</si>
  <si>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</si>
  <si>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</si>
  <si>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</si>
  <si>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</si>
  <si>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</si>
  <si>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</si>
  <si>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</si>
  <si>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</si>
  <si>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</si>
  <si>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</si>
  <si>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</si>
  <si>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</si>
  <si>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</si>
  <si>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</si>
  <si>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</si>
  <si>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</si>
  <si>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</si>
  <si>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</si>
  <si>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</si>
  <si>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</si>
  <si>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</si>
  <si>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</si>
  <si>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</si>
  <si>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</si>
  <si>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</si>
  <si>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</si>
  <si>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</si>
  <si>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</si>
  <si>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</si>
  <si>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</si>
  <si>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</si>
  <si>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</si>
  <si>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</si>
  <si>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</si>
  <si>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</si>
  <si>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</si>
  <si>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</si>
  <si>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</si>
  <si>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</si>
  <si>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</si>
  <si>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</si>
  <si>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</si>
  <si>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</si>
  <si>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</si>
  <si>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</si>
  <si>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</si>
  <si>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</si>
  <si>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</si>
  <si>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</si>
  <si>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</si>
  <si>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</si>
  <si>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</si>
  <si>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</si>
  <si>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</si>
  <si>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</si>
  <si>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</si>
  <si>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</si>
  <si>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</si>
  <si>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</si>
  <si>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</si>
  <si>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</si>
  <si>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</si>
  <si>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</si>
  <si>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</si>
  <si>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</si>
  <si>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</si>
  <si>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</si>
  <si>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</si>
  <si>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</si>
  <si>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</si>
  <si>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</si>
  <si>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</si>
  <si>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</si>
  <si>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</si>
  <si>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</si>
  <si>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</si>
  <si>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</si>
  <si>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</si>
  <si>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</si>
  <si>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</si>
  <si>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</si>
  <si>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</si>
  <si>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</si>
  <si>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</si>
  <si>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</si>
  <si>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</si>
  <si>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</si>
  <si>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</si>
  <si>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</si>
  <si>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</si>
  <si>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</si>
  <si>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</si>
  <si>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</si>
  <si>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</si>
  <si>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</si>
  <si>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</si>
  <si>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</si>
  <si>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</si>
  <si>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</si>
  <si>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</si>
  <si>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</si>
  <si>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</si>
  <si>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</si>
  <si>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</si>
  <si>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</si>
  <si>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</si>
  <si>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</si>
  <si>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</si>
  <si>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</si>
  <si>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</si>
  <si>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</si>
  <si>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</si>
  <si>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</si>
  <si>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</si>
  <si>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</si>
  <si>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</si>
  <si>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</si>
  <si>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</si>
  <si>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</si>
  <si>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</si>
  <si>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</si>
  <si>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</si>
  <si>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</si>
  <si>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</si>
  <si>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</si>
  <si>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</si>
  <si>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</si>
  <si>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</si>
  <si>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</si>
  <si>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</si>
  <si>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</si>
  <si>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</si>
  <si>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</si>
  <si>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</si>
  <si>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</si>
  <si>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</si>
  <si>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</si>
  <si>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</si>
  <si>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</si>
  <si>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</si>
  <si>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</si>
  <si>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</si>
  <si>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</si>
  <si>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</si>
  <si>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</si>
  <si>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</si>
  <si>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</si>
  <si>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</si>
  <si>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</si>
  <si>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</si>
  <si>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</si>
  <si>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</si>
  <si>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</si>
  <si>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</si>
  <si>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</si>
  <si>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</si>
  <si>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</si>
  <si>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</si>
  <si>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</si>
  <si>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</si>
  <si>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</si>
  <si>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</si>
  <si>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</si>
  <si>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</si>
  <si>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</si>
  <si>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</si>
  <si>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</si>
  <si>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</si>
  <si>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</si>
  <si>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</si>
  <si>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</si>
  <si>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</si>
  <si>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</si>
  <si>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</si>
  <si>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</si>
  <si>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</si>
  <si>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</si>
  <si>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</si>
  <si>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</si>
  <si>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</si>
  <si>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</si>
  <si>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</si>
  <si>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</si>
  <si>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</si>
  <si>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</si>
  <si>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</si>
  <si>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</si>
  <si>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</si>
  <si>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</si>
  <si>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</si>
  <si>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</si>
  <si>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</si>
  <si>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</si>
  <si>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</si>
  <si>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</si>
  <si>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</si>
  <si>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</si>
  <si>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</si>
  <si>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</si>
  <si>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</si>
  <si>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</si>
  <si>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</si>
  <si>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</si>
  <si>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</si>
  <si>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</si>
  <si>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</si>
  <si>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</si>
  <si>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</si>
  <si>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</si>
  <si>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</si>
  <si>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</si>
  <si>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</si>
  <si>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</si>
  <si>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</si>
  <si>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</si>
  <si>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</si>
  <si>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</si>
  <si>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</si>
  <si>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</si>
  <si>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</si>
  <si>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</si>
  <si>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</si>
  <si>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</si>
  <si>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</si>
  <si>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</si>
  <si>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</si>
  <si>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</si>
  <si>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</si>
  <si>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</si>
  <si>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</si>
  <si>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</si>
  <si>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</si>
  <si>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</si>
  <si>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</si>
  <si>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</si>
  <si>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</si>
  <si>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</si>
  <si>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</si>
  <si>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</si>
  <si>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</si>
  <si>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</si>
  <si>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</si>
  <si>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</si>
  <si>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</si>
  <si>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</si>
  <si>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</si>
  <si>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</si>
  <si>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</si>
  <si>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</si>
  <si>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</si>
  <si>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</si>
  <si>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</si>
  <si>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</si>
  <si>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</si>
  <si>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</si>
  <si>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</si>
  <si>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</si>
  <si>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</si>
  <si>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</si>
  <si>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</si>
  <si>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</si>
  <si>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</si>
  <si>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</si>
  <si>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</si>
  <si>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</si>
  <si>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</si>
  <si>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</si>
  <si>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</si>
  <si>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</si>
  <si>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</si>
  <si>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</si>
  <si>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</si>
  <si>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</si>
  <si>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</si>
  <si>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</si>
  <si>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</si>
  <si>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</si>
  <si>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</si>
  <si>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</si>
  <si>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</si>
  <si>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</si>
  <si>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</si>
  <si>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</si>
  <si>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</si>
  <si>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</si>
  <si>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</si>
  <si>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</si>
  <si>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</si>
  <si>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</si>
  <si>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</si>
  <si>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</si>
  <si>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</si>
  <si>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</si>
  <si>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</si>
  <si>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</si>
  <si>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</si>
  <si>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</si>
  <si>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</si>
  <si>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</si>
  <si>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</si>
  <si>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</si>
  <si>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</si>
  <si>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</si>
  <si>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</si>
  <si>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</si>
  <si>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</si>
  <si>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</si>
  <si>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</si>
  <si>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</si>
  <si>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</si>
  <si>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</si>
  <si>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</si>
  <si>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</si>
  <si>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</si>
  <si>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</si>
  <si>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</si>
  <si>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</si>
  <si>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</si>
  <si>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</si>
  <si>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</si>
  <si>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</si>
  <si>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</si>
  <si>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</si>
  <si>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</si>
  <si>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</si>
  <si>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</si>
  <si>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</si>
  <si>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</si>
  <si>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</si>
  <si>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</si>
  <si>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</si>
  <si>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</si>
  <si>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</si>
  <si>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</si>
  <si>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</si>
  <si>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</si>
  <si>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</si>
  <si>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</si>
  <si>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</si>
  <si>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</si>
  <si>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</si>
  <si>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</si>
  <si>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</si>
  <si>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</si>
  <si>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</si>
  <si>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</si>
  <si>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</si>
  <si>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</si>
  <si>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</si>
  <si>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</si>
  <si>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</si>
  <si>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</si>
  <si>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</si>
  <si>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</si>
  <si>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</si>
  <si>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</si>
  <si>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</si>
  <si>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</si>
  <si>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</si>
  <si>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</si>
  <si>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</si>
  <si>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</si>
  <si>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</si>
  <si>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</si>
  <si>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</si>
  <si>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</si>
  <si>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</si>
  <si>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</si>
  <si>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</si>
  <si>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</si>
  <si>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</si>
  <si>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</si>
  <si>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</si>
  <si>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</si>
  <si>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</si>
  <si>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</si>
  <si>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</si>
  <si>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</si>
  <si>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</si>
  <si>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</si>
  <si>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</si>
  <si>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</si>
  <si>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</si>
  <si>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</si>
  <si>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</si>
  <si>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</si>
  <si>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</si>
  <si>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</si>
  <si>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</si>
  <si>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</si>
  <si>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</si>
  <si>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</si>
  <si>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</si>
  <si>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</si>
  <si>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</si>
  <si>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</si>
  <si>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</si>
  <si>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</si>
  <si>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</si>
  <si>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</si>
  <si>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</si>
  <si>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</si>
  <si>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</si>
  <si>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</si>
  <si>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</si>
  <si>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</si>
  <si>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</si>
  <si>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</si>
  <si>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</si>
  <si>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</si>
  <si>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</si>
  <si>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</si>
  <si>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</si>
  <si>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</si>
  <si>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</si>
  <si>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</si>
  <si>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</si>
  <si>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</si>
  <si>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</si>
  <si>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</si>
  <si>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</si>
  <si>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</si>
  <si>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</si>
  <si>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</si>
  <si>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</si>
  <si>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</si>
  <si>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</si>
  <si>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</si>
  <si>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</si>
  <si>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</si>
  <si>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</si>
  <si>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</si>
  <si>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</si>
  <si>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</si>
  <si>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</si>
  <si>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</si>
  <si>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</si>
  <si>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</si>
  <si>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</si>
  <si>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</si>
  <si>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</si>
  <si>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</si>
  <si>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</si>
  <si>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</si>
  <si>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</si>
  <si>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</si>
  <si>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</si>
  <si>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</si>
  <si>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</si>
  <si>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</si>
  <si>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</si>
  <si>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</si>
  <si>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</si>
  <si>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</si>
  <si>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</si>
  <si>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</si>
  <si>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</si>
  <si>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</si>
  <si>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</si>
  <si>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</si>
  <si>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</si>
  <si>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</si>
  <si>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</si>
  <si>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</si>
  <si>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</si>
  <si>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</si>
  <si>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</si>
  <si>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</si>
  <si>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</si>
  <si>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</si>
  <si>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</si>
  <si>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</si>
  <si>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</si>
  <si>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</si>
  <si>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</si>
  <si>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</si>
  <si>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</si>
  <si>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</si>
  <si>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</si>
  <si>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</si>
  <si>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</si>
  <si>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</si>
  <si>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</si>
  <si>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</si>
  <si>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</si>
  <si>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</si>
  <si>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</si>
  <si>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</si>
  <si>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</si>
  <si>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</si>
  <si>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</si>
  <si>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</si>
  <si>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</si>
  <si>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</si>
  <si>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</si>
  <si>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</si>
  <si>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</si>
  <si>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</si>
  <si>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</si>
  <si>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</si>
  <si>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</si>
  <si>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</si>
  <si>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</si>
  <si>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</si>
  <si>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</si>
  <si>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</si>
  <si>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</si>
  <si>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</si>
  <si>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</si>
  <si>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</si>
  <si>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</si>
  <si>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</si>
  <si>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</si>
  <si>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</si>
  <si>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</si>
  <si>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</si>
  <si>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</si>
  <si>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</si>
  <si>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</si>
  <si>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</si>
  <si>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</si>
  <si>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</si>
  <si>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</si>
  <si>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</si>
  <si>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</si>
  <si>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</si>
  <si>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</si>
  <si>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</si>
  <si>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</si>
  <si>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</si>
  <si>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</si>
  <si>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</si>
  <si>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</si>
  <si>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</si>
  <si>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</si>
  <si>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</si>
  <si>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</si>
  <si>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</si>
  <si>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</si>
  <si>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</si>
  <si>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</si>
  <si>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</si>
  <si>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</si>
  <si>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</si>
  <si>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</si>
  <si>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</si>
  <si>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</si>
  <si>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</si>
  <si>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</si>
  <si>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</si>
  <si>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</si>
  <si>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</si>
  <si>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</si>
  <si>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</si>
  <si>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</si>
  <si>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</si>
  <si>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</si>
  <si>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</si>
  <si>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</si>
  <si>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</si>
  <si>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</si>
  <si>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</si>
  <si>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</si>
  <si>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</si>
  <si>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</si>
  <si>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</si>
  <si>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</si>
  <si>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</si>
  <si>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</si>
  <si>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</si>
  <si>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</si>
  <si>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</si>
  <si>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</si>
  <si>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</si>
  <si>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</si>
  <si>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</si>
  <si>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</si>
  <si>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</si>
  <si>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</si>
  <si>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</si>
  <si>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</si>
  <si>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</si>
  <si>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</si>
  <si>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</si>
  <si>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</si>
  <si>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</si>
  <si>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</si>
  <si>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</si>
  <si>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</si>
  <si>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</si>
  <si>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</si>
  <si>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</si>
  <si>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</si>
  <si>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</si>
  <si>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</si>
  <si>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</si>
  <si>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</si>
  <si>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</si>
  <si>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</si>
  <si>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</si>
  <si>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</si>
  <si>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</si>
  <si>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</si>
  <si>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</si>
  <si>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</si>
  <si>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</si>
  <si>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</si>
  <si>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</si>
  <si>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</si>
  <si>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</si>
  <si>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</si>
  <si>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</si>
  <si>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</si>
  <si>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</si>
  <si>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</si>
  <si>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</si>
  <si>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</si>
  <si>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</si>
  <si>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</si>
  <si>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</si>
  <si>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</si>
  <si>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</si>
  <si>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</si>
  <si>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</si>
  <si>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</si>
  <si>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</si>
  <si>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</si>
  <si>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</si>
  <si>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</si>
  <si>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</si>
  <si>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</si>
  <si>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</si>
  <si>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</si>
  <si>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</si>
  <si>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</si>
  <si>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</si>
  <si>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</si>
  <si>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</si>
  <si>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</si>
  <si>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</si>
  <si>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</si>
  <si>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</si>
  <si>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</si>
  <si>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</si>
  <si>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</si>
  <si>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</si>
  <si>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</si>
  <si>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</si>
  <si>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</si>
  <si>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</si>
  <si>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</si>
  <si>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</si>
  <si>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</si>
  <si>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</si>
  <si>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</si>
  <si>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</si>
  <si>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</si>
  <si>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</si>
  <si>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</si>
  <si>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</si>
  <si>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</si>
  <si>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</si>
  <si>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</si>
  <si>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</si>
  <si>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</si>
  <si>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</si>
  <si>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</si>
  <si>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</si>
  <si>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</si>
  <si>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</si>
  <si>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</si>
  <si>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</si>
  <si>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</si>
  <si>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</si>
  <si>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</si>
  <si>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</si>
  <si>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</si>
  <si>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</si>
  <si>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</si>
  <si>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</si>
  <si>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</si>
  <si>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</si>
  <si>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</si>
  <si>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</si>
  <si>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</si>
  <si>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</si>
  <si>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</si>
  <si>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</si>
  <si>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</si>
  <si>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</si>
  <si>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</si>
  <si>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</si>
  <si>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</si>
  <si>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</si>
  <si>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</si>
  <si>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</si>
  <si>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</si>
  <si>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</si>
  <si>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</si>
  <si>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</si>
  <si>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</si>
  <si>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</si>
  <si>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</si>
  <si>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</si>
  <si>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</si>
  <si>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</si>
  <si>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</si>
  <si>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</si>
  <si>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</si>
  <si>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</si>
  <si>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</si>
  <si>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</si>
  <si>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</si>
  <si>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</si>
  <si>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</si>
  <si>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</si>
  <si>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</si>
  <si>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</si>
  <si>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</si>
  <si>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</si>
  <si>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</si>
  <si>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</si>
  <si>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</si>
  <si>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</si>
  <si>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</si>
  <si>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</si>
  <si>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</si>
  <si>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</si>
  <si>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</si>
  <si>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</si>
  <si>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</si>
  <si>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</si>
  <si>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</si>
  <si>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</si>
  <si>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</si>
  <si>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</si>
  <si>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</si>
  <si>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</si>
  <si>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</si>
  <si>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</si>
  <si>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</si>
  <si>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</si>
  <si>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</si>
  <si>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</si>
  <si>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</si>
  <si>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</si>
  <si>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</si>
  <si>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</si>
  <si>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</si>
  <si>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</si>
  <si>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</si>
  <si>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</si>
  <si>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</si>
  <si>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</si>
  <si>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</si>
  <si>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</si>
  <si>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</si>
  <si>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</si>
  <si>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</si>
  <si>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</si>
  <si>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</si>
  <si>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</si>
  <si>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</si>
  <si>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</si>
  <si>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</si>
  <si>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</si>
  <si>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</si>
  <si>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</si>
  <si>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</si>
  <si>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</si>
  <si>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</si>
  <si>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</si>
  <si>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</si>
  <si>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</si>
  <si>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</si>
  <si>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</si>
  <si>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</si>
  <si>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</si>
  <si>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</si>
  <si>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</si>
  <si>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</si>
  <si>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</si>
  <si>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</si>
  <si>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</si>
  <si>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</si>
  <si>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</si>
  <si>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</si>
  <si>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</si>
  <si>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</si>
  <si>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</si>
  <si>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</si>
  <si>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</si>
  <si>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</si>
  <si>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</si>
  <si>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</si>
  <si>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</si>
  <si>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</si>
  <si>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</si>
  <si>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</si>
  <si>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</si>
  <si>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</si>
  <si>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</si>
  <si>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</si>
  <si>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</si>
  <si>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</si>
  <si>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</si>
  <si>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</si>
  <si>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</si>
  <si>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</si>
  <si>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</si>
  <si>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</si>
  <si>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</si>
  <si>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</si>
  <si>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</si>
  <si>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</si>
  <si>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</si>
  <si>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</si>
  <si>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</si>
  <si>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</si>
  <si>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</si>
  <si>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</si>
  <si>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</si>
  <si>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</si>
  <si>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</si>
  <si>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</si>
  <si>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</si>
  <si>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</si>
  <si>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</si>
  <si>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</si>
  <si>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</si>
  <si>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</si>
  <si>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</si>
  <si>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</si>
  <si>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</si>
  <si>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</si>
  <si>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</si>
  <si>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</si>
  <si>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</si>
  <si>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</si>
  <si>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</si>
  <si>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</si>
  <si>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</si>
  <si>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</si>
  <si>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</si>
  <si>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</si>
  <si>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</si>
  <si>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</si>
  <si>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</si>
  <si>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</si>
  <si>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</si>
  <si>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</si>
  <si>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</si>
  <si>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</si>
  <si>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</si>
  <si>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</si>
  <si>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</si>
  <si>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</si>
  <si>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</si>
  <si>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</si>
  <si>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</si>
  <si>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</si>
  <si>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</si>
  <si>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</si>
  <si>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</si>
  <si>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</si>
  <si>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</si>
  <si>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</si>
  <si>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</si>
  <si>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</si>
  <si>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</si>
  <si>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</si>
  <si>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</si>
  <si>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</si>
  <si>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</si>
  <si>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</si>
  <si>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</si>
  <si>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</si>
  <si>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</si>
  <si>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</si>
  <si>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</si>
  <si>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</si>
  <si>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</si>
  <si>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</si>
  <si>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</si>
  <si>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</si>
  <si>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</si>
  <si>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</si>
  <si>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</si>
  <si>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</si>
  <si>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</si>
  <si>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</si>
  <si>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</si>
  <si>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</si>
  <si>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</si>
  <si>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</si>
  <si>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</si>
  <si>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</si>
  <si>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</si>
  <si>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</si>
  <si>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</si>
  <si>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</si>
  <si>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</si>
  <si>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</si>
  <si>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</si>
  <si>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</si>
  <si>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</si>
  <si>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</si>
  <si>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</si>
  <si>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</si>
  <si>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</si>
  <si>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</si>
  <si>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</si>
  <si>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</si>
  <si>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</si>
  <si>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</si>
  <si>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</si>
  <si>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</si>
  <si>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</si>
  <si>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</si>
  <si>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</si>
  <si>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</si>
  <si>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</si>
  <si>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</si>
  <si>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</si>
  <si>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</si>
  <si>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</si>
  <si>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</si>
  <si>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</si>
  <si>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</si>
  <si>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</si>
  <si>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</si>
  <si>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</si>
  <si>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</si>
  <si>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</si>
  <si>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</si>
  <si>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</si>
  <si>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</si>
  <si>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</si>
  <si>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</si>
  <si>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</si>
  <si>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</si>
  <si>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</si>
  <si>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</si>
  <si>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</si>
  <si>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</si>
  <si>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</si>
  <si>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</si>
  <si>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</si>
  <si>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</si>
  <si>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</si>
  <si>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</si>
  <si>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</si>
  <si>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</si>
  <si>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</si>
  <si>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</si>
  <si>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</si>
  <si>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</si>
  <si>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</si>
  <si>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</si>
  <si>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</si>
  <si>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</si>
  <si>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</si>
  <si>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</si>
  <si>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</si>
  <si>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</si>
  <si>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</si>
  <si>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</si>
  <si>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</si>
  <si>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</si>
  <si>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</si>
  <si>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</si>
  <si>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</si>
  <si>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</si>
  <si>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</si>
  <si>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</si>
  <si>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</si>
  <si>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</si>
  <si>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</si>
  <si>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</si>
  <si>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</si>
  <si>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</si>
  <si>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</si>
  <si>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</si>
  <si>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</si>
  <si>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</si>
  <si>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</si>
  <si>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</si>
  <si>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</si>
  <si>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</si>
  <si>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</si>
  <si>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</si>
  <si>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</si>
  <si>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</si>
  <si>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</si>
  <si>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</si>
  <si>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</si>
  <si>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</si>
  <si>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</si>
  <si>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</si>
  <si>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</si>
  <si>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</si>
  <si>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</si>
  <si>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</si>
  <si>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</si>
  <si>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</si>
  <si>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</si>
  <si>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</si>
  <si>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</si>
  <si>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</si>
  <si>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</si>
  <si>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</si>
  <si>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</si>
  <si>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</si>
  <si>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</si>
  <si>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</si>
  <si>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</si>
  <si>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</si>
  <si>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</si>
  <si>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</si>
  <si>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</si>
  <si>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</si>
  <si>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</si>
  <si>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</si>
  <si>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</si>
  <si>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</si>
  <si>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</si>
  <si>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</si>
  <si>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</si>
  <si>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</si>
  <si>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</si>
  <si>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</si>
  <si>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</si>
  <si>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</si>
  <si>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</si>
  <si>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</si>
  <si>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</si>
  <si>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</si>
  <si>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</si>
  <si>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</si>
  <si>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</si>
  <si>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</si>
  <si>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</si>
  <si>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</si>
  <si>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</si>
  <si>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</si>
  <si>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</si>
  <si>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</si>
  <si>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</si>
  <si>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</si>
  <si>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</si>
  <si>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</si>
  <si>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</si>
  <si>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</si>
  <si>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</si>
  <si>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</si>
  <si>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</si>
  <si>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</si>
  <si>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</si>
  <si>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</si>
  <si>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</si>
  <si>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</si>
  <si>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</si>
  <si>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</si>
  <si>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</si>
  <si>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</si>
  <si>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</si>
  <si>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</si>
  <si>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</si>
  <si>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</si>
  <si>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</si>
  <si>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</si>
  <si>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</si>
  <si>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</si>
  <si>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</si>
  <si>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</si>
  <si>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</si>
  <si>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</si>
  <si>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</si>
  <si>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</si>
  <si>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</si>
  <si>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</si>
  <si>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</si>
  <si>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</si>
  <si>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</si>
  <si>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</si>
  <si>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</si>
  <si>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</si>
  <si>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</si>
  <si>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</si>
  <si>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</si>
  <si>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</si>
  <si>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</si>
  <si>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</si>
  <si>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</si>
  <si>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</si>
  <si>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</si>
  <si>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</si>
  <si>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</si>
  <si>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</si>
  <si>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</si>
  <si>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</si>
  <si>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</si>
  <si>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</si>
  <si>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</si>
  <si>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</si>
  <si>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</si>
  <si>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</si>
  <si>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</si>
  <si>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</si>
  <si>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</si>
  <si>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</si>
  <si>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</si>
  <si>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</si>
  <si>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</si>
  <si>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</si>
  <si>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</si>
  <si>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</si>
  <si>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</si>
  <si>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</si>
  <si>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</si>
  <si>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</si>
  <si>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</si>
  <si>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</si>
  <si>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</si>
  <si>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</si>
  <si>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</si>
  <si>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</si>
  <si>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</si>
  <si>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</si>
  <si>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</si>
  <si>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</si>
  <si>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</si>
  <si>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</si>
  <si>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</si>
  <si>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</si>
  <si>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</si>
  <si>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</si>
  <si>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</si>
  <si>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</si>
  <si>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</si>
  <si>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</si>
  <si>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</si>
  <si>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</si>
  <si>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</si>
  <si>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</si>
  <si>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</si>
  <si>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</si>
  <si>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</si>
  <si>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</si>
  <si>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</si>
  <si>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</si>
  <si>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</si>
  <si>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</si>
  <si>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</si>
  <si>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</si>
  <si>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</si>
  <si>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</si>
  <si>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</si>
  <si>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</si>
  <si>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</si>
  <si>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</si>
  <si>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</si>
  <si>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</si>
  <si>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</si>
  <si>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</si>
  <si>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</si>
  <si>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</si>
  <si>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</si>
  <si>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</si>
  <si>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</si>
  <si>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</si>
  <si>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</si>
  <si>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</si>
  <si>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</si>
  <si>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</si>
  <si>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</si>
  <si>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</si>
  <si>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</si>
  <si>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</si>
  <si>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</si>
  <si>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</si>
  <si>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</si>
  <si>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</si>
  <si>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</si>
  <si>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</si>
  <si>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</si>
  <si>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</si>
  <si>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</si>
  <si>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</si>
  <si>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</si>
  <si>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</si>
  <si>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</si>
  <si>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</si>
  <si>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</si>
  <si>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</si>
  <si>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</si>
  <si>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</si>
  <si>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</si>
  <si>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</si>
  <si>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</si>
  <si>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</si>
  <si>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</si>
  <si>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</si>
  <si>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</si>
  <si>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</si>
  <si>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</si>
  <si>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</si>
  <si>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</si>
  <si>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</si>
  <si>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</si>
  <si>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</si>
  <si>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</si>
  <si>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</si>
  <si>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</si>
  <si>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</si>
  <si>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</si>
  <si>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</si>
  <si>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</si>
  <si>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</si>
  <si>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</si>
  <si>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</si>
  <si>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</si>
  <si>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</si>
  <si>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</si>
  <si>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</si>
  <si>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</si>
  <si>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</si>
  <si>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</si>
  <si>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</si>
  <si>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</si>
  <si>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</si>
  <si>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</si>
  <si>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</si>
  <si>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</si>
  <si>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</si>
  <si>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</si>
  <si>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</si>
  <si>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</si>
  <si>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</si>
  <si>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</si>
  <si>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</si>
  <si>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</si>
  <si>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</si>
  <si>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</si>
  <si>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</si>
  <si>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</si>
  <si>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</si>
  <si>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</si>
  <si>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</si>
  <si>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</si>
  <si>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</si>
  <si>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</si>
  <si>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</si>
  <si>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</si>
  <si>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</si>
  <si>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</si>
  <si>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</si>
  <si>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</si>
  <si>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</si>
  <si>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</si>
  <si>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</si>
  <si>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</si>
  <si>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</si>
  <si>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</si>
  <si>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</si>
  <si>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</si>
  <si>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</si>
  <si>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</si>
  <si>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</si>
  <si>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</si>
  <si>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</si>
  <si>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</si>
  <si>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</si>
  <si>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</si>
  <si>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</si>
  <si>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</si>
  <si>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</si>
  <si>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</si>
  <si>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</si>
  <si>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</si>
  <si>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</si>
  <si>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</si>
  <si>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</si>
  <si>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</si>
  <si>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</si>
  <si>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</si>
  <si>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</si>
  <si>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</si>
  <si>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</si>
  <si>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</si>
  <si>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</si>
  <si>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</si>
  <si>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</si>
  <si>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</si>
  <si>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</si>
  <si>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</si>
  <si>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</si>
  <si>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</si>
  <si>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</si>
  <si>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</si>
  <si>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</si>
  <si>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</si>
  <si>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</si>
  <si>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</si>
  <si>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</si>
  <si>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</si>
  <si>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</si>
  <si>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</si>
  <si>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</si>
  <si>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</si>
  <si>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</si>
  <si>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</si>
  <si>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</si>
  <si>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</si>
  <si>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</si>
  <si>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</si>
  <si>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</si>
  <si>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</si>
  <si>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</si>
  <si>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</si>
  <si>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</si>
  <si>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</si>
  <si>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</si>
  <si>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</si>
  <si>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</si>
  <si>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</si>
  <si>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</si>
  <si>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</si>
  <si>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</si>
  <si>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</si>
  <si>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</si>
  <si>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</si>
  <si>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</si>
  <si>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</si>
  <si>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</si>
  <si>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</si>
  <si>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</si>
  <si>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</si>
  <si>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</si>
  <si>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</si>
  <si>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</si>
  <si>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</si>
  <si>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</si>
  <si>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</si>
  <si>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</si>
  <si>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</si>
  <si>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</si>
  <si>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</si>
  <si>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</si>
  <si>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</si>
  <si>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</si>
  <si>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</si>
  <si>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</si>
  <si>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</si>
  <si>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</si>
  <si>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</si>
  <si>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</si>
  <si>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</si>
  <si>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</si>
  <si>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</si>
  <si>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</si>
  <si>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</si>
  <si>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</si>
  <si>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</si>
  <si>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</si>
  <si>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</si>
  <si>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</si>
  <si>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</si>
  <si>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</si>
  <si>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</si>
  <si>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</si>
  <si>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</si>
  <si>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</si>
  <si>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</si>
  <si>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</si>
  <si>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</si>
  <si>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</si>
  <si>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</si>
  <si>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</si>
  <si>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</si>
  <si>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</si>
  <si>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</si>
  <si>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</si>
  <si>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</si>
  <si>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</si>
  <si>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</si>
  <si>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</si>
  <si>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</si>
  <si>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</si>
  <si>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</si>
  <si>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</si>
  <si>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</si>
  <si>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</si>
  <si>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</si>
  <si>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</si>
  <si>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</si>
  <si>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</si>
  <si>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</si>
  <si>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</si>
  <si>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</si>
  <si>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</si>
  <si>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</si>
  <si>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</si>
  <si>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</si>
  <si>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</si>
  <si>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</si>
  <si>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</si>
  <si>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</si>
  <si>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</si>
  <si>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</si>
  <si>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</si>
  <si>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</si>
  <si>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</si>
  <si>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</si>
  <si>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</si>
  <si>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</si>
  <si>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</si>
  <si>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</si>
  <si>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</si>
  <si>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</si>
  <si>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</si>
  <si>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</si>
  <si>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</si>
  <si>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</si>
  <si>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</si>
  <si>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</si>
  <si>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</si>
  <si>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</si>
  <si>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</si>
  <si>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</si>
  <si>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</si>
  <si>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</si>
  <si>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</si>
  <si>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</si>
  <si>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</si>
  <si>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</si>
  <si>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</si>
  <si>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</si>
  <si>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</si>
  <si>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</si>
  <si>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</si>
  <si>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</si>
  <si>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</si>
  <si>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</si>
  <si>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</si>
  <si>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</si>
  <si>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</si>
  <si>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</si>
  <si>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</si>
  <si>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</si>
  <si>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</si>
  <si>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</si>
  <si>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</si>
  <si>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</si>
  <si>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</si>
  <si>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</si>
  <si>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</si>
  <si>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</si>
  <si>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</si>
  <si>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</si>
  <si>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</si>
  <si>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</si>
  <si>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</si>
  <si>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</si>
  <si>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</si>
  <si>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</si>
  <si>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</si>
  <si>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</si>
  <si>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</si>
  <si>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</si>
  <si>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</si>
  <si>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</si>
  <si>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</si>
  <si>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</si>
  <si>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</si>
  <si>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</si>
  <si>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</si>
  <si>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</si>
  <si>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</si>
  <si>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</si>
  <si>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</si>
  <si>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</si>
  <si>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</si>
  <si>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</si>
  <si>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</si>
  <si>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</si>
  <si>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</si>
  <si>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</si>
  <si>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</si>
  <si>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</si>
  <si>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</si>
  <si>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</si>
  <si>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</si>
  <si>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</si>
  <si>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</si>
  <si>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</si>
  <si>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</si>
  <si>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</si>
  <si>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</si>
  <si>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</si>
  <si>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</si>
  <si>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</si>
  <si>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</si>
  <si>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</si>
  <si>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</si>
  <si>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</si>
  <si>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</si>
  <si>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</si>
  <si>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</si>
  <si>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</si>
  <si>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</si>
  <si>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</si>
  <si>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</si>
  <si>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</si>
  <si>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</si>
  <si>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</si>
  <si>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</si>
  <si>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</si>
  <si>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</si>
  <si>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</si>
  <si>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</si>
  <si>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</si>
  <si>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</si>
  <si>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</si>
  <si>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</si>
  <si>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</si>
  <si>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</si>
  <si>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</si>
  <si>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</si>
  <si>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</si>
  <si>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</si>
  <si>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</si>
  <si>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</si>
  <si>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</si>
  <si>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</si>
  <si>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</si>
  <si>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</si>
  <si>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</si>
  <si>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</si>
  <si>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</si>
  <si>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</si>
  <si>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</si>
  <si>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</si>
  <si>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</si>
  <si>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</si>
  <si>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</si>
  <si>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</si>
  <si>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</si>
  <si>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</si>
  <si>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</si>
  <si>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</si>
  <si>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</si>
  <si>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</si>
  <si>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</si>
  <si>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</si>
  <si>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</si>
  <si>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</si>
  <si>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</si>
  <si>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</si>
  <si>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</si>
  <si>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</si>
  <si>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</si>
  <si>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</si>
  <si>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</si>
  <si>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</si>
  <si>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</si>
  <si>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</si>
  <si>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</si>
  <si>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</si>
  <si>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</si>
  <si>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</si>
  <si>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</si>
  <si>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</si>
  <si>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</si>
  <si>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</si>
  <si>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</si>
  <si>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</si>
  <si>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</si>
  <si>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</si>
  <si>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</si>
  <si>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</si>
  <si>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</si>
  <si>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</si>
  <si>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</si>
  <si>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</si>
  <si>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</si>
  <si>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</si>
  <si>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</si>
  <si>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</si>
  <si>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</si>
  <si>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</si>
  <si>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</si>
  <si>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</si>
  <si>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</si>
  <si>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</si>
  <si>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</si>
  <si>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</si>
  <si>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</si>
  <si>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</si>
  <si>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</si>
  <si>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</si>
  <si>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</si>
  <si>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</si>
  <si>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</si>
  <si>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</si>
  <si>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</si>
  <si>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</si>
  <si>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</si>
  <si>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</si>
  <si>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</si>
  <si>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</si>
  <si>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</si>
  <si>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</si>
  <si>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</si>
  <si>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</si>
  <si>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</si>
  <si>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</si>
  <si>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</si>
  <si>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</si>
  <si>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</si>
  <si>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</si>
  <si>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</si>
  <si>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</si>
  <si>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</si>
  <si>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</si>
  <si>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</si>
  <si>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</si>
  <si>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</si>
  <si>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</si>
  <si>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</si>
  <si>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</si>
  <si>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</si>
  <si>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</si>
  <si>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</si>
  <si>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</si>
  <si>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</si>
  <si>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</si>
  <si>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</si>
  <si>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</si>
  <si>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</si>
  <si>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</si>
  <si>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</si>
  <si>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</si>
  <si>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</si>
  <si>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</si>
  <si>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</si>
  <si>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</si>
  <si>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</si>
  <si>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</si>
  <si>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</si>
  <si>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</si>
  <si>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</si>
  <si>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</si>
  <si>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</si>
  <si>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</si>
  <si>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</si>
  <si>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</si>
  <si>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</si>
  <si>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</si>
  <si>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</si>
  <si>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</si>
  <si>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</si>
  <si>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</si>
  <si>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</si>
  <si>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</si>
  <si>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</si>
  <si>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</si>
  <si>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</si>
  <si>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</si>
  <si>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</si>
  <si>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</si>
  <si>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</si>
  <si>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</si>
  <si>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</si>
  <si>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</si>
  <si>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</si>
  <si>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</si>
  <si>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</si>
  <si>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</si>
  <si>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</si>
  <si>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</si>
  <si>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</si>
  <si>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</si>
  <si>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</si>
  <si>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</si>
  <si>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</si>
  <si>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</si>
  <si>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</si>
  <si>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</si>
  <si>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</si>
  <si>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</si>
  <si>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</si>
  <si>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</si>
  <si>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</si>
  <si>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</si>
  <si>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</si>
  <si>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</si>
  <si>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</si>
  <si>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</si>
  <si>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</si>
  <si>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</si>
  <si>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</si>
  <si>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</si>
  <si>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</si>
  <si>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</si>
  <si>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</si>
  <si>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</si>
  <si>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</si>
  <si>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</si>
  <si>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</si>
  <si>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</si>
  <si>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</si>
  <si>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</si>
  <si>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</si>
  <si>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</si>
  <si>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</si>
  <si>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</si>
  <si>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</si>
  <si>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</si>
  <si>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</si>
  <si>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</si>
  <si>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</si>
  <si>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</si>
  <si>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</si>
  <si>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</si>
  <si>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</si>
  <si>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</si>
  <si>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</si>
  <si>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</si>
  <si>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</si>
  <si>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</si>
  <si>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</si>
  <si>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</si>
  <si>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</si>
  <si>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</si>
  <si>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</si>
  <si>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</si>
  <si>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</si>
  <si>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</si>
  <si>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</si>
  <si>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</si>
  <si>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</si>
  <si>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</si>
  <si>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</si>
  <si>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</si>
  <si>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</si>
  <si>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</si>
  <si>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</si>
  <si>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</si>
  <si>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</si>
  <si>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</si>
  <si>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</si>
  <si>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</si>
  <si>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</si>
  <si>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</si>
  <si>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</si>
  <si>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</si>
  <si>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</si>
  <si>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</si>
  <si>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</si>
  <si>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</si>
  <si>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</si>
  <si>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</si>
  <si>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</si>
  <si>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</si>
  <si>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</si>
  <si>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</si>
  <si>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</si>
  <si>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</si>
  <si>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</si>
  <si>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</si>
  <si>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</si>
  <si>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</si>
  <si>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</si>
  <si>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</si>
  <si>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</si>
  <si>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</si>
  <si>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</si>
  <si>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</si>
  <si>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</si>
  <si>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</si>
  <si>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</si>
  <si>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</si>
  <si>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</si>
  <si>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</si>
  <si>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</si>
  <si>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</si>
  <si>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</si>
  <si>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</si>
  <si>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</si>
  <si>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</si>
  <si>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</si>
  <si>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</si>
  <si>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</si>
  <si>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</si>
  <si>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</si>
  <si>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</si>
  <si>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</si>
  <si>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</si>
  <si>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</si>
  <si>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</si>
  <si>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</si>
  <si>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</si>
  <si>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</si>
  <si>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</si>
  <si>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</si>
  <si>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</si>
  <si>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</si>
  <si>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</si>
  <si>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</si>
  <si>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</si>
  <si>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</si>
  <si>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</si>
  <si>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</si>
  <si>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</si>
  <si>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</si>
  <si>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</si>
  <si>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</si>
  <si>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</si>
  <si>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</si>
  <si>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</si>
  <si>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</si>
  <si>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</si>
  <si>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</si>
  <si>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</si>
  <si>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</si>
  <si>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</si>
  <si>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</si>
  <si>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</si>
  <si>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</si>
  <si>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</si>
  <si>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</si>
  <si>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</si>
  <si>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</si>
  <si>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</si>
  <si>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</si>
  <si>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</si>
  <si>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</si>
  <si>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</si>
  <si>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</si>
  <si>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</si>
  <si>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</si>
  <si>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</si>
  <si>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</si>
  <si>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</si>
  <si>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</si>
  <si>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</si>
  <si>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</si>
  <si>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</si>
  <si>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</si>
  <si>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</si>
  <si>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</si>
  <si>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</si>
  <si>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</si>
  <si>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</si>
  <si>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</si>
  <si>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</si>
  <si>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</si>
  <si>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</si>
  <si>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</si>
  <si>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</si>
  <si>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</si>
  <si>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</si>
  <si>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</si>
  <si>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</si>
  <si>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</si>
  <si>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</si>
  <si>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</si>
  <si>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</si>
  <si>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</si>
  <si>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</si>
  <si>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</si>
  <si>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</si>
  <si>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</si>
  <si>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</si>
  <si>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</si>
  <si>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</si>
  <si>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</si>
  <si>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</si>
  <si>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</si>
  <si>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</si>
  <si>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</si>
  <si>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</si>
  <si>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</si>
  <si>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</si>
  <si>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</si>
  <si>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</si>
  <si>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</si>
  <si>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</si>
  <si>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</si>
  <si>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</si>
  <si>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</si>
  <si>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</si>
  <si>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</si>
  <si>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</si>
  <si>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</si>
  <si>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</si>
  <si>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</si>
  <si>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</si>
  <si>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</si>
  <si>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</si>
  <si>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</si>
  <si>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</si>
  <si>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</si>
  <si>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</si>
  <si>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</si>
  <si>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</si>
  <si>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</si>
  <si>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</si>
  <si>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</si>
  <si>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</si>
  <si>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</si>
  <si>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</si>
  <si>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</si>
  <si>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</si>
  <si>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</si>
  <si>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</si>
  <si>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</si>
  <si>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</si>
  <si>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</si>
  <si>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</si>
  <si>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</si>
  <si>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</si>
  <si>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</si>
  <si>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</si>
  <si>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</si>
  <si>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</si>
  <si>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</si>
  <si>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</si>
  <si>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</si>
  <si>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</si>
  <si>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</si>
  <si>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</si>
  <si>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</si>
  <si>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</si>
  <si>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</si>
  <si>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</si>
  <si>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</si>
  <si>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</si>
  <si>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</si>
  <si>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</si>
  <si>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</si>
  <si>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</si>
  <si>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</si>
  <si>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</si>
  <si>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</si>
  <si>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</si>
  <si>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</si>
  <si>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</si>
  <si>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</si>
  <si>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</si>
  <si>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</si>
  <si>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</si>
  <si>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</si>
  <si>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</si>
  <si>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</si>
  <si>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</si>
  <si>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</si>
  <si>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</si>
  <si>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</si>
  <si>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</si>
  <si>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</si>
  <si>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</si>
  <si>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</si>
  <si>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</si>
  <si>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</si>
  <si>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</si>
  <si>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</si>
  <si>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</si>
  <si>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</si>
  <si>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</si>
  <si>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</si>
  <si>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</si>
  <si>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</si>
  <si>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</si>
  <si>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</si>
  <si>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</si>
  <si>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</si>
  <si>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</si>
  <si>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</si>
  <si>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</si>
  <si>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</si>
  <si>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</si>
  <si>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</si>
  <si>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</si>
  <si>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</si>
  <si>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</si>
  <si>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</si>
  <si>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</si>
  <si>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</si>
  <si>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</si>
  <si>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</si>
  <si>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</si>
  <si>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</si>
  <si>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</si>
  <si>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</si>
  <si>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</si>
  <si>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</si>
  <si>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</si>
  <si>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</si>
  <si>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</si>
  <si>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</si>
  <si>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</si>
  <si>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</si>
  <si>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</si>
  <si>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</si>
  <si>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</si>
  <si>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</si>
  <si>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</si>
  <si>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</si>
  <si>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</si>
  <si>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</si>
  <si>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</si>
  <si>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</si>
  <si>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</si>
  <si>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</si>
  <si>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</si>
  <si>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</si>
  <si>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</si>
  <si>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</si>
  <si>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</si>
  <si>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</si>
  <si>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</si>
  <si>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</si>
  <si>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</si>
  <si>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</si>
  <si>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</si>
  <si>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</si>
  <si>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</si>
  <si>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</si>
  <si>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</si>
  <si>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</si>
  <si>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</si>
  <si>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</si>
  <si>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</si>
  <si>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</si>
  <si>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</si>
  <si>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</si>
  <si>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</si>
  <si>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</si>
  <si>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</si>
  <si>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</si>
  <si>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</si>
  <si>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</si>
  <si>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</si>
  <si>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</si>
  <si>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</si>
  <si>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</si>
  <si>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</si>
  <si>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</si>
  <si>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</si>
  <si>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</si>
  <si>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</si>
  <si>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</si>
  <si>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</si>
  <si>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</si>
  <si>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</si>
  <si>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</si>
  <si>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</si>
  <si>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</si>
  <si>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</si>
  <si>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</si>
  <si>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</si>
  <si>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</si>
  <si>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</si>
  <si>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</si>
  <si>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</si>
  <si>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</si>
  <si>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</si>
  <si>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</si>
  <si>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</si>
  <si>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</si>
  <si>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</si>
  <si>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</si>
  <si>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</si>
  <si>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</si>
  <si>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</si>
  <si>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</si>
  <si>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</si>
  <si>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</si>
  <si>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</si>
  <si>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</si>
  <si>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</si>
  <si>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</si>
  <si>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</si>
  <si>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</si>
  <si>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</si>
  <si>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</si>
  <si>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</si>
  <si>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</si>
  <si>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</si>
  <si>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</si>
  <si>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</si>
  <si>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</si>
  <si>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</si>
  <si>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</si>
  <si>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</si>
  <si>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</si>
  <si>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</si>
  <si>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</si>
  <si>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</si>
  <si>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</si>
  <si>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</si>
  <si>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</si>
  <si>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</si>
  <si>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</si>
  <si>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</si>
  <si>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</si>
  <si>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</si>
  <si>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</si>
  <si>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</si>
  <si>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</si>
  <si>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</si>
  <si>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</si>
  <si>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</si>
  <si>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</si>
  <si>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</si>
  <si>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</si>
  <si>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</si>
  <si>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</si>
  <si>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</si>
  <si>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</si>
  <si>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</si>
  <si>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</si>
  <si>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</si>
  <si>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</si>
  <si>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</si>
  <si>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</si>
  <si>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</si>
  <si>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</si>
  <si>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</si>
  <si>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</si>
  <si>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</si>
  <si>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</si>
  <si>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</si>
  <si>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</si>
  <si>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</si>
  <si>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</si>
  <si>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</si>
  <si>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</si>
  <si>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</si>
  <si>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</si>
  <si>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</si>
  <si>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</si>
  <si>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</si>
  <si>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</si>
  <si>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</si>
  <si>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</si>
  <si>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</si>
  <si>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</si>
  <si>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</si>
  <si>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</si>
  <si>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</si>
  <si>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</si>
  <si>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</si>
  <si>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</si>
  <si>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</si>
  <si>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</si>
  <si>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</si>
  <si>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</si>
  <si>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</si>
  <si>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</si>
  <si>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</si>
  <si>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</si>
  <si>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</si>
  <si>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</si>
  <si>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</si>
  <si>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</si>
  <si>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</si>
  <si>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</si>
  <si>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</si>
  <si>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</si>
  <si>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</si>
  <si>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</si>
  <si>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</si>
  <si>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</si>
  <si>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</si>
  <si>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</si>
  <si>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</si>
  <si>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</si>
  <si>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</si>
  <si>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</si>
  <si>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</si>
  <si>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</si>
  <si>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</si>
  <si>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</si>
  <si>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</si>
  <si>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</si>
  <si>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</si>
  <si>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</si>
  <si>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</si>
  <si>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</si>
  <si>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</si>
  <si>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</si>
  <si>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</si>
  <si>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</si>
  <si>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</si>
  <si>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</si>
  <si>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</si>
  <si>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</si>
  <si>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</si>
  <si>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</si>
  <si>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</si>
  <si>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</si>
  <si>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</si>
  <si>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</si>
  <si>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</si>
  <si>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</si>
  <si>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</si>
  <si>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</si>
  <si>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</si>
  <si>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</si>
  <si>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</si>
  <si>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</si>
  <si>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</si>
  <si>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</si>
  <si>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</si>
  <si>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</si>
  <si>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</si>
  <si>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</si>
  <si>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</si>
  <si>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</si>
  <si>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</si>
  <si>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</si>
  <si>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</si>
  <si>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</si>
  <si>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</si>
  <si>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</si>
  <si>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</si>
  <si>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</si>
  <si>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</si>
  <si>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</si>
  <si>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</si>
  <si>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</si>
  <si>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</si>
  <si>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</si>
  <si>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</si>
  <si>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</si>
  <si>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</si>
  <si>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</si>
  <si>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</si>
  <si>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</si>
  <si>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</si>
  <si>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</si>
  <si>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</si>
  <si>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</si>
  <si>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</si>
  <si>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</si>
  <si>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</si>
  <si>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</si>
  <si>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</si>
  <si>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</si>
  <si>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</si>
  <si>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</si>
  <si>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</si>
  <si>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</si>
  <si>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</si>
  <si>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</si>
  <si>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</si>
  <si>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</si>
  <si>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</si>
  <si>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</si>
  <si>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</si>
  <si>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</si>
  <si>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</si>
  <si>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</si>
  <si>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</si>
  <si>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</si>
  <si>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</si>
  <si>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</si>
  <si>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</si>
  <si>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</si>
  <si>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</si>
  <si>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</si>
  <si>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</si>
  <si>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</si>
  <si>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</si>
  <si>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</si>
  <si>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</si>
  <si>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</si>
  <si>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</si>
  <si>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</si>
  <si>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</si>
  <si>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</si>
  <si>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</si>
  <si>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</si>
  <si>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</si>
  <si>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</si>
  <si>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</si>
  <si>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</si>
  <si>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</si>
  <si>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</si>
  <si>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</si>
  <si>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</si>
  <si>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</si>
  <si>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</si>
  <si>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</si>
  <si>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</si>
  <si>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</si>
  <si>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</si>
  <si>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</si>
  <si>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</si>
  <si>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</si>
  <si>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</si>
  <si>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</si>
  <si>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</si>
  <si>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</si>
  <si>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</si>
  <si>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</si>
  <si>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</si>
  <si>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</si>
  <si>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</si>
  <si>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</si>
  <si>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</si>
  <si>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</si>
  <si>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</si>
  <si>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</si>
  <si>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</si>
  <si>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</si>
  <si>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</si>
  <si>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</si>
  <si>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</si>
  <si>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</si>
  <si>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</si>
  <si>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</si>
  <si>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</si>
  <si>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</si>
  <si>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</si>
  <si>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</si>
  <si>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</si>
  <si>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</si>
  <si>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</si>
  <si>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</si>
  <si>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</si>
  <si>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</si>
  <si>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</si>
  <si>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</si>
  <si>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</si>
  <si>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</si>
  <si>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</si>
  <si>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</si>
  <si>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</si>
  <si>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</si>
  <si>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</si>
  <si>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</si>
  <si>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</si>
  <si>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</si>
  <si>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</si>
  <si>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</si>
  <si>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</si>
  <si>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</si>
  <si>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</si>
  <si>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</si>
  <si>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</si>
  <si>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</si>
  <si>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</si>
  <si>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</si>
  <si>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</si>
  <si>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</si>
  <si>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</si>
  <si>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</si>
  <si>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</si>
  <si>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</si>
  <si>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</si>
  <si>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</si>
  <si>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</si>
  <si>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</si>
  <si>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</si>
  <si>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</si>
  <si>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</si>
  <si>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</si>
  <si>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</si>
  <si>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</si>
  <si>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</si>
  <si>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</si>
  <si>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</si>
  <si>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</si>
  <si>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</si>
  <si>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</si>
  <si>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</si>
  <si>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</si>
  <si>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</si>
  <si>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</si>
  <si>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</si>
  <si>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</si>
  <si>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</si>
  <si>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</si>
  <si>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</si>
  <si>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</si>
  <si>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</si>
  <si>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</si>
  <si>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</si>
  <si>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</si>
  <si>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</si>
  <si>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</si>
  <si>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</si>
  <si>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</si>
  <si>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</si>
  <si>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</si>
  <si>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</si>
  <si>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</si>
  <si>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</si>
  <si>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</si>
  <si>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</si>
  <si>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</si>
  <si>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</si>
  <si>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</si>
  <si>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</si>
  <si>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</si>
  <si>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</si>
  <si>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</si>
  <si>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</si>
  <si>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</si>
  <si>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</si>
  <si>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</si>
  <si>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</si>
  <si>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</si>
  <si>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</si>
  <si>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</si>
  <si>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</si>
  <si>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</si>
  <si>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</si>
  <si>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</si>
  <si>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</si>
  <si>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</si>
  <si>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</si>
  <si>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</si>
  <si>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</si>
  <si>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</si>
  <si>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</si>
  <si>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</si>
  <si>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</si>
  <si>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</si>
  <si>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</si>
  <si>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</si>
  <si>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</si>
  <si>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</si>
  <si>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</si>
  <si>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</si>
  <si>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</si>
  <si>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</si>
  <si>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</si>
  <si>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</si>
  <si>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</si>
  <si>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</si>
  <si>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</si>
  <si>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</si>
  <si>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</si>
  <si>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</si>
  <si>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</si>
  <si>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</si>
  <si>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</si>
  <si>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</si>
  <si>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</si>
  <si>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</si>
  <si>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</si>
  <si>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</si>
  <si>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</si>
  <si>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</si>
  <si>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</si>
  <si>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</si>
  <si>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</si>
  <si>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</si>
  <si>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</si>
  <si>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</si>
  <si>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</si>
  <si>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</si>
  <si>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</si>
  <si>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</si>
  <si>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</si>
  <si>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</si>
  <si>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</si>
  <si>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</si>
  <si>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</si>
  <si>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</si>
  <si>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</si>
  <si>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</si>
  <si>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</si>
  <si>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</si>
  <si>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</si>
  <si>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</si>
  <si>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</si>
  <si>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</si>
  <si>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</si>
  <si>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</si>
  <si>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</si>
  <si>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</si>
  <si>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</si>
  <si>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</si>
  <si>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</si>
  <si>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</si>
  <si>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</si>
  <si>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</si>
  <si>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</si>
  <si>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</si>
  <si>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</si>
  <si>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</si>
  <si>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</si>
  <si>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</si>
  <si>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</si>
  <si>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</si>
  <si>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</si>
  <si>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</si>
  <si>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</si>
  <si>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</si>
  <si>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</si>
  <si>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</si>
  <si>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</si>
  <si>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</si>
  <si>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</si>
  <si>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</si>
  <si>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</si>
  <si>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</si>
  <si>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</si>
  <si>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</si>
  <si>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</si>
  <si>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</si>
  <si>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</si>
  <si>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</si>
  <si>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</si>
  <si>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</si>
  <si>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</si>
  <si>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</si>
  <si>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</si>
  <si>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</si>
  <si>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</si>
  <si>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</si>
  <si>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</si>
  <si>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</si>
  <si>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</si>
  <si>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</si>
  <si>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</si>
  <si>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</si>
  <si>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</si>
  <si>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</si>
  <si>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</si>
  <si>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</si>
  <si>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</si>
  <si>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</si>
  <si>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</si>
  <si>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</si>
  <si>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</si>
  <si>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</si>
  <si>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</si>
  <si>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</si>
  <si>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</si>
  <si>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</si>
  <si>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</si>
  <si>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</si>
  <si>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</si>
  <si>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</si>
  <si>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</si>
  <si>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</si>
  <si>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</si>
  <si>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</si>
  <si>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</si>
  <si>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</si>
  <si>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</si>
  <si>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</si>
  <si>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</si>
  <si>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</si>
  <si>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</si>
  <si>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</si>
  <si>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</si>
  <si>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</si>
  <si>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</si>
  <si>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</si>
  <si>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</si>
  <si>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</si>
  <si>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</si>
  <si>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</si>
  <si>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</si>
  <si>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</si>
  <si>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</si>
  <si>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</si>
  <si>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</si>
  <si>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</si>
  <si>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</si>
  <si>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</si>
  <si>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</si>
  <si>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</si>
  <si>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</si>
  <si>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</si>
  <si>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</si>
  <si>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</si>
  <si>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</si>
  <si>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</si>
  <si>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</si>
  <si>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</si>
  <si>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</si>
  <si>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</si>
  <si>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</si>
  <si>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</si>
  <si>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</si>
  <si>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</si>
  <si>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</si>
  <si>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</si>
  <si>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</si>
  <si>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</si>
  <si>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</si>
  <si>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</si>
  <si>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</si>
  <si>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</si>
  <si>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</si>
  <si>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</si>
  <si>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</si>
  <si>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</si>
  <si>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</si>
  <si>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</si>
  <si>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</si>
  <si>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</si>
  <si>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</si>
  <si>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</si>
  <si>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</si>
  <si>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</si>
  <si>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</si>
  <si>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</si>
  <si>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</si>
  <si>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</si>
  <si>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</si>
  <si>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</si>
  <si>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</si>
  <si>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</si>
  <si>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</si>
  <si>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</si>
  <si>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</si>
  <si>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</si>
  <si>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</si>
  <si>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</si>
  <si>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</si>
  <si>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</si>
  <si>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</si>
  <si>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</si>
  <si>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</si>
  <si>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</si>
  <si>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</si>
  <si>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</si>
  <si>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</si>
  <si>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</si>
  <si>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</si>
  <si>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</si>
  <si>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</si>
  <si>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</si>
  <si>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</si>
  <si>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</si>
  <si>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</si>
  <si>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</si>
  <si>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</si>
  <si>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</si>
  <si>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</si>
  <si>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</si>
  <si>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</si>
  <si>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</si>
  <si>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</si>
  <si>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</si>
  <si>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</si>
  <si>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</si>
  <si>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</si>
  <si>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</si>
  <si>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</si>
  <si>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</si>
  <si>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</si>
  <si>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</si>
  <si>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</si>
  <si>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</si>
  <si>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</si>
  <si>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</si>
  <si>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</si>
  <si>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</si>
  <si>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</si>
  <si>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</si>
  <si>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</si>
  <si>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</si>
  <si>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</si>
  <si>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</si>
  <si>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</si>
  <si>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</si>
  <si>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</si>
  <si>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</si>
  <si>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</si>
  <si>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</si>
  <si>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</si>
  <si>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</si>
  <si>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</si>
  <si>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</si>
  <si>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</si>
  <si>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</si>
  <si>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</si>
  <si>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</si>
  <si>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</si>
  <si>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</si>
  <si>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</si>
  <si>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</si>
  <si>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</si>
  <si>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</si>
  <si>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</si>
  <si>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</si>
  <si>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</si>
  <si>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</si>
  <si>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</si>
  <si>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</si>
  <si>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</si>
  <si>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</si>
  <si>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</si>
  <si>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</si>
  <si>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</si>
  <si>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</si>
  <si>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</si>
  <si>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</si>
  <si>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</si>
  <si>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</si>
  <si>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</si>
  <si>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</si>
  <si>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</si>
  <si>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</si>
  <si>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</si>
  <si>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</si>
  <si>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</si>
  <si>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</si>
  <si>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</si>
  <si>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</si>
  <si>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</si>
  <si>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</si>
  <si>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</si>
  <si>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fiction</t>
  </si>
  <si>
    <t>rock</t>
  </si>
  <si>
    <t>music</t>
  </si>
  <si>
    <t>games</t>
  </si>
  <si>
    <t>food</t>
  </si>
  <si>
    <t>metal</t>
  </si>
  <si>
    <t>jazz</t>
  </si>
  <si>
    <t>indie rock</t>
  </si>
  <si>
    <t>electronic music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</si>
  <si>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</si>
  <si>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</si>
  <si>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</si>
  <si>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</si>
  <si>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</si>
  <si>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</si>
  <si>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</si>
  <si>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</si>
  <si>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</si>
  <si>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</si>
  <si>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</si>
  <si>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</si>
  <si>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</si>
  <si>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</si>
  <si>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</si>
  <si>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</si>
  <si>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</si>
  <si>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</si>
  <si>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</si>
  <si>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</si>
  <si>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</si>
  <si>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</si>
  <si>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</si>
  <si>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</si>
  <si>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</si>
  <si>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</si>
  <si>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</si>
  <si>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</si>
  <si>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</si>
  <si>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</si>
  <si>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</si>
  <si>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</si>
  <si>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</si>
  <si>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</si>
  <si>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</si>
  <si>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</si>
  <si>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</si>
  <si>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</si>
  <si>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</si>
  <si>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</si>
  <si>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</si>
  <si>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</si>
  <si>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</si>
  <si>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</si>
  <si>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</si>
  <si>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</si>
  <si>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category and sub-category</t>
  </si>
  <si>
    <t>percent funded</t>
  </si>
  <si>
    <t>average payment</t>
  </si>
  <si>
    <t>average payment(errors corrected)</t>
  </si>
  <si>
    <t>category</t>
  </si>
  <si>
    <t>sub-category</t>
  </si>
  <si>
    <t>date ended conversion</t>
  </si>
  <si>
    <t xml:space="preserve"> Goal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</si>
  <si>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</si>
  <si>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</si>
  <si>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</si>
  <si>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</si>
  <si>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</si>
  <si>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</si>
  <si>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</si>
  <si>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</si>
  <si>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</si>
  <si>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</si>
  <si>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</si>
  <si>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</si>
  <si>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</si>
  <si>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</si>
  <si>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</si>
  <si>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</si>
  <si>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</si>
  <si>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</si>
  <si>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</si>
  <si>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</si>
  <si>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</si>
  <si>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</si>
  <si>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</si>
  <si>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</si>
  <si>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</si>
  <si>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</si>
  <si>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</si>
  <si>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</si>
  <si>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</si>
  <si>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</si>
  <si>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</si>
  <si>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</si>
  <si>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</si>
  <si>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Total Projects</t>
  </si>
  <si>
    <t>Percent Successful</t>
  </si>
  <si>
    <t>Percent Failed</t>
  </si>
  <si>
    <t>Number Canceled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</si>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</sst>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left" indent="1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/>
    <xf numFmtId="0" fontId="0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1" xfId="0" applyFont="1" applyFill="1" applyBorder="1"/>
    <xf numFmtId="0" fontId="1" fillId="2" borderId="1" xfId="0" applyNumberFormat="1" applyFont="1" applyFill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E30B10"/>
      <color rgb="FFEAA18A"/>
      <color rgb="FFEB5941"/>
      <color rgb="FFB6D4E6"/>
      <color rgb="FFA9F3CA"/>
      <color rgb="FFEEC2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9-4175-B462-A8F6428F243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9-4175-B462-A8F6428F243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9-4175-B462-A8F6428F243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69-4175-B462-A8F6428F2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430832"/>
        <c:axId val="64795792"/>
      </c:barChart>
      <c:catAx>
        <c:axId val="1994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5792"/>
        <c:crosses val="autoZero"/>
        <c:auto val="1"/>
        <c:lblAlgn val="ctr"/>
        <c:lblOffset val="100"/>
        <c:noMultiLvlLbl val="0"/>
      </c:catAx>
      <c:valAx>
        <c:axId val="647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2-40F3-B22C-B051D83E418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2-40F3-B22C-B051D83E418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2-40F3-B22C-B051D83E418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F2-40F3-B22C-B051D83E4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201200"/>
        <c:axId val="375257056"/>
      </c:barChart>
      <c:catAx>
        <c:axId val="51920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57056"/>
        <c:crosses val="autoZero"/>
        <c:auto val="1"/>
        <c:lblAlgn val="ctr"/>
        <c:lblOffset val="100"/>
        <c:noMultiLvlLbl val="0"/>
      </c:catAx>
      <c:valAx>
        <c:axId val="37525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0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E-426D-A4F9-5E0329D4AA4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E-426D-A4F9-5E0329D4AA4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E-426D-A4F9-5E0329D4A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073184"/>
        <c:axId val="1778120720"/>
      </c:lineChart>
      <c:catAx>
        <c:axId val="17780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20720"/>
        <c:crosses val="autoZero"/>
        <c:auto val="1"/>
        <c:lblAlgn val="ctr"/>
        <c:lblOffset val="100"/>
        <c:noMultiLvlLbl val="0"/>
      </c:catAx>
      <c:valAx>
        <c:axId val="17781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07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Sheet5!$H$16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Sheet5!$C$17:$C$28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Sheet5!$H$17:$H$28</c:f>
              <c:numCache>
                <c:formatCode>0.00%</c:formatCode>
                <c:ptCount val="12"/>
                <c:pt idx="0">
                  <c:v>0.71081677704194302</c:v>
                </c:pt>
                <c:pt idx="1">
                  <c:v>0.66005665722379603</c:v>
                </c:pt>
                <c:pt idx="2">
                  <c:v>0.53212290502793302</c:v>
                </c:pt>
                <c:pt idx="3">
                  <c:v>0.47727272727272702</c:v>
                </c:pt>
                <c:pt idx="4">
                  <c:v>0.46766169154228898</c:v>
                </c:pt>
                <c:pt idx="5">
                  <c:v>0.41891891891891903</c:v>
                </c:pt>
                <c:pt idx="6">
                  <c:v>0.40145985401459899</c:v>
                </c:pt>
                <c:pt idx="7">
                  <c:v>0.39024390243902402</c:v>
                </c:pt>
                <c:pt idx="8">
                  <c:v>0.472727272727273</c:v>
                </c:pt>
                <c:pt idx="9">
                  <c:v>0.48837209302325602</c:v>
                </c:pt>
                <c:pt idx="10">
                  <c:v>0.28571428571428598</c:v>
                </c:pt>
                <c:pt idx="11">
                  <c:v>0.19369369369369399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C-48EA-8C16-926AECE63E70}"/>
            </c:ext>
          </c:extLst>
        </c:ser>
        <c:ser>
          <c:idx val="1"/>
          <c:order val="1"/>
          <c:tx>
            <c:strRef>
              <c:f>Sheet5!$I$16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Sheet5!$C$17:$C$28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Sheet5!$I$17:$I$28</c:f>
              <c:numCache>
                <c:formatCode>0.00%</c:formatCode>
                <c:ptCount val="12"/>
                <c:pt idx="0">
                  <c:v>0.24944812362030899</c:v>
                </c:pt>
                <c:pt idx="1">
                  <c:v>0.297450424929178</c:v>
                </c:pt>
                <c:pt idx="2">
                  <c:v>0.39525139664804498</c:v>
                </c:pt>
                <c:pt idx="3">
                  <c:v>0.40909090909090901</c:v>
                </c:pt>
                <c:pt idx="4">
                  <c:v>0.44776119402985098</c:v>
                </c:pt>
                <c:pt idx="5">
                  <c:v>0.48648648648648601</c:v>
                </c:pt>
                <c:pt idx="6">
                  <c:v>0.467153284671533</c:v>
                </c:pt>
                <c:pt idx="7">
                  <c:v>0.45121951219512202</c:v>
                </c:pt>
                <c:pt idx="8" formatCode="0%">
                  <c:v>0.4</c:v>
                </c:pt>
                <c:pt idx="9">
                  <c:v>0.372093023255814</c:v>
                </c:pt>
                <c:pt idx="10">
                  <c:v>0.52380952380952395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C-48EA-8C16-926AECE63E70}"/>
            </c:ext>
          </c:extLst>
        </c:ser>
        <c:ser>
          <c:idx val="2"/>
          <c:order val="2"/>
          <c:tx>
            <c:strRef>
              <c:f>Sheet5!$J$16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Sheet5!$C$17:$C$28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Sheet5!$J$17:$J$28</c:f>
              <c:numCache>
                <c:formatCode>0.00%</c:formatCode>
                <c:ptCount val="12"/>
                <c:pt idx="0">
                  <c:v>3.9735099337748297E-2</c:v>
                </c:pt>
                <c:pt idx="1">
                  <c:v>4.2492917847025503E-2</c:v>
                </c:pt>
                <c:pt idx="2">
                  <c:v>7.2625698324022298E-2</c:v>
                </c:pt>
                <c:pt idx="3">
                  <c:v>0.11363636363636399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0.13138686131386901</c:v>
                </c:pt>
                <c:pt idx="7">
                  <c:v>0.15853658536585399</c:v>
                </c:pt>
                <c:pt idx="8">
                  <c:v>0.12727272727272701</c:v>
                </c:pt>
                <c:pt idx="9">
                  <c:v>0.13953488372093001</c:v>
                </c:pt>
                <c:pt idx="10">
                  <c:v>0.19047619047618999</c:v>
                </c:pt>
                <c:pt idx="11">
                  <c:v>0.22522522522522501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EC-48EA-8C16-926AECE63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660720"/>
        <c:axId val="1998625200"/>
      </c:lineChart>
      <c:catAx>
        <c:axId val="17786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625200"/>
        <c:crosses val="autoZero"/>
        <c:auto val="1"/>
        <c:lblAlgn val="ctr"/>
        <c:lblOffset val="100"/>
        <c:noMultiLvlLbl val="0"/>
      </c:catAx>
      <c:valAx>
        <c:axId val="19986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6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68580</xdr:rowOff>
    </xdr:from>
    <xdr:to>
      <xdr:col>16</xdr:col>
      <xdr:colOff>449580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21B93-1AF5-44C4-95AC-D02C5FFAB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53340</xdr:rowOff>
    </xdr:from>
    <xdr:to>
      <xdr:col>16</xdr:col>
      <xdr:colOff>350520</xdr:colOff>
      <xdr:row>24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CDFE8-CCAC-4DAE-802E-CD585AC60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3</xdr:row>
      <xdr:rowOff>30480</xdr:rowOff>
    </xdr:from>
    <xdr:to>
      <xdr:col>14</xdr:col>
      <xdr:colOff>228600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EAC51-EE15-473A-B5E3-53E1682D2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30</xdr:row>
      <xdr:rowOff>53340</xdr:rowOff>
    </xdr:from>
    <xdr:to>
      <xdr:col>9</xdr:col>
      <xdr:colOff>1104900</xdr:colOff>
      <xdr:row>53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046AA-A1C9-4668-9234-8E77BD0B3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eyman" refreshedDate="43666.960306018518" createdVersion="6" refreshedVersion="6" minRefreshableVersion="3" recordCount="4114" xr:uid="{A5EB846D-2143-4594-B147-B8FAA89B1981}">
  <cacheSource type="worksheet">
    <worksheetSource ref="A1:U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Payment" numFmtId="0">
      <sharedItems containsMixedTypes="1" containsNumber="1" minValue="1" maxValue="3304"/>
    </cacheField>
    <cacheField name="Average Payment(Errors Corrected)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eyman" refreshedDate="43667.014692013887" createdVersion="6" refreshedVersion="6" minRefreshableVersion="3" recordCount="4115" xr:uid="{DC7D00C2-64E2-44F9-A612-A34855638427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 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3:26:00" maxDate="2017-05-03T13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2" base="11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payment" numFmtId="0">
      <sharedItems containsBlank="1" containsMixedTypes="1" containsNumber="1" minValue="1" maxValue="3304"/>
    </cacheField>
    <cacheField name="average payment(errors corrected)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 (date created conversion)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02"/>
    <n v="91.8405405405405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d v="2015-07-22T21:00:00"/>
    <n v="1434931811"/>
    <x v="0"/>
    <b v="0"/>
    <n v="182"/>
    <b v="1"/>
    <s v="film &amp; video/television"/>
    <n v="136.85882352941175"/>
    <n v="63.917582417582416"/>
    <n v="63.917582417582416"/>
    <x v="0"/>
    <s v="television"/>
  </r>
  <r>
    <n v="1"/>
    <s v="FannibalFest Fan Convention"/>
    <s v="A Hannibal TV Show Fan Convention and Art Collective"/>
    <x v="1"/>
    <n v="14653"/>
    <x v="0"/>
    <s v="US"/>
    <s v="USD"/>
    <n v="1488464683"/>
    <d v="2017-03-02T08:24:43"/>
    <n v="1485872683"/>
    <x v="1"/>
    <b v="0"/>
    <n v="79"/>
    <b v="1"/>
    <s v="film &amp; video/television"/>
    <n v="142.60827250608273"/>
    <n v="185.48101265822785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d v="2016-02-15T10:51:23"/>
    <n v="1454691083"/>
    <x v="2"/>
    <b v="0"/>
    <n v="35"/>
    <b v="1"/>
    <s v="film &amp; video/television"/>
    <n v="105"/>
    <n v="1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d v="2014-08-07T06:21:47"/>
    <n v="1404822107"/>
    <x v="3"/>
    <b v="0"/>
    <n v="150"/>
    <b v="1"/>
    <s v="film &amp; video/television"/>
    <n v="103.9"/>
    <n v="69.266666666666666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d v="2015-12-19T14:01:19"/>
    <n v="1447963279"/>
    <x v="4"/>
    <b v="0"/>
    <n v="284"/>
    <b v="1"/>
    <s v="film &amp; video/television"/>
    <n v="122.99154545454546"/>
    <n v="190.5502816901408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d v="2016-07-28T23:35:00"/>
    <n v="1468362207"/>
    <x v="5"/>
    <b v="0"/>
    <n v="47"/>
    <b v="1"/>
    <s v="film &amp; video/television"/>
    <n v="109.77744436109028"/>
    <n v="93.40425531914893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d v="2014-06-13T19:44:10"/>
    <n v="1401846250"/>
    <x v="6"/>
    <b v="0"/>
    <n v="58"/>
    <b v="1"/>
    <s v="film &amp; video/television"/>
    <n v="106.4875"/>
    <n v="146.87931034482759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d v="2016-07-04T19:07:47"/>
    <n v="1464224867"/>
    <x v="7"/>
    <b v="0"/>
    <n v="57"/>
    <b v="1"/>
    <s v="film &amp; video/television"/>
    <n v="101.22222222222223"/>
    <n v="159.82456140350877"/>
    <n v="159.82456140350877"/>
    <x v="0"/>
    <s v="television"/>
  </r>
  <r>
    <n v="8"/>
    <s v="Sizzling in the Kitchen Flynn Style"/>
    <s v="Help us raise the funds to film our pilot episode!"/>
    <x v="8"/>
    <n v="3501.52"/>
    <x v="0"/>
    <s v="US"/>
    <s v="USD"/>
    <n v="1460754000"/>
    <d v="2016-04-15T15:00:00"/>
    <n v="1460155212"/>
    <x v="8"/>
    <b v="0"/>
    <n v="12"/>
    <b v="1"/>
    <s v="film &amp; video/television"/>
    <n v="100.04342857142858"/>
    <n v="291.79333333333335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d v="2016-04-16T20:29:04"/>
    <n v="1458268144"/>
    <x v="9"/>
    <b v="0"/>
    <n v="20"/>
    <b v="1"/>
    <s v="film &amp; video/television"/>
    <n v="125.998"/>
    <n v="31.4995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d v="2014-06-24T19:37:59"/>
    <n v="1400636279"/>
    <x v="10"/>
    <b v="0"/>
    <n v="19"/>
    <b v="1"/>
    <s v="film &amp; video/television"/>
    <n v="100.5"/>
    <n v="158.68421052631578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d v="2016-08-21T21:00:00"/>
    <n v="1469126462"/>
    <x v="11"/>
    <b v="0"/>
    <n v="75"/>
    <b v="1"/>
    <s v="film &amp; video/television"/>
    <n v="120.5"/>
    <n v="80.333333333333329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d v="2014-07-15T21:00:00"/>
    <n v="1401642425"/>
    <x v="12"/>
    <b v="0"/>
    <n v="827"/>
    <b v="1"/>
    <s v="film &amp; video/television"/>
    <n v="165.29333333333332"/>
    <n v="59.961305925030231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d v="2016-06-23T14:27:00"/>
    <n v="1463588109"/>
    <x v="13"/>
    <b v="0"/>
    <n v="51"/>
    <b v="1"/>
    <s v="film &amp; video/television"/>
    <n v="159.97142857142856"/>
    <n v="109.78431372549019"/>
    <n v="109.78431372549019"/>
    <x v="0"/>
    <s v="television"/>
  </r>
  <r>
    <n v="14"/>
    <s v="3010 | Sci-fi Series"/>
    <s v="A highly charged post apocalyptic sci fi series that pulls no punches!"/>
    <x v="12"/>
    <n v="6056"/>
    <x v="0"/>
    <s v="AU"/>
    <s v="AUD"/>
    <n v="1405259940"/>
    <d v="2014-07-13T07:59:00"/>
    <n v="1403051888"/>
    <x v="14"/>
    <b v="0"/>
    <n v="41"/>
    <b v="1"/>
    <s v="film &amp; video/television"/>
    <n v="100.93333333333334"/>
    <n v="147.7073170731707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d v="2015-09-27T14:14:00"/>
    <n v="1441790658"/>
    <x v="15"/>
    <b v="0"/>
    <n v="98"/>
    <b v="1"/>
    <s v="film &amp; video/television"/>
    <n v="106.6"/>
    <n v="21.75510204081632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d v="2014-06-15T23:30:00"/>
    <n v="1398971211"/>
    <x v="16"/>
    <b v="0"/>
    <n v="70"/>
    <b v="1"/>
    <s v="film &amp; video/television"/>
    <n v="100.24166666666666"/>
    <n v="171.842857142857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d v="2014-11-04T12:33:42"/>
    <n v="1412530422"/>
    <x v="17"/>
    <b v="0"/>
    <n v="36"/>
    <b v="1"/>
    <s v="film &amp; video/television"/>
    <n v="100.66666666666667"/>
    <n v="41.944444444444443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d v="2014-09-17T07:00:56"/>
    <n v="1408366856"/>
    <x v="18"/>
    <b v="0"/>
    <n v="342"/>
    <b v="1"/>
    <s v="film &amp; video/television"/>
    <n v="106.3211"/>
    <n v="93.264122807017543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d v="2015-07-20T13:35:34"/>
    <n v="1434828934"/>
    <x v="19"/>
    <b v="0"/>
    <n v="22"/>
    <b v="1"/>
    <s v="film &amp; video/television"/>
    <n v="145.29411764705881"/>
    <n v="56.136363636363633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d v="2015-09-13T12:11:52"/>
    <n v="1436983912"/>
    <x v="20"/>
    <b v="0"/>
    <n v="25"/>
    <b v="1"/>
    <s v="film &amp; video/television"/>
    <n v="100.2"/>
    <n v="80.16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d v="2014-09-26T09:03:09"/>
    <n v="1409151789"/>
    <x v="21"/>
    <b v="0"/>
    <n v="101"/>
    <b v="1"/>
    <s v="film &amp; video/television"/>
    <n v="109.13513513513513"/>
    <n v="199.9009900990099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d v="2015-01-01T01:59:00"/>
    <n v="1418766740"/>
    <x v="22"/>
    <b v="0"/>
    <n v="8"/>
    <b v="1"/>
    <s v="film &amp; video/television"/>
    <n v="117.14285714285714"/>
    <n v="51.2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d v="2015-04-30T09:20:00"/>
    <n v="1428086501"/>
    <x v="23"/>
    <b v="0"/>
    <n v="23"/>
    <b v="1"/>
    <s v="film &amp; video/television"/>
    <n v="118.5"/>
    <n v="103.04347826086956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s v="US"/>
    <s v="USD"/>
    <n v="1442345940"/>
    <d v="2015-09-15T13:39:00"/>
    <n v="1439494863"/>
    <x v="24"/>
    <b v="0"/>
    <n v="574"/>
    <b v="1"/>
    <s v="film &amp; video/television"/>
    <n v="108.80768571428571"/>
    <n v="66.34614982578398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d v="2016-01-08T18:36:01"/>
    <n v="1447115761"/>
    <x v="25"/>
    <b v="0"/>
    <n v="14"/>
    <b v="1"/>
    <s v="film &amp; video/television"/>
    <n v="133.33333333333334"/>
    <n v="57.142857142857146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d v="2014-08-17T06:22:24"/>
    <n v="1404822144"/>
    <x v="26"/>
    <b v="0"/>
    <n v="19"/>
    <b v="1"/>
    <s v="film &amp; video/television"/>
    <n v="155.19999999999999"/>
    <n v="102.10526315789474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d v="2014-11-15T22:57:13"/>
    <n v="1413518233"/>
    <x v="27"/>
    <b v="0"/>
    <n v="150"/>
    <b v="1"/>
    <s v="film &amp; video/television"/>
    <n v="111.72499999999999"/>
    <n v="148.96666666666667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d v="2015-12-16T17:08:04"/>
    <n v="1447715284"/>
    <x v="28"/>
    <b v="0"/>
    <n v="71"/>
    <b v="1"/>
    <s v="film &amp; video/television"/>
    <n v="100.35"/>
    <n v="169.6056338028169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d v="2014-07-22T10:09:28"/>
    <n v="1403453368"/>
    <x v="29"/>
    <b v="0"/>
    <n v="117"/>
    <b v="1"/>
    <s v="film &amp; video/television"/>
    <n v="123.33333333333333"/>
    <n v="31.623931623931625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d v="2014-08-21T01:01:55"/>
    <n v="1406012515"/>
    <x v="30"/>
    <b v="0"/>
    <n v="53"/>
    <b v="1"/>
    <s v="film &amp; video/television"/>
    <n v="101.29975"/>
    <n v="76.45264150943396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d v="2016-01-25T13:00:34"/>
    <n v="1452193234"/>
    <x v="31"/>
    <b v="0"/>
    <n v="1"/>
    <b v="1"/>
    <s v="film &amp; video/television"/>
    <n v="100"/>
    <n v="13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d v="2016-05-12T21:59:00"/>
    <n v="1459523017"/>
    <x v="32"/>
    <b v="0"/>
    <n v="89"/>
    <b v="1"/>
    <s v="film &amp; video/television"/>
    <n v="100.24604569420035"/>
    <n v="320.44943820224717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d v="2015-11-08T10:51:41"/>
    <n v="1444405901"/>
    <x v="33"/>
    <b v="0"/>
    <n v="64"/>
    <b v="1"/>
    <s v="film &amp; video/television"/>
    <n v="102.0952380952381"/>
    <n v="83.75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d v="2014-08-05T01:43:21"/>
    <n v="1405928601"/>
    <x v="34"/>
    <b v="0"/>
    <n v="68"/>
    <b v="1"/>
    <s v="film &amp; video/television"/>
    <n v="130.46153846153845"/>
    <n v="49.88235294117647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d v="2015-04-27T18:00:00"/>
    <n v="1428130814"/>
    <x v="35"/>
    <b v="0"/>
    <n v="28"/>
    <b v="1"/>
    <s v="film &amp; video/television"/>
    <n v="166.5"/>
    <n v="59.46428571428571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s v="US"/>
    <s v="USD"/>
    <n v="1428128525"/>
    <d v="2015-04-04T00:22:05"/>
    <n v="1425540125"/>
    <x v="36"/>
    <b v="0"/>
    <n v="44"/>
    <b v="1"/>
    <s v="film &amp; video/television"/>
    <n v="142.15"/>
    <n v="193.84090909090909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d v="2015-02-27T10:37:59"/>
    <n v="1422463079"/>
    <x v="37"/>
    <b v="0"/>
    <n v="253"/>
    <b v="1"/>
    <s v="film &amp; video/television"/>
    <n v="183.44090909090909"/>
    <n v="159.51383399209487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d v="2013-05-10T19:22:24"/>
    <n v="1365643344"/>
    <x v="38"/>
    <b v="0"/>
    <n v="66"/>
    <b v="1"/>
    <s v="film &amp; video/television"/>
    <n v="110.04"/>
    <n v="41.6818181818181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d v="2014-05-25T16:59:00"/>
    <n v="1398388068"/>
    <x v="39"/>
    <b v="0"/>
    <n v="217"/>
    <b v="1"/>
    <s v="film &amp; video/television"/>
    <n v="130.97999999999999"/>
    <n v="150.89861751152074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d v="2014-06-18T22:00:00"/>
    <n v="1401426488"/>
    <x v="40"/>
    <b v="0"/>
    <n v="16"/>
    <b v="1"/>
    <s v="film &amp; video/television"/>
    <n v="101.35"/>
    <n v="126.687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d v="2014-10-05T07:39:14"/>
    <n v="1409924354"/>
    <x v="41"/>
    <b v="0"/>
    <n v="19"/>
    <b v="1"/>
    <s v="film &amp; video/television"/>
    <n v="100"/>
    <n v="105.2631578947368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d v="2014-12-28T09:20:26"/>
    <n v="1417188026"/>
    <x v="42"/>
    <b v="0"/>
    <n v="169"/>
    <b v="1"/>
    <s v="film &amp; video/television"/>
    <n v="141.85714285714286"/>
    <n v="117.51479289940828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d v="2014-07-12T18:00:00"/>
    <n v="1402599486"/>
    <x v="43"/>
    <b v="0"/>
    <n v="263"/>
    <b v="1"/>
    <s v="film &amp; video/television"/>
    <n v="308.66000000000003"/>
    <n v="117.3612167300380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d v="2014-10-06T20:22:17"/>
    <n v="1408760537"/>
    <x v="44"/>
    <b v="0"/>
    <n v="15"/>
    <b v="1"/>
    <s v="film &amp; video/television"/>
    <n v="100"/>
    <n v="133.33333333333334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d v="2016-04-27T08:58:27"/>
    <n v="1459177107"/>
    <x v="45"/>
    <b v="0"/>
    <n v="61"/>
    <b v="1"/>
    <s v="film &amp; video/television"/>
    <n v="120"/>
    <n v="98.360655737704917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d v="2015-12-15T17:09:34"/>
    <n v="1447628974"/>
    <x v="46"/>
    <b v="0"/>
    <n v="45"/>
    <b v="1"/>
    <s v="film &amp; video/television"/>
    <n v="104.16666666666667"/>
    <n v="194.4444444444444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d v="2014-12-19T14:40:07"/>
    <n v="1413834007"/>
    <x v="47"/>
    <b v="0"/>
    <n v="70"/>
    <b v="1"/>
    <s v="film &amp; video/television"/>
    <n v="107.611"/>
    <n v="76.865000000000009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d v="2015-03-01T06:00:00"/>
    <n v="1422534260"/>
    <x v="48"/>
    <b v="0"/>
    <n v="38"/>
    <b v="1"/>
    <s v="film &amp; video/television"/>
    <n v="107.95"/>
    <n v="56.815789473684212"/>
    <n v="56.815789473684212"/>
    <x v="0"/>
    <s v="television"/>
  </r>
  <r>
    <n v="49"/>
    <s v="Driving Jersey - Season Five"/>
    <s v="Driving Jersey is real people telling real stories."/>
    <x v="14"/>
    <n v="12000"/>
    <x v="0"/>
    <s v="US"/>
    <s v="USD"/>
    <n v="1445660045"/>
    <d v="2015-10-23T22:14:05"/>
    <n v="1443068045"/>
    <x v="49"/>
    <b v="0"/>
    <n v="87"/>
    <b v="1"/>
    <s v="film &amp; video/television"/>
    <n v="100"/>
    <n v="137.93103448275863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d v="2015-01-30T11:00:00"/>
    <n v="1419271458"/>
    <x v="50"/>
    <b v="0"/>
    <n v="22"/>
    <b v="1"/>
    <s v="film &amp; video/television"/>
    <n v="100"/>
    <n v="27.272727272727273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d v="2015-08-10T16:17:17"/>
    <n v="1436653037"/>
    <x v="51"/>
    <b v="0"/>
    <n v="119"/>
    <b v="1"/>
    <s v="film &amp; video/television"/>
    <n v="128.01818181818183"/>
    <n v="118.3361344537815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d v="2014-07-17T10:50:46"/>
    <n v="1403023846"/>
    <x v="52"/>
    <b v="0"/>
    <n v="52"/>
    <b v="1"/>
    <s v="film &amp; video/television"/>
    <n v="116.21"/>
    <n v="223.48076923076923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s v="US"/>
    <s v="USD"/>
    <n v="1396648800"/>
    <d v="2014-04-04T16:00:00"/>
    <n v="1395407445"/>
    <x v="53"/>
    <b v="0"/>
    <n v="117"/>
    <b v="1"/>
    <s v="film &amp; video/television"/>
    <n v="109.63333333333334"/>
    <n v="28.111111111111111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d v="2015-12-25T11:07:01"/>
    <n v="1448471221"/>
    <x v="54"/>
    <b v="0"/>
    <n v="52"/>
    <b v="1"/>
    <s v="film &amp; video/television"/>
    <n v="101"/>
    <n v="194.23076923076923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d v="2016-05-27T17:15:16"/>
    <n v="1462576516"/>
    <x v="55"/>
    <b v="0"/>
    <n v="86"/>
    <b v="1"/>
    <s v="film &amp; video/television"/>
    <n v="128.95348837209303"/>
    <n v="128.95348837209303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s v="GB"/>
    <s v="GBP"/>
    <n v="1433779200"/>
    <d v="2015-06-08T10:00:00"/>
    <n v="1432559424"/>
    <x v="56"/>
    <b v="0"/>
    <n v="174"/>
    <b v="1"/>
    <s v="film &amp; video/television"/>
    <n v="107.2625"/>
    <n v="49.31609195402298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d v="2015-04-25T13:59:22"/>
    <n v="1427399962"/>
    <x v="57"/>
    <b v="0"/>
    <n v="69"/>
    <b v="1"/>
    <s v="film &amp; video/television"/>
    <n v="101.9"/>
    <n v="221.52173913043478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d v="2014-11-19T12:52:52"/>
    <n v="1413827572"/>
    <x v="58"/>
    <b v="0"/>
    <n v="75"/>
    <b v="1"/>
    <s v="film &amp; video/television"/>
    <n v="102.91"/>
    <n v="137.2133333333333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d v="2015-09-14T15:00:00"/>
    <n v="1439530776"/>
    <x v="59"/>
    <b v="0"/>
    <n v="33"/>
    <b v="1"/>
    <s v="film &amp; video/television"/>
    <n v="100.12569999999999"/>
    <n v="606.82242424242418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d v="2014-03-22T18:00:00"/>
    <n v="1393882717"/>
    <x v="60"/>
    <b v="0"/>
    <n v="108"/>
    <b v="1"/>
    <s v="film &amp; video/shorts"/>
    <n v="103.29622222222223"/>
    <n v="43.04009259259259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d v="2013-06-06T13:32:37"/>
    <n v="1368646357"/>
    <x v="61"/>
    <b v="0"/>
    <n v="23"/>
    <b v="1"/>
    <s v="film &amp; video/shorts"/>
    <n v="148.30000000000001"/>
    <n v="322.39130434782606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d v="2013-03-03T13:11:18"/>
    <n v="1360177878"/>
    <x v="62"/>
    <b v="0"/>
    <n v="48"/>
    <b v="1"/>
    <s v="film &amp; video/shorts"/>
    <n v="154.73333333333332"/>
    <n v="96.708333333333329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d v="2013-12-27T22:59:00"/>
    <n v="1386194013"/>
    <x v="63"/>
    <b v="0"/>
    <n v="64"/>
    <b v="1"/>
    <s v="film &amp; video/shorts"/>
    <n v="113.5185"/>
    <n v="35.474531249999998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d v="2013-07-07T18:26:21"/>
    <n v="1370651181"/>
    <x v="64"/>
    <b v="0"/>
    <n v="24"/>
    <b v="1"/>
    <s v="film &amp; video/shorts"/>
    <n v="173.33333333333334"/>
    <n v="86.666666666666671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d v="2014-08-10T23:59:00"/>
    <n v="1405453354"/>
    <x v="65"/>
    <b v="0"/>
    <n v="57"/>
    <b v="1"/>
    <s v="film &amp; video/shorts"/>
    <n v="107.52857142857142"/>
    <n v="132.05263157894737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s v="US"/>
    <s v="USD"/>
    <n v="1468873420"/>
    <d v="2016-07-18T14:23:40"/>
    <n v="1466281420"/>
    <x v="66"/>
    <b v="0"/>
    <n v="26"/>
    <b v="1"/>
    <s v="film &amp; video/shorts"/>
    <n v="118.6"/>
    <n v="91.23076923076922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d v="2012-07-15T08:00:04"/>
    <n v="1339768804"/>
    <x v="67"/>
    <b v="0"/>
    <n v="20"/>
    <b v="1"/>
    <s v="film &amp; video/shorts"/>
    <n v="116.25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d v="2014-02-23T07:39:51"/>
    <n v="1390570791"/>
    <x v="68"/>
    <b v="0"/>
    <n v="36"/>
    <b v="1"/>
    <s v="film &amp; video/shorts"/>
    <n v="127.16666666666667"/>
    <n v="21.194444444444443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d v="2011-10-02T00:59:00"/>
    <n v="1314765025"/>
    <x v="69"/>
    <b v="0"/>
    <n v="178"/>
    <b v="1"/>
    <s v="film &amp; video/shorts"/>
    <n v="110.9423"/>
    <n v="62.327134831460668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d v="2011-09-04T15:30:45"/>
    <n v="1309987845"/>
    <x v="70"/>
    <b v="0"/>
    <n v="17"/>
    <b v="1"/>
    <s v="film &amp; video/shorts"/>
    <n v="127.2"/>
    <n v="37.41176470588235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d v="2012-05-28T00:30:57"/>
    <n v="1333002657"/>
    <x v="71"/>
    <b v="0"/>
    <n v="32"/>
    <b v="1"/>
    <s v="film &amp; video/shorts"/>
    <n v="123.94444444444444"/>
    <n v="69.71875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d v="2012-11-14T18:00:00"/>
    <n v="1351210481"/>
    <x v="72"/>
    <b v="0"/>
    <n v="41"/>
    <b v="1"/>
    <s v="film &amp; video/shorts"/>
    <n v="108.40909090909091"/>
    <n v="58.170731707317074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d v="2011-05-02T21:59:00"/>
    <n v="1297620584"/>
    <x v="73"/>
    <b v="0"/>
    <n v="18"/>
    <b v="1"/>
    <s v="film &amp; video/shorts"/>
    <n v="100"/>
    <n v="5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d v="2016-01-21T05:41:35"/>
    <n v="1450784495"/>
    <x v="74"/>
    <b v="0"/>
    <n v="29"/>
    <b v="1"/>
    <s v="film &amp; video/shorts"/>
    <n v="112.932"/>
    <n v="19.471034482758618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d v="2013-04-22T23:01:12"/>
    <n v="1364101272"/>
    <x v="75"/>
    <b v="0"/>
    <n v="47"/>
    <b v="1"/>
    <s v="film &amp; video/shorts"/>
    <n v="115.42857142857143"/>
    <n v="85.957446808510639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d v="2011-12-27T11:35:58"/>
    <n v="1319819758"/>
    <x v="76"/>
    <b v="0"/>
    <n v="15"/>
    <b v="1"/>
    <s v="film &amp; video/shorts"/>
    <n v="153.33333333333334"/>
    <n v="30.666666666666668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d v="2012-05-20T20:59:00"/>
    <n v="1332991717"/>
    <x v="77"/>
    <b v="0"/>
    <n v="26"/>
    <b v="1"/>
    <s v="film &amp; video/shorts"/>
    <n v="392.5"/>
    <n v="60.384615384615387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d v="2016-09-01T11:32:01"/>
    <n v="1471887121"/>
    <x v="78"/>
    <b v="0"/>
    <n v="35"/>
    <b v="1"/>
    <s v="film &amp; video/shorts"/>
    <n v="2702"/>
    <n v="38.6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d v="2014-04-25T12:38:13"/>
    <n v="1395859093"/>
    <x v="79"/>
    <b v="0"/>
    <n v="41"/>
    <b v="1"/>
    <s v="film &amp; video/shorts"/>
    <n v="127"/>
    <n v="40.2682926829268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d v="2013-12-09T20:00:56"/>
    <n v="1383616856"/>
    <x v="80"/>
    <b v="0"/>
    <n v="47"/>
    <b v="1"/>
    <s v="film &amp; video/shorts"/>
    <n v="107.25"/>
    <n v="273.829787234042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d v="2012-07-13T21:02:00"/>
    <n v="1341892127"/>
    <x v="81"/>
    <b v="0"/>
    <n v="28"/>
    <b v="1"/>
    <s v="film &amp; video/shorts"/>
    <n v="198"/>
    <n v="53.035714285714285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d v="2011-10-09T13:41:01"/>
    <n v="1315597261"/>
    <x v="82"/>
    <b v="0"/>
    <n v="100"/>
    <b v="1"/>
    <s v="film &amp; video/shorts"/>
    <n v="100.0125"/>
    <n v="40.005000000000003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d v="2015-02-22T05:30:00"/>
    <n v="1423320389"/>
    <x v="83"/>
    <b v="0"/>
    <n v="13"/>
    <b v="1"/>
    <s v="film &amp; video/shorts"/>
    <n v="102.5"/>
    <n v="15.76923076923077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d v="2011-05-15T12:11:26"/>
    <n v="1302891086"/>
    <x v="84"/>
    <b v="0"/>
    <n v="7"/>
    <b v="1"/>
    <s v="film &amp; video/shorts"/>
    <n v="100"/>
    <n v="71.4285714285714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d v="2011-09-22T21:00:37"/>
    <n v="1314154837"/>
    <x v="85"/>
    <b v="0"/>
    <n v="21"/>
    <b v="1"/>
    <s v="film &amp; video/shorts"/>
    <n v="125.5"/>
    <n v="71.714285714285708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d v="2015-12-27T08:20:45"/>
    <n v="1444828845"/>
    <x v="86"/>
    <b v="0"/>
    <n v="17"/>
    <b v="1"/>
    <s v="film &amp; video/shorts"/>
    <n v="106.46666666666667"/>
    <n v="375.76470588235293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d v="2010-06-02T19:41:00"/>
    <n v="1274705803"/>
    <x v="87"/>
    <b v="0"/>
    <n v="25"/>
    <b v="1"/>
    <s v="film &amp; video/shorts"/>
    <n v="104.6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d v="2014-06-22T09:48:51"/>
    <n v="1401205731"/>
    <x v="88"/>
    <b v="0"/>
    <n v="60"/>
    <b v="1"/>
    <s v="film &amp; video/shorts"/>
    <n v="102.85714285714286"/>
    <n v="60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d v="2013-06-02T12:03:12"/>
    <n v="1368036192"/>
    <x v="89"/>
    <b v="0"/>
    <n v="56"/>
    <b v="1"/>
    <s v="film &amp; video/shorts"/>
    <n v="115.06666666666666"/>
    <n v="123.28571428571429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d v="2011-07-12T01:08:19"/>
    <n v="1307862499"/>
    <x v="90"/>
    <b v="0"/>
    <n v="16"/>
    <b v="1"/>
    <s v="film &amp; video/shorts"/>
    <n v="100.4"/>
    <n v="31.375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d v="2011-05-17T03:39:24"/>
    <n v="1300354764"/>
    <x v="91"/>
    <b v="0"/>
    <n v="46"/>
    <b v="1"/>
    <s v="film &amp; video/shorts"/>
    <n v="120"/>
    <n v="78.260869565217391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d v="2017-02-01T02:00:00"/>
    <n v="1481949983"/>
    <x v="92"/>
    <b v="0"/>
    <n v="43"/>
    <b v="1"/>
    <s v="film &amp; video/shorts"/>
    <n v="105.2"/>
    <n v="122.32558139534883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d v="2012-07-03T15:00:00"/>
    <n v="1338928537"/>
    <x v="93"/>
    <b v="0"/>
    <n v="15"/>
    <b v="1"/>
    <s v="film &amp; video/shorts"/>
    <n v="110.6"/>
    <n v="73.733333333333334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d v="2014-04-07T11:13:42"/>
    <n v="1395162822"/>
    <x v="94"/>
    <b v="0"/>
    <n v="12"/>
    <b v="1"/>
    <s v="film &amp; video/shorts"/>
    <n v="104"/>
    <n v="21.666666666666668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d v="2012-02-25T18:07:21"/>
    <n v="1327622841"/>
    <x v="95"/>
    <b v="0"/>
    <n v="21"/>
    <b v="1"/>
    <s v="film &amp; video/shorts"/>
    <n v="131.42857142857142"/>
    <n v="21.904761904761905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d v="2010-07-31T21:00:00"/>
    <n v="1274889241"/>
    <x v="96"/>
    <b v="0"/>
    <n v="34"/>
    <b v="1"/>
    <s v="film &amp; video/shorts"/>
    <n v="114.66666666666667"/>
    <n v="50.58823529411764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d v="2011-07-11T21:14:42"/>
    <n v="1307848482"/>
    <x v="97"/>
    <b v="0"/>
    <n v="8"/>
    <b v="1"/>
    <s v="film &amp; video/shorts"/>
    <n v="106.25"/>
    <n v="53.1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d v="2012-12-07T17:30:00"/>
    <n v="1351796674"/>
    <x v="98"/>
    <b v="0"/>
    <n v="60"/>
    <b v="1"/>
    <s v="film &amp; video/shorts"/>
    <n v="106.25"/>
    <n v="56.666666666666664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d v="2014-01-22T15:39:59"/>
    <n v="1387834799"/>
    <x v="99"/>
    <b v="0"/>
    <n v="39"/>
    <b v="1"/>
    <s v="film &amp; video/shorts"/>
    <n v="106.01933333333334"/>
    <n v="40.776666666666664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d v="2012-11-04T13:04:46"/>
    <n v="1350324286"/>
    <x v="100"/>
    <b v="0"/>
    <n v="26"/>
    <b v="1"/>
    <s v="film &amp; video/shorts"/>
    <n v="100"/>
    <n v="192.30769230769232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d v="2013-01-24T12:38:30"/>
    <n v="1356979110"/>
    <x v="101"/>
    <b v="0"/>
    <n v="35"/>
    <b v="1"/>
    <s v="film &amp; video/shorts"/>
    <n v="100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d v="2010-12-22T21:08:53"/>
    <n v="1290481733"/>
    <x v="102"/>
    <b v="0"/>
    <n v="65"/>
    <b v="1"/>
    <s v="film &amp; video/shorts"/>
    <n v="127.75"/>
    <n v="117.92307692307692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d v="2014-03-07T13:20:30"/>
    <n v="1392232830"/>
    <x v="103"/>
    <b v="0"/>
    <n v="49"/>
    <b v="1"/>
    <s v="film &amp; video/shorts"/>
    <n v="105.15384615384616"/>
    <n v="27.897959183673468"/>
    <n v="27.897959183673468"/>
    <x v="0"/>
    <s v="shorts"/>
  </r>
  <r>
    <n v="104"/>
    <s v="Good 'Ol Trumpet"/>
    <s v="UCF short film about an old man, his love for music, and his misplaced trumpet.  "/>
    <x v="2"/>
    <n v="600"/>
    <x v="0"/>
    <s v="US"/>
    <s v="USD"/>
    <n v="1301792400"/>
    <d v="2011-04-02T19:00:00"/>
    <n v="1299775266"/>
    <x v="104"/>
    <b v="0"/>
    <n v="10"/>
    <b v="1"/>
    <s v="film &amp; video/shorts"/>
    <n v="120"/>
    <n v="6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d v="2016-05-13T18:00:00"/>
    <n v="1461605020"/>
    <x v="105"/>
    <b v="0"/>
    <n v="60"/>
    <b v="1"/>
    <s v="film &amp; video/shorts"/>
    <n v="107.40909090909091"/>
    <n v="39.383333333333333"/>
    <n v="39.383333333333333"/>
    <x v="0"/>
    <s v="shorts"/>
  </r>
  <r>
    <n v="106"/>
    <s v="LOST WEEKEND"/>
    <s v="A Boy. A Girl. A Car. A Serial Killer."/>
    <x v="10"/>
    <n v="5025"/>
    <x v="0"/>
    <s v="US"/>
    <s v="USD"/>
    <n v="1333391901"/>
    <d v="2012-04-02T12:38:21"/>
    <n v="1332182301"/>
    <x v="106"/>
    <b v="0"/>
    <n v="27"/>
    <b v="1"/>
    <s v="film &amp; video/shorts"/>
    <n v="100.5"/>
    <n v="186.1111111111111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d v="2011-04-24T17:34:47"/>
    <n v="1301787287"/>
    <x v="107"/>
    <b v="0"/>
    <n v="69"/>
    <b v="1"/>
    <s v="film &amp; video/shorts"/>
    <n v="102.46666666666667"/>
    <n v="111.37681159420291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d v="2013-05-31T08:42:50"/>
    <n v="1364827370"/>
    <x v="108"/>
    <b v="0"/>
    <n v="47"/>
    <b v="1"/>
    <s v="film &amp; video/shorts"/>
    <n v="246.66666666666666"/>
    <n v="78.723404255319153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d v="2011-02-25T18:37:10"/>
    <n v="1296088630"/>
    <x v="109"/>
    <b v="0"/>
    <n v="47"/>
    <b v="1"/>
    <s v="film &amp; video/shorts"/>
    <n v="219.5"/>
    <n v="46.702127659574465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d v="2013-11-13T23:59:00"/>
    <n v="1381445253"/>
    <x v="110"/>
    <b v="0"/>
    <n v="26"/>
    <b v="1"/>
    <s v="film &amp; video/shorts"/>
    <n v="130.76923076923077"/>
    <n v="65.38461538461538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d v="2015-05-31T01:59:47"/>
    <n v="1430467187"/>
    <x v="111"/>
    <b v="0"/>
    <n v="53"/>
    <b v="1"/>
    <s v="film &amp; video/shorts"/>
    <n v="154.57142857142858"/>
    <n v="102.0754716981132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d v="2014-04-12T20:00:00"/>
    <n v="1395277318"/>
    <x v="112"/>
    <b v="0"/>
    <n v="81"/>
    <b v="1"/>
    <s v="film &amp; video/shorts"/>
    <n v="104"/>
    <n v="64.197530864197532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d v="2011-08-06T09:00:00"/>
    <n v="1311963128"/>
    <x v="113"/>
    <b v="0"/>
    <n v="78"/>
    <b v="1"/>
    <s v="film &amp; video/shorts"/>
    <n v="141"/>
    <n v="90.384615384615387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d v="2012-01-13T00:34:48"/>
    <n v="1321252488"/>
    <x v="114"/>
    <b v="0"/>
    <n v="35"/>
    <b v="1"/>
    <s v="film &amp; video/shorts"/>
    <n v="103.33333333333333"/>
    <n v="88.571428571428569"/>
    <n v="88.571428571428569"/>
    <x v="0"/>
    <s v="shorts"/>
  </r>
  <r>
    <n v="115"/>
    <s v="The World's Greatest Lover"/>
    <s v="Never judge a book (or a lover) by their cover."/>
    <x v="52"/>
    <n v="632"/>
    <x v="0"/>
    <s v="US"/>
    <s v="USD"/>
    <n v="1328377444"/>
    <d v="2012-02-04T11:44:04"/>
    <n v="1326217444"/>
    <x v="115"/>
    <b v="0"/>
    <n v="22"/>
    <b v="1"/>
    <s v="film &amp; video/shorts"/>
    <n v="140.44444444444446"/>
    <n v="28.727272727272727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d v="2011-04-08T04:55:55"/>
    <n v="1298289355"/>
    <x v="116"/>
    <b v="0"/>
    <n v="57"/>
    <b v="1"/>
    <s v="film &amp; video/shorts"/>
    <n v="113.65714285714286"/>
    <n v="69.78947368421052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d v="2010-06-09T13:00:00"/>
    <n v="1268337744"/>
    <x v="117"/>
    <b v="0"/>
    <n v="27"/>
    <b v="1"/>
    <s v="film &amp; video/shorts"/>
    <n v="100.49377777777778"/>
    <n v="167.48962962962963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d v="2011-07-28T19:17:16"/>
    <n v="1309310236"/>
    <x v="118"/>
    <b v="0"/>
    <n v="39"/>
    <b v="1"/>
    <s v="film &amp; video/shorts"/>
    <n v="113.0316"/>
    <n v="144.9123076923076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d v="2011-08-13T17:00:00"/>
    <n v="1310693986"/>
    <x v="119"/>
    <b v="0"/>
    <n v="37"/>
    <b v="1"/>
    <s v="film &amp; video/shorts"/>
    <n v="104.55692307692307"/>
    <n v="91.840540540540502"/>
    <n v="91.840540540540502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d v="2016-10-02T19:11:47"/>
    <n v="1472865107"/>
    <x v="120"/>
    <b v="0"/>
    <n v="1"/>
    <b v="0"/>
    <s v="film &amp; video/science fiction"/>
    <n v="1.4285714285714285E-2"/>
    <n v="10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d v="2015-04-18T04:16:00"/>
    <n v="1427993710"/>
    <x v="121"/>
    <b v="0"/>
    <n v="1"/>
    <b v="0"/>
    <s v="film &amp; video/science fiction"/>
    <n v="3.3333333333333333E-2"/>
    <n v="1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d v="2016-10-10T04:21:47"/>
    <n v="1470910907"/>
    <x v="122"/>
    <b v="0"/>
    <n v="0"/>
    <b v="0"/>
    <s v="film &amp; video/science fiction"/>
    <n v="0"/>
    <e v="#DIV/0!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d v="2014-10-28T16:00:00"/>
    <n v="1411411564"/>
    <x v="123"/>
    <b v="0"/>
    <n v="6"/>
    <b v="0"/>
    <s v="film &amp; video/science fiction"/>
    <n v="0.27454545454545454"/>
    <n v="25.166666666666668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d v="2015-05-15T16:17:22"/>
    <n v="1429568242"/>
    <x v="124"/>
    <b v="0"/>
    <n v="0"/>
    <b v="0"/>
    <s v="film &amp; video/science fiction"/>
    <n v="0"/>
    <e v="#DIV/0!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d v="2017-02-03T17:51:20"/>
    <n v="1480981880"/>
    <x v="125"/>
    <b v="0"/>
    <n v="6"/>
    <b v="0"/>
    <s v="film &amp; video/science fiction"/>
    <n v="14"/>
    <n v="11.666666666666666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d v="2015-06-10T20:00:00"/>
    <n v="1431353337"/>
    <x v="126"/>
    <b v="0"/>
    <n v="13"/>
    <b v="0"/>
    <s v="film &amp; video/science fiction"/>
    <n v="5.548"/>
    <n v="106.69230769230769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d v="2015-04-03T07:59:01"/>
    <n v="1425481141"/>
    <x v="127"/>
    <b v="0"/>
    <n v="4"/>
    <b v="0"/>
    <s v="film &amp; video/science fiction"/>
    <n v="2.375"/>
    <n v="47.5"/>
    <n v="47.5"/>
    <x v="0"/>
    <s v="science fiction"/>
  </r>
  <r>
    <n v="128"/>
    <s v="Ralphi3 (Canceled)"/>
    <s v="A Science Fiction film filled with entertainment and Excitement"/>
    <x v="57"/>
    <n v="1867"/>
    <x v="1"/>
    <s v="US"/>
    <s v="USD"/>
    <n v="1476941293"/>
    <d v="2016-10-19T23:28:13"/>
    <n v="1473917293"/>
    <x v="128"/>
    <b v="0"/>
    <n v="6"/>
    <b v="0"/>
    <s v="film &amp; video/science fiction"/>
    <n v="1.867"/>
    <n v="311.16666666666669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d v="2014-10-30T16:29:43"/>
    <n v="1409524183"/>
    <x v="129"/>
    <b v="0"/>
    <n v="0"/>
    <b v="0"/>
    <s v="film &amp; video/science fiction"/>
    <n v="0"/>
    <e v="#DIV/0!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d v="2014-06-16T14:16:00"/>
    <n v="1400536692"/>
    <x v="130"/>
    <b v="0"/>
    <n v="0"/>
    <b v="0"/>
    <s v="film &amp; video/science fiction"/>
    <n v="0"/>
    <e v="#DIV/0!"/>
    <n v="0"/>
    <x v="0"/>
    <s v="science fiction"/>
  </r>
  <r>
    <n v="131"/>
    <s v="I (Canceled)"/>
    <s v="I"/>
    <x v="38"/>
    <n v="0"/>
    <x v="1"/>
    <s v="US"/>
    <s v="USD"/>
    <n v="1467763200"/>
    <d v="2016-07-05T18:00:00"/>
    <n v="1466453161"/>
    <x v="131"/>
    <b v="0"/>
    <n v="0"/>
    <b v="0"/>
    <s v="film &amp; video/science fiction"/>
    <n v="0"/>
    <e v="#DIV/0!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d v="2014-11-07T14:30:07"/>
    <n v="1411500607"/>
    <x v="132"/>
    <b v="0"/>
    <n v="81"/>
    <b v="0"/>
    <s v="film &amp; video/science fiction"/>
    <n v="9.5687499999999996"/>
    <n v="94.506172839506178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d v="2016-05-31T11:31:00"/>
    <n v="1462130584"/>
    <x v="133"/>
    <b v="0"/>
    <n v="0"/>
    <b v="0"/>
    <s v="film &amp; video/science fiction"/>
    <n v="0"/>
    <e v="#DIV/0!"/>
    <n v="0"/>
    <x v="0"/>
    <s v="science fiction"/>
  </r>
  <r>
    <n v="134"/>
    <s v="MARLEY'S GHOST (AMBASSADORS OF STEAM) (Canceled)"/>
    <s v="steampunk  remake of &quot;a Christmas carol&quot;"/>
    <x v="10"/>
    <n v="0"/>
    <x v="1"/>
    <s v="US"/>
    <s v="USD"/>
    <n v="1441386000"/>
    <d v="2015-09-04T11:00:00"/>
    <n v="1438811418"/>
    <x v="134"/>
    <b v="0"/>
    <n v="0"/>
    <b v="0"/>
    <s v="film &amp; video/science fiction"/>
    <n v="0"/>
    <e v="#DIV/0!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d v="2014-07-01T13:00:00"/>
    <n v="1401354597"/>
    <x v="135"/>
    <b v="0"/>
    <n v="5"/>
    <b v="0"/>
    <s v="film &amp; video/science fiction"/>
    <n v="13.433333333333334"/>
    <n v="80.59999999999999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d v="2015-05-16T04:16:00"/>
    <n v="1427968234"/>
    <x v="136"/>
    <b v="0"/>
    <n v="0"/>
    <b v="0"/>
    <s v="film &amp; video/science fiction"/>
    <n v="0"/>
    <e v="#DIV/0!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d v="2015-10-12T07:46:33"/>
    <n v="1440337593"/>
    <x v="137"/>
    <b v="0"/>
    <n v="0"/>
    <b v="0"/>
    <s v="film &amp; video/science fiction"/>
    <n v="0"/>
    <e v="#DIV/0!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d v="2015-07-31T22:59:00"/>
    <n v="1435731041"/>
    <x v="138"/>
    <b v="0"/>
    <n v="58"/>
    <b v="0"/>
    <s v="film &amp; video/science fiction"/>
    <n v="3.1413333333333333"/>
    <n v="81.241379310344826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d v="2015-07-12T16:06:12"/>
    <n v="1435874772"/>
    <x v="139"/>
    <b v="0"/>
    <n v="1"/>
    <b v="0"/>
    <s v="film &amp; video/science fiction"/>
    <n v="100"/>
    <n v="5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d v="2015-03-19T21:45:32"/>
    <n v="1424234732"/>
    <x v="140"/>
    <b v="0"/>
    <n v="0"/>
    <b v="0"/>
    <s v="film &amp; video/science fiction"/>
    <n v="0"/>
    <e v="#DIV/0!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d v="2015-05-30T21:40:23"/>
    <n v="1429155623"/>
    <x v="141"/>
    <b v="0"/>
    <n v="28"/>
    <b v="0"/>
    <s v="film &amp; video/science fiction"/>
    <n v="10.775"/>
    <n v="46.17857142857143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d v="2014-11-16T16:26:18"/>
    <n v="1414358778"/>
    <x v="142"/>
    <b v="0"/>
    <n v="1"/>
    <b v="0"/>
    <s v="film &amp; video/science fiction"/>
    <n v="0.33333333333333331"/>
    <n v="1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d v="2016-09-02T23:55:00"/>
    <n v="1467941542"/>
    <x v="143"/>
    <b v="0"/>
    <n v="0"/>
    <b v="0"/>
    <s v="film &amp; video/science fiction"/>
    <n v="0"/>
    <e v="#DIV/0!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d v="2015-04-13T11:17:52"/>
    <n v="1423765072"/>
    <x v="144"/>
    <b v="0"/>
    <n v="37"/>
    <b v="0"/>
    <s v="film &amp; video/science fiction"/>
    <n v="27.6"/>
    <n v="55.945945945945944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d v="2015-08-11T07:00:52"/>
    <n v="1436965252"/>
    <x v="145"/>
    <b v="0"/>
    <n v="9"/>
    <b v="0"/>
    <s v="film &amp; video/science fiction"/>
    <n v="7.5111111111111111"/>
    <n v="37.555555555555557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d v="2017-01-17T18:23:18"/>
    <n v="1479514998"/>
    <x v="146"/>
    <b v="0"/>
    <n v="3"/>
    <b v="0"/>
    <s v="film &amp; video/science fiction"/>
    <n v="0.57499999999999996"/>
    <n v="38.333333333333336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s v="GB"/>
    <s v="GBP"/>
    <n v="1420741080"/>
    <d v="2015-01-08T12:18:00"/>
    <n v="1417026340"/>
    <x v="147"/>
    <b v="0"/>
    <n v="0"/>
    <b v="0"/>
    <s v="film &amp; video/science fiction"/>
    <n v="0"/>
    <e v="#DIV/0!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d v="2016-02-27T00:45:36"/>
    <n v="1453963536"/>
    <x v="148"/>
    <b v="0"/>
    <n v="2"/>
    <b v="0"/>
    <s v="film &amp; video/science fiction"/>
    <n v="0.08"/>
    <n v="2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d v="2014-12-25T02:00:00"/>
    <n v="1416888470"/>
    <x v="149"/>
    <b v="0"/>
    <n v="6"/>
    <b v="0"/>
    <s v="film &amp; video/science fiction"/>
    <n v="0.92"/>
    <n v="15.33333333333333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d v="2015-05-25T21:53:02"/>
    <n v="1427428382"/>
    <x v="150"/>
    <b v="0"/>
    <n v="67"/>
    <b v="0"/>
    <s v="film &amp; video/science fiction"/>
    <n v="23.163076923076922"/>
    <n v="449.4328358208955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d v="2015-06-18T07:13:11"/>
    <n v="1429449191"/>
    <x v="151"/>
    <b v="0"/>
    <n v="5"/>
    <b v="0"/>
    <s v="film &amp; video/science fiction"/>
    <n v="5.6000000000000001E-2"/>
    <n v="28"/>
    <n v="28"/>
    <x v="0"/>
    <s v="science fiction"/>
  </r>
  <r>
    <n v="152"/>
    <s v="The Great Dark (Canceled)"/>
    <s v="The Great Dark is a journey through the unimaginable...and un foreseeable..."/>
    <x v="66"/>
    <n v="30"/>
    <x v="1"/>
    <s v="US"/>
    <s v="USD"/>
    <n v="1411437100"/>
    <d v="2014-09-22T19:51:40"/>
    <n v="1408845100"/>
    <x v="152"/>
    <b v="0"/>
    <n v="2"/>
    <b v="0"/>
    <s v="film &amp; video/science fiction"/>
    <n v="7.8947368421052634E-3"/>
    <n v="15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d v="2014-12-02T09:04:04"/>
    <n v="1413900244"/>
    <x v="153"/>
    <b v="0"/>
    <n v="10"/>
    <b v="0"/>
    <s v="film &amp; video/science fiction"/>
    <n v="0.71799999999999997"/>
    <n v="35.9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d v="2015-06-03T07:08:15"/>
    <n v="1429621695"/>
    <x v="154"/>
    <b v="0"/>
    <n v="3"/>
    <b v="0"/>
    <s v="film &amp; video/science fiction"/>
    <n v="2.6666666666666665"/>
    <n v="13.333333333333334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d v="2015-07-23T07:25:35"/>
    <n v="1434201935"/>
    <x v="155"/>
    <b v="0"/>
    <n v="4"/>
    <b v="0"/>
    <s v="film &amp; video/science fiction"/>
    <n v="6.0000000000000001E-3"/>
    <n v="20.2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d v="2014-08-02T20:59:56"/>
    <n v="1401850796"/>
    <x v="156"/>
    <b v="0"/>
    <n v="15"/>
    <b v="0"/>
    <s v="film &amp; video/science fiction"/>
    <n v="5.0999999999999996"/>
    <n v="119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d v="2016-02-26T15:52:52"/>
    <n v="1453931572"/>
    <x v="157"/>
    <b v="0"/>
    <n v="2"/>
    <b v="0"/>
    <s v="film &amp; video/science fiction"/>
    <n v="0.26711185308848079"/>
    <n v="4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d v="2014-10-21T19:50:28"/>
    <n v="1411350628"/>
    <x v="158"/>
    <b v="0"/>
    <n v="0"/>
    <b v="0"/>
    <s v="film &amp; video/science fiction"/>
    <n v="0"/>
    <e v="#DIV/0!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d v="2016-07-03T04:25:45"/>
    <n v="1464085545"/>
    <x v="159"/>
    <b v="0"/>
    <n v="1"/>
    <b v="0"/>
    <s v="film &amp; video/science fiction"/>
    <n v="2E-3"/>
    <n v="1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d v="2015-08-15T15:54:51"/>
    <n v="1434491691"/>
    <x v="160"/>
    <b v="0"/>
    <n v="0"/>
    <b v="0"/>
    <s v="film &amp; video/drama"/>
    <n v="0"/>
    <e v="#DIV/0!"/>
    <n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d v="2014-07-02T10:29:55"/>
    <n v="1401726595"/>
    <x v="161"/>
    <b v="0"/>
    <n v="1"/>
    <b v="0"/>
    <s v="film &amp; video/drama"/>
    <n v="0.01"/>
    <n v="5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d v="2014-08-16T17:42:00"/>
    <n v="1405393356"/>
    <x v="162"/>
    <b v="0"/>
    <n v="10"/>
    <b v="0"/>
    <s v="film &amp; video/drama"/>
    <n v="15.535714285714286"/>
    <n v="43.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d v="2015-09-30T18:00:00"/>
    <n v="1440716654"/>
    <x v="163"/>
    <b v="0"/>
    <n v="0"/>
    <b v="0"/>
    <s v="film &amp; video/drama"/>
    <n v="0"/>
    <e v="#DIV/0!"/>
    <n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d v="2014-09-19T12:18:21"/>
    <n v="1405966701"/>
    <x v="164"/>
    <b v="0"/>
    <n v="7"/>
    <b v="0"/>
    <s v="film &amp; video/drama"/>
    <n v="0.53333333333333333"/>
    <n v="91.428571428571431"/>
    <n v="91.428571428571431"/>
    <x v="0"/>
    <s v="drama"/>
  </r>
  <r>
    <n v="165"/>
    <s v="NET"/>
    <s v="A teacher. A boy. The beach and a heatwave that drove them all insane."/>
    <x v="73"/>
    <n v="0"/>
    <x v="2"/>
    <s v="GB"/>
    <s v="GBP"/>
    <n v="1452613724"/>
    <d v="2016-01-12T09:48:44"/>
    <n v="1450021724"/>
    <x v="165"/>
    <b v="0"/>
    <n v="0"/>
    <b v="0"/>
    <s v="film &amp; video/drama"/>
    <n v="0"/>
    <e v="#DIV/0!"/>
    <n v="0"/>
    <x v="0"/>
    <s v="drama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d v="2017-01-15T19:49:22"/>
    <n v="1481939362"/>
    <x v="166"/>
    <b v="0"/>
    <n v="1"/>
    <b v="0"/>
    <s v="film &amp; video/drama"/>
    <n v="60"/>
    <n v="3000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d v="2015-08-04T16:15:35"/>
    <n v="1433542535"/>
    <x v="167"/>
    <b v="0"/>
    <n v="2"/>
    <b v="0"/>
    <s v="film &amp; video/drama"/>
    <n v="0.01"/>
    <n v="5.5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d v="2015-03-19T13:02:50"/>
    <n v="1424203370"/>
    <x v="168"/>
    <b v="0"/>
    <n v="3"/>
    <b v="0"/>
    <s v="film &amp; video/drama"/>
    <n v="4.0625"/>
    <n v="108.33333333333333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d v="2014-10-18T06:07:39"/>
    <n v="1411042059"/>
    <x v="169"/>
    <b v="0"/>
    <n v="10"/>
    <b v="0"/>
    <s v="film &amp; video/drama"/>
    <n v="22.4"/>
    <n v="56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d v="2015-08-29T23:28:00"/>
    <n v="1438385283"/>
    <x v="170"/>
    <b v="0"/>
    <n v="10"/>
    <b v="0"/>
    <s v="film &amp; video/drama"/>
    <n v="3.25"/>
    <n v="32.5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d v="2016-08-11T22:20:14"/>
    <n v="1465791614"/>
    <x v="171"/>
    <b v="0"/>
    <n v="1"/>
    <b v="0"/>
    <s v="film &amp; video/drama"/>
    <n v="2E-3"/>
    <n v="1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d v="2015-03-19T02:28:43"/>
    <n v="1423733323"/>
    <x v="172"/>
    <b v="0"/>
    <n v="0"/>
    <b v="0"/>
    <s v="film &amp; video/drama"/>
    <n v="0"/>
    <e v="#DIV/0!"/>
    <n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d v="2015-02-28T07:45:08"/>
    <n v="1422539108"/>
    <x v="173"/>
    <b v="0"/>
    <n v="0"/>
    <b v="0"/>
    <s v="film &amp; video/drama"/>
    <n v="0"/>
    <e v="#DIV/0!"/>
    <n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d v="2015-05-08T12:12:56"/>
    <n v="1425924776"/>
    <x v="174"/>
    <b v="0"/>
    <n v="0"/>
    <b v="0"/>
    <s v="film &amp; video/drama"/>
    <n v="0"/>
    <e v="#DIV/0!"/>
    <n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d v="2014-08-29T12:40:11"/>
    <n v="1407177611"/>
    <x v="175"/>
    <b v="0"/>
    <n v="26"/>
    <b v="0"/>
    <s v="film &amp; video/drama"/>
    <n v="6.4850000000000003"/>
    <n v="49.884615384615387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d v="2015-08-05T13:46:39"/>
    <n v="1436211999"/>
    <x v="176"/>
    <b v="0"/>
    <n v="0"/>
    <b v="0"/>
    <s v="film &amp; video/drama"/>
    <n v="0"/>
    <e v="#DIV/0!"/>
    <n v="0"/>
    <x v="0"/>
    <s v="drama"/>
  </r>
  <r>
    <n v="177"/>
    <s v="The Good Samaritan"/>
    <s v="I'm making a modern day version of the bible story &quot; The Good Samaritan&quot;"/>
    <x v="52"/>
    <n v="180"/>
    <x v="2"/>
    <s v="US"/>
    <s v="USD"/>
    <n v="1427155726"/>
    <d v="2015-03-23T18:08:46"/>
    <n v="1425690526"/>
    <x v="177"/>
    <b v="0"/>
    <n v="7"/>
    <b v="0"/>
    <s v="film &amp; video/drama"/>
    <n v="40"/>
    <n v="25.714285714285715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d v="2015-11-26T17:55:45"/>
    <n v="1445986545"/>
    <x v="178"/>
    <b v="0"/>
    <n v="0"/>
    <b v="0"/>
    <s v="film &amp; video/drama"/>
    <n v="0"/>
    <e v="#DIV/0!"/>
    <n v="0"/>
    <x v="0"/>
    <s v="drama"/>
  </r>
  <r>
    <n v="179"/>
    <s v="Sustain: A Film About Survival"/>
    <s v="A feature-length film about how three people survive in a diseased world."/>
    <x v="28"/>
    <n v="200"/>
    <x v="2"/>
    <s v="US"/>
    <s v="USD"/>
    <n v="1457056555"/>
    <d v="2016-03-03T19:55:55"/>
    <n v="1454464555"/>
    <x v="179"/>
    <b v="0"/>
    <n v="2"/>
    <b v="0"/>
    <s v="film &amp; video/drama"/>
    <n v="20"/>
    <n v="10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d v="2015-04-13T13:00:00"/>
    <n v="1425512843"/>
    <x v="180"/>
    <b v="0"/>
    <n v="13"/>
    <b v="0"/>
    <s v="film &amp; video/drama"/>
    <n v="33.416666666666664"/>
    <n v="30.846153846153847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d v="2015-06-22T11:48:15"/>
    <n v="1432403295"/>
    <x v="181"/>
    <b v="0"/>
    <n v="4"/>
    <b v="0"/>
    <s v="film &amp; video/drama"/>
    <n v="21.092608822670172"/>
    <n v="180.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d v="2017-01-06T18:17:12"/>
    <n v="1481156232"/>
    <x v="182"/>
    <b v="0"/>
    <n v="0"/>
    <b v="0"/>
    <s v="film &amp; video/drama"/>
    <n v="0"/>
    <e v="#DIV/0!"/>
    <n v="0"/>
    <x v="0"/>
    <s v="drama"/>
  </r>
  <r>
    <n v="183"/>
    <s v="Three Little Words"/>
    <s v="Don't kill me until I meet my Dad"/>
    <x v="78"/>
    <n v="4482"/>
    <x v="2"/>
    <s v="GB"/>
    <s v="GBP"/>
    <n v="1417033610"/>
    <d v="2014-11-26T14:26:50"/>
    <n v="1414438010"/>
    <x v="183"/>
    <b v="0"/>
    <n v="12"/>
    <b v="0"/>
    <s v="film &amp; video/drama"/>
    <n v="35.856000000000002"/>
    <n v="373.5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d v="2014-08-31T21:59:00"/>
    <n v="1404586762"/>
    <x v="184"/>
    <b v="0"/>
    <n v="2"/>
    <b v="0"/>
    <s v="film &amp; video/drama"/>
    <n v="3.4"/>
    <n v="25.5"/>
    <n v="25.5"/>
    <x v="0"/>
    <s v="drama"/>
  </r>
  <r>
    <n v="185"/>
    <s v="BLANK Short Movie"/>
    <s v="Love has no boundaries!"/>
    <x v="79"/>
    <n v="2200"/>
    <x v="2"/>
    <s v="NO"/>
    <s v="NOK"/>
    <n v="1471557139"/>
    <d v="2016-08-18T15:52:19"/>
    <n v="1468965139"/>
    <x v="185"/>
    <b v="0"/>
    <n v="10"/>
    <b v="0"/>
    <s v="film &amp; video/drama"/>
    <n v="5.5"/>
    <n v="220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d v="2017-03-03T14:00:00"/>
    <n v="1485977434"/>
    <x v="186"/>
    <b v="0"/>
    <n v="0"/>
    <b v="0"/>
    <s v="film &amp; video/drama"/>
    <n v="0"/>
    <e v="#DIV/0!"/>
    <n v="0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d v="2015-07-21T00:59:00"/>
    <n v="1435383457"/>
    <x v="187"/>
    <b v="0"/>
    <n v="5"/>
    <b v="0"/>
    <s v="film &amp; video/drama"/>
    <n v="16"/>
    <n v="160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d v="2014-09-04T22:23:35"/>
    <n v="1407299015"/>
    <x v="188"/>
    <b v="0"/>
    <n v="0"/>
    <b v="0"/>
    <s v="film &amp; video/drama"/>
    <n v="0"/>
    <e v="#DIV/0!"/>
    <n v="0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d v="2016-09-03T10:34:37"/>
    <n v="1467736477"/>
    <x v="189"/>
    <b v="0"/>
    <n v="5"/>
    <b v="0"/>
    <s v="film &amp; video/drama"/>
    <n v="6.9000000000000006E-2"/>
    <n v="69"/>
    <n v="69"/>
    <x v="0"/>
    <s v="drama"/>
  </r>
  <r>
    <n v="190"/>
    <s v="REGIONRAT, the movie"/>
    <s v="Because hope can be a 4 letter word"/>
    <x v="14"/>
    <n v="50"/>
    <x v="2"/>
    <s v="US"/>
    <s v="USD"/>
    <n v="1466091446"/>
    <d v="2016-06-16T09:37:26"/>
    <n v="1465227446"/>
    <x v="190"/>
    <b v="0"/>
    <n v="1"/>
    <b v="0"/>
    <s v="film &amp; video/drama"/>
    <n v="0.41666666666666669"/>
    <n v="50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d v="2015-10-02T04:35:38"/>
    <n v="1440326138"/>
    <x v="191"/>
    <b v="0"/>
    <n v="3"/>
    <b v="0"/>
    <s v="film &amp; video/drama"/>
    <n v="5"/>
    <n v="83.333333333333329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d v="2014-10-17T13:00:32"/>
    <n v="1410980432"/>
    <x v="192"/>
    <b v="0"/>
    <n v="3"/>
    <b v="0"/>
    <s v="film &amp; video/drama"/>
    <n v="1.6999999999999999E-3"/>
    <n v="5.666666666666667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d v="2014-11-28T17:26:06"/>
    <n v="1412029566"/>
    <x v="193"/>
    <b v="0"/>
    <n v="0"/>
    <b v="0"/>
    <s v="film &amp; video/drama"/>
    <n v="0"/>
    <e v="#DIV/0!"/>
    <n v="0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d v="2016-03-06T17:55:31"/>
    <n v="1452124531"/>
    <x v="194"/>
    <b v="0"/>
    <n v="3"/>
    <b v="0"/>
    <s v="film &amp; video/drama"/>
    <n v="0.12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d v="2015-07-10T10:05:32"/>
    <n v="1431360332"/>
    <x v="195"/>
    <b v="0"/>
    <n v="0"/>
    <b v="0"/>
    <s v="film &amp; video/drama"/>
    <n v="0"/>
    <e v="#DIV/0!"/>
    <n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d v="2015-10-10T15:00:00"/>
    <n v="1442062898"/>
    <x v="196"/>
    <b v="0"/>
    <n v="19"/>
    <b v="0"/>
    <s v="film &amp; video/drama"/>
    <n v="41.857142857142854"/>
    <n v="77.1052631578947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d v="2017-02-17T15:00:00"/>
    <n v="1483734100"/>
    <x v="197"/>
    <b v="0"/>
    <n v="8"/>
    <b v="0"/>
    <s v="film &amp; video/drama"/>
    <n v="10.48"/>
    <n v="32.75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d v="2014-10-05T03:12:02"/>
    <n v="1409908322"/>
    <x v="198"/>
    <b v="0"/>
    <n v="6"/>
    <b v="0"/>
    <s v="film &amp; video/drama"/>
    <n v="1.1160000000000001"/>
    <n v="46.5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d v="2016-08-31T20:58:22"/>
    <n v="1470106702"/>
    <x v="199"/>
    <b v="0"/>
    <n v="0"/>
    <b v="0"/>
    <s v="film &amp; video/drama"/>
    <n v="0"/>
    <e v="#DIV/0!"/>
    <n v="0"/>
    <x v="0"/>
    <s v="drama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d v="2014-09-14T20:00:03"/>
    <n v="1408154403"/>
    <x v="200"/>
    <b v="0"/>
    <n v="18"/>
    <b v="0"/>
    <s v="film &amp; video/drama"/>
    <n v="26.192499999999999"/>
    <n v="87.308333333333337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d v="2015-02-08T13:38:49"/>
    <n v="1421696329"/>
    <x v="201"/>
    <b v="0"/>
    <n v="7"/>
    <b v="0"/>
    <s v="film &amp; video/drama"/>
    <n v="58.46153846153846"/>
    <n v="54.285714285714285"/>
    <n v="54.285714285714285"/>
    <x v="0"/>
    <s v="drama"/>
  </r>
  <r>
    <n v="202"/>
    <s v="Modern Gangsters"/>
    <s v="new web series created by jonney terry"/>
    <x v="12"/>
    <n v="0"/>
    <x v="2"/>
    <s v="US"/>
    <s v="USD"/>
    <n v="1444337940"/>
    <d v="2015-10-08T14:59:00"/>
    <n v="1441750564"/>
    <x v="202"/>
    <b v="0"/>
    <n v="0"/>
    <b v="0"/>
    <s v="film &amp; video/drama"/>
    <n v="0"/>
    <e v="#DIV/0!"/>
    <n v="0"/>
    <x v="0"/>
    <s v="drama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d v="2015-01-29T14:21:04"/>
    <n v="1417378864"/>
    <x v="203"/>
    <b v="0"/>
    <n v="8"/>
    <b v="0"/>
    <s v="film &amp; video/drama"/>
    <n v="29.84"/>
    <n v="93.25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d v="2016-08-04T08:00:03"/>
    <n v="1467727203"/>
    <x v="204"/>
    <b v="0"/>
    <n v="1293"/>
    <b v="0"/>
    <s v="film &amp; video/drama"/>
    <n v="50.721666666666664"/>
    <n v="117.68368136117556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d v="2015-10-06T09:10:22"/>
    <n v="1441120222"/>
    <x v="205"/>
    <b v="0"/>
    <n v="17"/>
    <b v="0"/>
    <s v="film &amp; video/drama"/>
    <n v="16.25"/>
    <n v="76.470588235294116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d v="2016-08-05T18:06:23"/>
    <n v="1468627583"/>
    <x v="206"/>
    <b v="0"/>
    <n v="0"/>
    <b v="0"/>
    <s v="film &amp; video/drama"/>
    <n v="0"/>
    <e v="#DIV/0!"/>
    <n v="0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d v="2015-01-03T22:43:58"/>
    <n v="1417754638"/>
    <x v="207"/>
    <b v="0"/>
    <n v="13"/>
    <b v="0"/>
    <s v="film &amp; video/drama"/>
    <n v="15.214285714285714"/>
    <n v="163.8461538461538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d v="2014-12-16T02:52:47"/>
    <n v="1416127967"/>
    <x v="208"/>
    <b v="0"/>
    <n v="0"/>
    <b v="0"/>
    <s v="film &amp; video/drama"/>
    <n v="0"/>
    <e v="#DIV/0!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d v="2015-07-10T16:08:55"/>
    <n v="1433974135"/>
    <x v="209"/>
    <b v="0"/>
    <n v="0"/>
    <b v="0"/>
    <s v="film &amp; video/drama"/>
    <n v="0"/>
    <e v="#DIV/0!"/>
    <n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d v="2015-09-30T23:00:00"/>
    <n v="1441157592"/>
    <x v="210"/>
    <b v="0"/>
    <n v="33"/>
    <b v="0"/>
    <s v="film &amp; video/drama"/>
    <n v="25.25"/>
    <n v="91.818181818181813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d v="2015-09-18T21:50:17"/>
    <n v="1440042617"/>
    <x v="211"/>
    <b v="0"/>
    <n v="12"/>
    <b v="0"/>
    <s v="film &amp; video/drama"/>
    <n v="44.6"/>
    <n v="185.83333333333334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d v="2016-04-16T14:08:40"/>
    <n v="1455656920"/>
    <x v="212"/>
    <b v="0"/>
    <n v="1"/>
    <b v="0"/>
    <s v="film &amp; video/drama"/>
    <n v="1.5873015873015872E-2"/>
    <n v="1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d v="2015-08-16T08:06:41"/>
    <n v="1437142547"/>
    <x v="213"/>
    <b v="0"/>
    <n v="1"/>
    <b v="0"/>
    <s v="film &amp; video/drama"/>
    <n v="0.04"/>
    <n v="2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d v="2015-03-06T09:22:29"/>
    <n v="1420471349"/>
    <x v="214"/>
    <b v="0"/>
    <n v="1"/>
    <b v="0"/>
    <s v="film &amp; video/drama"/>
    <n v="8.0000000000000002E-3"/>
    <n v="1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d v="2016-02-17T17:59:00"/>
    <n v="1452058282"/>
    <x v="215"/>
    <b v="0"/>
    <n v="1"/>
    <b v="0"/>
    <s v="film &amp; video/drama"/>
    <n v="0.22727272727272727"/>
    <n v="1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d v="2015-04-22T16:00:37"/>
    <n v="1425423637"/>
    <x v="216"/>
    <b v="0"/>
    <n v="84"/>
    <b v="0"/>
    <s v="film &amp; video/drama"/>
    <n v="55.698439999999998"/>
    <n v="331.53833333333336"/>
    <n v="331.53833333333336"/>
    <x v="0"/>
    <s v="drama"/>
  </r>
  <r>
    <n v="217"/>
    <s v="Bitch"/>
    <s v="A roadmovie by paw"/>
    <x v="57"/>
    <n v="11943"/>
    <x v="2"/>
    <s v="SE"/>
    <s v="SEK"/>
    <n v="1419780149"/>
    <d v="2014-12-28T09:22:29"/>
    <n v="1417101749"/>
    <x v="217"/>
    <b v="0"/>
    <n v="38"/>
    <b v="0"/>
    <s v="film &amp; video/drama"/>
    <n v="11.943"/>
    <n v="314.2894736842105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d v="2015-05-15T09:04:49"/>
    <n v="1426518289"/>
    <x v="218"/>
    <b v="0"/>
    <n v="1"/>
    <b v="0"/>
    <s v="film &amp; video/drama"/>
    <n v="2"/>
    <n v="100"/>
    <n v="100"/>
    <x v="0"/>
    <s v="drama"/>
  </r>
  <r>
    <n v="219"/>
    <s v="True Colors"/>
    <s v="An hour-long pilot about a group of suburban LGBT teens coming of age in the early 90's."/>
    <x v="63"/>
    <n v="8815"/>
    <x v="2"/>
    <s v="US"/>
    <s v="USD"/>
    <n v="1459493940"/>
    <d v="2016-04-01T00:59:00"/>
    <n v="1456732225"/>
    <x v="219"/>
    <b v="0"/>
    <n v="76"/>
    <b v="0"/>
    <s v="film &amp; video/drama"/>
    <n v="17.63"/>
    <n v="115.98684210526316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d v="2015-08-20T14:06:00"/>
    <n v="1436542030"/>
    <x v="220"/>
    <b v="0"/>
    <n v="3"/>
    <b v="0"/>
    <s v="film &amp; video/drama"/>
    <n v="0.72"/>
    <n v="120"/>
    <n v="120"/>
    <x v="0"/>
    <s v="drama"/>
  </r>
  <r>
    <n v="221"/>
    <s v="Archetypes"/>
    <s v="Film about Schizophrenia with Surreal Twists!"/>
    <x v="63"/>
    <n v="0"/>
    <x v="2"/>
    <s v="US"/>
    <s v="USD"/>
    <n v="1427569564"/>
    <d v="2015-03-28T13:06:04"/>
    <n v="1422389164"/>
    <x v="221"/>
    <b v="0"/>
    <n v="0"/>
    <b v="0"/>
    <s v="film &amp; video/drama"/>
    <n v="0"/>
    <e v="#DIV/0!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d v="2015-03-26T20:39:00"/>
    <n v="1422383318"/>
    <x v="222"/>
    <b v="0"/>
    <n v="2"/>
    <b v="0"/>
    <s v="film &amp; video/drama"/>
    <n v="13"/>
    <n v="65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d v="2016-05-21T19:05:00"/>
    <n v="1461287350"/>
    <x v="223"/>
    <b v="0"/>
    <n v="0"/>
    <b v="0"/>
    <s v="film &amp; video/drama"/>
    <n v="0"/>
    <e v="#DIV/0!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d v="2015-07-09T23:38:46"/>
    <n v="1431322726"/>
    <x v="224"/>
    <b v="0"/>
    <n v="0"/>
    <b v="0"/>
    <s v="film &amp; video/drama"/>
    <n v="0"/>
    <e v="#DIV/0!"/>
    <n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d v="2016-04-08T16:04:14"/>
    <n v="1457564654"/>
    <x v="225"/>
    <b v="0"/>
    <n v="0"/>
    <b v="0"/>
    <s v="film &amp; video/drama"/>
    <n v="0"/>
    <e v="#DIV/0!"/>
    <n v="0"/>
    <x v="0"/>
    <s v="drama"/>
  </r>
  <r>
    <n v="226"/>
    <s v="MAGGIE Film"/>
    <s v="A TRUE STORY OF DOMESTIC VILOLENCE THAT SEEKS TO OFFER THE VIEWER OUTLEST OF SUPPORT."/>
    <x v="88"/>
    <n v="250"/>
    <x v="2"/>
    <s v="GB"/>
    <s v="GBP"/>
    <n v="1433064540"/>
    <d v="2015-05-31T03:29:00"/>
    <n v="1428854344"/>
    <x v="226"/>
    <b v="0"/>
    <n v="2"/>
    <b v="0"/>
    <s v="film &amp; video/drama"/>
    <n v="0.86206896551724133"/>
    <n v="125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d v="2015-07-09T15:27:21"/>
    <n v="1433885241"/>
    <x v="227"/>
    <b v="0"/>
    <n v="0"/>
    <b v="0"/>
    <s v="film &amp; video/drama"/>
    <n v="0"/>
    <e v="#DIV/0!"/>
    <n v="0"/>
    <x v="0"/>
    <s v="drama"/>
  </r>
  <r>
    <n v="228"/>
    <s v="Facets of a Geek life"/>
    <s v="I am making a film from one one of my books called facets of a Geek life."/>
    <x v="6"/>
    <n v="0"/>
    <x v="2"/>
    <s v="GB"/>
    <s v="GBP"/>
    <n v="1433176105"/>
    <d v="2015-06-01T10:28:25"/>
    <n v="1427992105"/>
    <x v="228"/>
    <b v="0"/>
    <n v="0"/>
    <b v="0"/>
    <s v="film &amp; video/drama"/>
    <n v="0"/>
    <e v="#DIV/0!"/>
    <n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d v="2016-02-13T16:24:57"/>
    <n v="1452810297"/>
    <x v="229"/>
    <b v="0"/>
    <n v="0"/>
    <b v="0"/>
    <s v="film &amp; video/drama"/>
    <n v="0"/>
    <e v="#DIV/0!"/>
    <n v="0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d v="2015-06-04T12:39:11"/>
    <n v="1430851151"/>
    <x v="230"/>
    <b v="0"/>
    <n v="2"/>
    <b v="0"/>
    <s v="film &amp; video/drama"/>
    <n v="0.4"/>
    <n v="3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d v="2016-01-02T17:00:51"/>
    <n v="1449183651"/>
    <x v="231"/>
    <b v="0"/>
    <n v="0"/>
    <b v="0"/>
    <s v="film &amp; video/drama"/>
    <n v="0"/>
    <e v="#DIV/0!"/>
    <n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d v="2015-02-27T13:49:06"/>
    <n v="1422474546"/>
    <x v="232"/>
    <b v="0"/>
    <n v="7"/>
    <b v="0"/>
    <s v="film &amp; video/drama"/>
    <n v="2.75"/>
    <n v="15.714285714285714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d v="2016-09-29T15:52:52"/>
    <n v="1472593972"/>
    <x v="233"/>
    <b v="0"/>
    <n v="0"/>
    <b v="0"/>
    <s v="film &amp; video/drama"/>
    <n v="0"/>
    <e v="#DIV/0!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d v="2015-06-20T18:50:59"/>
    <n v="1431391859"/>
    <x v="234"/>
    <b v="0"/>
    <n v="5"/>
    <b v="0"/>
    <s v="film &amp; video/drama"/>
    <n v="40.1"/>
    <n v="80.2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d v="2015-07-09T15:48:17"/>
    <n v="1433886497"/>
    <x v="235"/>
    <b v="0"/>
    <n v="0"/>
    <b v="0"/>
    <s v="film &amp; video/drama"/>
    <n v="0"/>
    <e v="#DIV/0!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d v="2016-01-04T18:00:00"/>
    <n v="1447380099"/>
    <x v="236"/>
    <b v="0"/>
    <n v="0"/>
    <b v="0"/>
    <s v="film &amp; video/drama"/>
    <n v="0"/>
    <e v="#DIV/0!"/>
    <n v="0"/>
    <x v="0"/>
    <s v="drama"/>
  </r>
  <r>
    <n v="237"/>
    <s v="Making The Choice"/>
    <s v="Making The Choice is a christian short film series."/>
    <x v="36"/>
    <n v="50"/>
    <x v="2"/>
    <s v="US"/>
    <s v="USD"/>
    <n v="1457445069"/>
    <d v="2016-03-08T07:51:09"/>
    <n v="1452261069"/>
    <x v="237"/>
    <b v="0"/>
    <n v="1"/>
    <b v="0"/>
    <s v="film &amp; video/drama"/>
    <n v="0.33333333333333331"/>
    <n v="50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d v="2016-12-30T03:00:00"/>
    <n v="1481324760"/>
    <x v="238"/>
    <b v="0"/>
    <n v="0"/>
    <b v="0"/>
    <s v="film &amp; video/drama"/>
    <n v="0"/>
    <e v="#DIV/0!"/>
    <n v="0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d v="2015-11-08T06:00:00"/>
    <n v="1445308730"/>
    <x v="239"/>
    <b v="0"/>
    <n v="5"/>
    <b v="0"/>
    <s v="film &amp; video/drama"/>
    <n v="25"/>
    <n v="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d v="2013-05-05T11:00:11"/>
    <n v="1363885211"/>
    <x v="240"/>
    <b v="1"/>
    <n v="137"/>
    <b v="1"/>
    <s v="film &amp; video/documentary"/>
    <n v="107.63413333333334"/>
    <n v="117.8475912408759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d v="2014-12-21T10:45:04"/>
    <n v="1415292304"/>
    <x v="241"/>
    <b v="1"/>
    <n v="376"/>
    <b v="1"/>
    <s v="film &amp; video/documentary"/>
    <n v="112.63736263736264"/>
    <n v="109.04255319148936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d v="2011-12-20T05:49:50"/>
    <n v="1321357790"/>
    <x v="242"/>
    <b v="1"/>
    <n v="202"/>
    <b v="1"/>
    <s v="film &amp; video/documentary"/>
    <n v="113.46153846153847"/>
    <n v="73.01980198019802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d v="2014-02-21T19:08:24"/>
    <n v="1390439304"/>
    <x v="243"/>
    <b v="1"/>
    <n v="328"/>
    <b v="1"/>
    <s v="film &amp; video/documentary"/>
    <n v="102.592"/>
    <n v="78.195121951219505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d v="2010-03-16T01:06:00"/>
    <n v="1265269559"/>
    <x v="244"/>
    <b v="1"/>
    <n v="84"/>
    <b v="1"/>
    <s v="film &amp; video/documentary"/>
    <n v="113.75714285714285"/>
    <n v="47.398809523809526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d v="2012-08-15T19:16:25"/>
    <n v="1342487785"/>
    <x v="245"/>
    <b v="1"/>
    <n v="96"/>
    <b v="1"/>
    <s v="film &amp; video/documentary"/>
    <n v="103.72"/>
    <n v="54.02083333333333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d v="2010-12-18T03:43:25"/>
    <n v="1288341805"/>
    <x v="246"/>
    <b v="1"/>
    <n v="223"/>
    <b v="1"/>
    <s v="film &amp; video/documentary"/>
    <n v="305.45999999999998"/>
    <n v="68.48878923766815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d v="2010-10-15T21:39:00"/>
    <n v="1284042614"/>
    <x v="247"/>
    <b v="1"/>
    <n v="62"/>
    <b v="1"/>
    <s v="film &amp; video/documentary"/>
    <n v="134.1"/>
    <n v="108.1451612903225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d v="2012-01-07T12:35:09"/>
    <n v="1322073309"/>
    <x v="248"/>
    <b v="1"/>
    <n v="146"/>
    <b v="1"/>
    <s v="film &amp; video/documentary"/>
    <n v="101.33294117647058"/>
    <n v="589.95205479452056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d v="2010-08-22T11:40:00"/>
    <n v="1275603020"/>
    <x v="249"/>
    <b v="1"/>
    <n v="235"/>
    <b v="1"/>
    <s v="film &amp; video/documentary"/>
    <n v="112.92"/>
    <n v="48.05106382978723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d v="2013-06-06T07:34:51"/>
    <n v="1367933691"/>
    <x v="250"/>
    <b v="1"/>
    <n v="437"/>
    <b v="1"/>
    <s v="film &amp; video/documentary"/>
    <n v="105.58333333333333"/>
    <n v="72.482837528604122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d v="2012-05-16T13:00:00"/>
    <n v="1334429646"/>
    <x v="251"/>
    <b v="1"/>
    <n v="77"/>
    <b v="1"/>
    <s v="film &amp; video/documentary"/>
    <n v="125.57142857142857"/>
    <n v="57.077922077922075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d v="2010-05-31T21:59:00"/>
    <n v="1269878058"/>
    <x v="252"/>
    <b v="1"/>
    <n v="108"/>
    <b v="1"/>
    <s v="film &amp; video/documentary"/>
    <n v="184.56"/>
    <n v="85.44444444444444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d v="2012-02-15T09:37:15"/>
    <n v="1326728235"/>
    <x v="253"/>
    <b v="1"/>
    <n v="7"/>
    <b v="1"/>
    <s v="film &amp; video/documentary"/>
    <n v="100.73333333333333"/>
    <n v="215.85714285714286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d v="2015-10-16T20:00:00"/>
    <n v="1442443910"/>
    <x v="254"/>
    <b v="1"/>
    <n v="314"/>
    <b v="1"/>
    <s v="film &amp; video/documentary"/>
    <n v="116.94725"/>
    <n v="89.38643312101911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d v="2011-03-16T05:38:02"/>
    <n v="1297687082"/>
    <x v="255"/>
    <b v="1"/>
    <n v="188"/>
    <b v="1"/>
    <s v="film &amp; video/documentary"/>
    <n v="106.73325"/>
    <n v="45.41840425531914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d v="2013-03-16T12:27:47"/>
    <n v="1360866467"/>
    <x v="256"/>
    <b v="1"/>
    <n v="275"/>
    <b v="1"/>
    <s v="film &amp; video/documentary"/>
    <n v="139.1"/>
    <n v="65.75636363636363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d v="2016-05-19T09:02:42"/>
    <n v="1461078162"/>
    <x v="257"/>
    <b v="1"/>
    <n v="560"/>
    <b v="1"/>
    <s v="film &amp; video/documentary"/>
    <n v="106.7264857142857"/>
    <n v="66.70405357142856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d v="2011-06-17T19:14:26"/>
    <n v="1305767666"/>
    <x v="258"/>
    <b v="1"/>
    <n v="688"/>
    <b v="1"/>
    <s v="film &amp; video/documentary"/>
    <n v="191.14"/>
    <n v="83.34593023255814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d v="2015-04-08T11:42:49"/>
    <n v="1425922969"/>
    <x v="259"/>
    <b v="1"/>
    <n v="942"/>
    <b v="1"/>
    <s v="film &amp; video/documentary"/>
    <n v="131.93789333333334"/>
    <n v="105.0460934182590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d v="2010-07-17T03:59:00"/>
    <n v="1275415679"/>
    <x v="260"/>
    <b v="1"/>
    <n v="88"/>
    <b v="1"/>
    <s v="film &amp; video/documentary"/>
    <n v="106.4"/>
    <n v="120.90909090909091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d v="2012-06-07T08:55:00"/>
    <n v="1334783704"/>
    <x v="261"/>
    <b v="1"/>
    <n v="220"/>
    <b v="1"/>
    <s v="film &amp; video/documentary"/>
    <n v="107.4"/>
    <n v="97.63636363636364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s v="US"/>
    <s v="USD"/>
    <n v="1298699828"/>
    <d v="2011-02-25T23:57:08"/>
    <n v="1294811828"/>
    <x v="262"/>
    <b v="1"/>
    <n v="145"/>
    <b v="1"/>
    <s v="film &amp; video/documentary"/>
    <n v="240"/>
    <n v="41.379310344827587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d v="2012-09-27T16:54:54"/>
    <n v="1346194494"/>
    <x v="263"/>
    <b v="1"/>
    <n v="963"/>
    <b v="1"/>
    <s v="film &amp; video/documentary"/>
    <n v="118.08108"/>
    <n v="30.654485981308412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d v="2012-05-11T08:53:15"/>
    <n v="1334155995"/>
    <x v="264"/>
    <b v="1"/>
    <n v="91"/>
    <b v="1"/>
    <s v="film &amp; video/documentary"/>
    <n v="118.2"/>
    <n v="64.94505494505494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d v="2010-05-10T14:16:00"/>
    <n v="1269928430"/>
    <x v="265"/>
    <b v="1"/>
    <n v="58"/>
    <b v="1"/>
    <s v="film &amp; video/documentary"/>
    <n v="111.1"/>
    <n v="95.775862068965523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d v="2010-04-22T21:51:00"/>
    <n v="1264565507"/>
    <x v="266"/>
    <b v="1"/>
    <n v="36"/>
    <b v="1"/>
    <s v="film &amp; video/documentary"/>
    <n v="145.5"/>
    <n v="40.416666666666664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d v="2014-06-25T04:51:39"/>
    <n v="1401101499"/>
    <x v="267"/>
    <b v="1"/>
    <n v="165"/>
    <b v="1"/>
    <s v="film &amp; video/documentary"/>
    <n v="131.62883248730964"/>
    <n v="78.57842424242424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d v="2011-11-06T22:39:38"/>
    <n v="1316749178"/>
    <x v="268"/>
    <b v="1"/>
    <n v="111"/>
    <b v="1"/>
    <s v="film &amp; video/documentary"/>
    <n v="111.4"/>
    <n v="50.1801801801801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d v="2017-02-21T22:43:42"/>
    <n v="1485146622"/>
    <x v="269"/>
    <b v="1"/>
    <n v="1596"/>
    <b v="1"/>
    <s v="film &amp; video/documentary"/>
    <n v="147.23376999999999"/>
    <n v="92.251735588972423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d v="2011-05-24T22:00:00"/>
    <n v="1301950070"/>
    <x v="270"/>
    <b v="1"/>
    <n v="61"/>
    <b v="1"/>
    <s v="film &amp; video/documentary"/>
    <n v="152.60869565217391"/>
    <n v="57.540983606557376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d v="2014-01-02T02:00:00"/>
    <n v="1386123861"/>
    <x v="271"/>
    <b v="1"/>
    <n v="287"/>
    <b v="1"/>
    <s v="film &amp; video/documentary"/>
    <n v="104.68"/>
    <n v="109.4216027874564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d v="2010-04-28T12:49:00"/>
    <n v="1267220191"/>
    <x v="272"/>
    <b v="1"/>
    <n v="65"/>
    <b v="1"/>
    <s v="film &amp; video/documentary"/>
    <n v="177.43366666666665"/>
    <n v="81.892461538461546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d v="2011-07-03T05:57:46"/>
    <n v="1307102266"/>
    <x v="273"/>
    <b v="1"/>
    <n v="118"/>
    <b v="1"/>
    <s v="film &amp; video/documentary"/>
    <n v="107.7758"/>
    <n v="45.66771186440677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d v="2012-04-05T00:59:00"/>
    <n v="1330638829"/>
    <x v="274"/>
    <b v="1"/>
    <n v="113"/>
    <b v="1"/>
    <s v="film &amp; video/documentary"/>
    <n v="156"/>
    <n v="55.221238938053098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d v="2012-11-09T19:46:06"/>
    <n v="1349916366"/>
    <x v="275"/>
    <b v="1"/>
    <n v="332"/>
    <b v="1"/>
    <s v="film &amp; video/documentary"/>
    <n v="108.395"/>
    <n v="65.298192771084331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d v="2012-04-27T18:57:54"/>
    <n v="1330394274"/>
    <x v="276"/>
    <b v="1"/>
    <n v="62"/>
    <b v="1"/>
    <s v="film &amp; video/documentary"/>
    <n v="147.6"/>
    <n v="95.22580645161289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d v="2015-05-23T15:23:39"/>
    <n v="1429824219"/>
    <x v="277"/>
    <b v="1"/>
    <n v="951"/>
    <b v="1"/>
    <s v="film &amp; video/documentary"/>
    <n v="110.38153846153845"/>
    <n v="75.444794952681391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d v="2012-10-11T18:58:59"/>
    <n v="1347411539"/>
    <x v="278"/>
    <b v="1"/>
    <n v="415"/>
    <b v="1"/>
    <s v="film &amp; video/documentary"/>
    <n v="150.34814814814814"/>
    <n v="97.816867469879512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d v="2017-02-26T20:01:00"/>
    <n v="1485237096"/>
    <x v="279"/>
    <b v="1"/>
    <n v="305"/>
    <b v="1"/>
    <s v="film &amp; video/documentary"/>
    <n v="157.31829411764707"/>
    <n v="87.68560655737705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d v="2014-05-30T08:10:35"/>
    <n v="1397571035"/>
    <x v="280"/>
    <b v="1"/>
    <n v="2139"/>
    <b v="1"/>
    <s v="film &amp; video/documentary"/>
    <n v="156.14400000000001"/>
    <n v="54.748948106591868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d v="2009-08-10T13:26:00"/>
    <n v="1242532513"/>
    <x v="281"/>
    <b v="1"/>
    <n v="79"/>
    <b v="1"/>
    <s v="film &amp; video/documentary"/>
    <n v="120.58763636363636"/>
    <n v="83.953417721518989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d v="2010-02-22T16:00:00"/>
    <n v="1263679492"/>
    <x v="282"/>
    <b v="1"/>
    <n v="179"/>
    <b v="1"/>
    <s v="film &amp; video/documentary"/>
    <n v="101.18888888888888"/>
    <n v="254.38547486033519"/>
    <n v="254.38547486033519"/>
    <x v="0"/>
    <s v="documentary"/>
  </r>
  <r>
    <n v="283"/>
    <s v="SOLE SURVIVOR"/>
    <s v="What is the impact of survivorship on the human condition?"/>
    <x v="102"/>
    <n v="20569.05"/>
    <x v="0"/>
    <s v="US"/>
    <s v="USD"/>
    <n v="1306904340"/>
    <d v="2011-05-31T22:59:00"/>
    <n v="1305219744"/>
    <x v="283"/>
    <b v="1"/>
    <n v="202"/>
    <b v="1"/>
    <s v="film &amp; video/documentary"/>
    <n v="114.27249999999999"/>
    <n v="101.8269801980198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d v="2012-01-21T11:43:00"/>
    <n v="1325007780"/>
    <x v="284"/>
    <b v="1"/>
    <n v="760"/>
    <b v="1"/>
    <s v="film &amp; video/documentary"/>
    <n v="104.62615"/>
    <n v="55.066394736842106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d v="2013-09-19T12:08:48"/>
    <n v="1377022128"/>
    <x v="285"/>
    <b v="1"/>
    <n v="563"/>
    <b v="1"/>
    <s v="film &amp; video/documentary"/>
    <n v="228.82507142857142"/>
    <n v="56.901438721136763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d v="2013-03-25T12:35:24"/>
    <n v="1360352124"/>
    <x v="286"/>
    <b v="1"/>
    <n v="135"/>
    <b v="1"/>
    <s v="film &amp; video/documentary"/>
    <n v="109.15333333333334"/>
    <n v="121.28148148148148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d v="2012-11-01T22:00:00"/>
    <n v="1349160018"/>
    <x v="287"/>
    <b v="1"/>
    <n v="290"/>
    <b v="1"/>
    <s v="film &amp; video/documentary"/>
    <n v="176.3"/>
    <n v="91.189655172413794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d v="2012-06-25T22:03:13"/>
    <n v="1337659393"/>
    <x v="288"/>
    <b v="1"/>
    <n v="447"/>
    <b v="1"/>
    <s v="film &amp; video/documentary"/>
    <n v="103.21062000000001"/>
    <n v="115.448120805369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d v="2013-11-02T04:57:14"/>
    <n v="1380797834"/>
    <x v="289"/>
    <b v="1"/>
    <n v="232"/>
    <b v="1"/>
    <s v="film &amp; video/documentary"/>
    <n v="104.82"/>
    <n v="67.771551724137936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d v="2011-02-02T01:59:00"/>
    <n v="1292316697"/>
    <x v="290"/>
    <b v="1"/>
    <n v="168"/>
    <b v="1"/>
    <s v="film &amp; video/documentary"/>
    <n v="106.68444444444444"/>
    <n v="28.576190476190476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d v="2013-04-30T18:01:00"/>
    <n v="1365791246"/>
    <x v="291"/>
    <b v="1"/>
    <n v="128"/>
    <b v="1"/>
    <s v="film &amp; video/documentary"/>
    <n v="120.02"/>
    <n v="46.8828125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d v="2011-10-28T21:59:00"/>
    <n v="1317064599"/>
    <x v="292"/>
    <b v="1"/>
    <n v="493"/>
    <b v="1"/>
    <s v="film &amp; video/documentary"/>
    <n v="101.50693333333334"/>
    <n v="154.4223123732251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d v="2014-04-20T10:01:54"/>
    <n v="1395417714"/>
    <x v="293"/>
    <b v="1"/>
    <n v="131"/>
    <b v="1"/>
    <s v="film &amp; video/documentary"/>
    <n v="101.38461538461539"/>
    <n v="201.22137404580153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d v="2010-07-19T10:00:00"/>
    <n v="1276480894"/>
    <x v="294"/>
    <b v="1"/>
    <n v="50"/>
    <b v="1"/>
    <s v="film &amp; video/documentary"/>
    <n v="100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d v="2013-10-31T18:00:00"/>
    <n v="1378080409"/>
    <x v="295"/>
    <b v="1"/>
    <n v="665"/>
    <b v="1"/>
    <s v="film &amp; video/documentary"/>
    <n v="133.10911999999999"/>
    <n v="100.08204511278196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d v="2012-09-07T05:24:43"/>
    <n v="1344857083"/>
    <x v="296"/>
    <b v="1"/>
    <n v="129"/>
    <b v="1"/>
    <s v="film &amp; video/documentary"/>
    <n v="118.72620000000001"/>
    <n v="230.08953488372092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d v="2015-04-30T21:59:00"/>
    <n v="1427390901"/>
    <x v="297"/>
    <b v="1"/>
    <n v="142"/>
    <b v="1"/>
    <s v="film &amp; video/documentary"/>
    <n v="100.64"/>
    <n v="141.74647887323943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d v="2014-05-09T15:00:00"/>
    <n v="1394536048"/>
    <x v="298"/>
    <b v="1"/>
    <n v="2436"/>
    <b v="1"/>
    <s v="film &amp; video/documentary"/>
    <n v="108.9324126984127"/>
    <n v="56.344351395730705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d v="2010-11-17T00:24:20"/>
    <n v="1287379460"/>
    <x v="299"/>
    <b v="1"/>
    <n v="244"/>
    <b v="1"/>
    <s v="film &amp; video/documentary"/>
    <n v="178.95249999999999"/>
    <n v="73.341188524590166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d v="2011-04-24T17:02:18"/>
    <n v="1301007738"/>
    <x v="300"/>
    <b v="1"/>
    <n v="298"/>
    <b v="1"/>
    <s v="film &amp; video/documentary"/>
    <n v="101.72264"/>
    <n v="85.337785234899329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d v="2013-03-19T10:42:15"/>
    <n v="1360258935"/>
    <x v="301"/>
    <b v="1"/>
    <n v="251"/>
    <b v="1"/>
    <s v="film &amp; video/documentary"/>
    <n v="118.735"/>
    <n v="61.496215139442228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d v="2012-02-24T14:33:58"/>
    <n v="1327523638"/>
    <x v="302"/>
    <b v="1"/>
    <n v="108"/>
    <b v="1"/>
    <s v="film &amp; video/documentary"/>
    <n v="100.46"/>
    <n v="93.01851851851851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d v="2012-06-01T19:42:26"/>
    <n v="1336009346"/>
    <x v="303"/>
    <b v="1"/>
    <n v="82"/>
    <b v="1"/>
    <s v="film &amp; video/documentary"/>
    <n v="137.46666666666667"/>
    <n v="50.292682926829265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d v="2012-08-31T20:00:00"/>
    <n v="1343096197"/>
    <x v="304"/>
    <b v="1"/>
    <n v="74"/>
    <b v="1"/>
    <s v="film &amp; video/documentary"/>
    <n v="231.64705882352942"/>
    <n v="106.43243243243244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d v="2012-03-10T09:07:29"/>
    <n v="1328800049"/>
    <x v="305"/>
    <b v="1"/>
    <n v="189"/>
    <b v="1"/>
    <s v="film &amp; video/documentary"/>
    <n v="130.33333333333334"/>
    <n v="51.719576719576722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d v="2013-03-20T13:05:33"/>
    <n v="1362081933"/>
    <x v="306"/>
    <b v="1"/>
    <n v="80"/>
    <b v="1"/>
    <s v="film &amp; video/documentary"/>
    <n v="292.89999999999998"/>
    <n v="36.612499999999997"/>
    <n v="36.612499999999997"/>
    <x v="0"/>
    <s v="documentary"/>
  </r>
  <r>
    <n v="307"/>
    <s v="Grammar Revolution"/>
    <s v="Why is grammar important?"/>
    <x v="29"/>
    <n v="24490"/>
    <x v="0"/>
    <s v="US"/>
    <s v="USD"/>
    <n v="1360276801"/>
    <d v="2013-02-07T16:40:01"/>
    <n v="1357684801"/>
    <x v="307"/>
    <b v="1"/>
    <n v="576"/>
    <b v="1"/>
    <s v="film &amp; video/documentary"/>
    <n v="111.31818181818181"/>
    <n v="42.517361111111114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d v="2011-03-10T10:40:10"/>
    <n v="1295887210"/>
    <x v="308"/>
    <b v="1"/>
    <n v="202"/>
    <b v="1"/>
    <s v="film &amp; video/documentary"/>
    <n v="105.56666666666666"/>
    <n v="62.712871287128714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d v="2012-09-03T12:02:14"/>
    <n v="1344880934"/>
    <x v="309"/>
    <b v="1"/>
    <n v="238"/>
    <b v="1"/>
    <s v="film &amp; video/documentary"/>
    <n v="118.94444444444444"/>
    <n v="89.95798319327731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d v="2011-10-19T20:00:00"/>
    <n v="1317788623"/>
    <x v="310"/>
    <b v="1"/>
    <n v="36"/>
    <b v="1"/>
    <s v="film &amp; video/documentary"/>
    <n v="104.129"/>
    <n v="28.924722222222222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d v="2012-01-01T01:59:00"/>
    <n v="1321852592"/>
    <x v="311"/>
    <b v="1"/>
    <n v="150"/>
    <b v="1"/>
    <s v="film &amp; video/documentary"/>
    <n v="104.10165000000001"/>
    <n v="138.8022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d v="2013-04-14T15:03:52"/>
    <n v="1363381432"/>
    <x v="312"/>
    <b v="1"/>
    <n v="146"/>
    <b v="1"/>
    <s v="film &amp; video/documentary"/>
    <n v="111.875"/>
    <n v="61.301369863013697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d v="2010-08-11T09:59:00"/>
    <n v="1277702894"/>
    <x v="313"/>
    <b v="1"/>
    <n v="222"/>
    <b v="1"/>
    <s v="film &amp; video/documentary"/>
    <n v="104.73529411764706"/>
    <n v="80.202702702702709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d v="2013-03-01T13:59:48"/>
    <n v="1359575988"/>
    <x v="314"/>
    <b v="1"/>
    <n v="120"/>
    <b v="1"/>
    <s v="film &amp; video/documentary"/>
    <n v="385.15"/>
    <n v="32.09583333333333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d v="2012-08-22T12:32:14"/>
    <n v="1343068334"/>
    <x v="315"/>
    <b v="1"/>
    <n v="126"/>
    <b v="1"/>
    <s v="film &amp; video/documentary"/>
    <n v="101.248"/>
    <n v="200.88888888888889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d v="2014-12-10T22:59:00"/>
    <n v="1415398197"/>
    <x v="316"/>
    <b v="1"/>
    <n v="158"/>
    <b v="1"/>
    <s v="film &amp; video/documentary"/>
    <n v="113.77333333333333"/>
    <n v="108.01265822784811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d v="2013-12-11T10:14:43"/>
    <n v="1384186483"/>
    <x v="317"/>
    <b v="1"/>
    <n v="316"/>
    <b v="1"/>
    <s v="film &amp; video/documentary"/>
    <n v="100.80333333333333"/>
    <n v="95.699367088607602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d v="2013-03-26T17:55:51"/>
    <n v="1361753751"/>
    <x v="318"/>
    <b v="1"/>
    <n v="284"/>
    <b v="1"/>
    <s v="film &amp; video/documentary"/>
    <n v="283.32"/>
    <n v="49.88028169014084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d v="2010-02-02T01:59:00"/>
    <n v="1257538029"/>
    <x v="319"/>
    <b v="1"/>
    <n v="51"/>
    <b v="1"/>
    <s v="film &amp; video/documentary"/>
    <n v="112.68"/>
    <n v="110.47058823529412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d v="2015-12-22T17:00:00"/>
    <n v="1448284433"/>
    <x v="320"/>
    <b v="1"/>
    <n v="158"/>
    <b v="1"/>
    <s v="film &amp; video/documentary"/>
    <n v="106.58"/>
    <n v="134.91139240506328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d v="2016-11-08T05:43:06"/>
    <n v="1475577786"/>
    <x v="321"/>
    <b v="1"/>
    <n v="337"/>
    <b v="1"/>
    <s v="film &amp; video/documentary"/>
    <n v="102.66285714285715"/>
    <n v="106.62314540059347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d v="2016-05-13T07:40:48"/>
    <n v="1460554848"/>
    <x v="322"/>
    <b v="1"/>
    <n v="186"/>
    <b v="1"/>
    <s v="film &amp; video/documentary"/>
    <n v="107.91200000000001"/>
    <n v="145.04301075268816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d v="2016-12-21T01:59:00"/>
    <n v="1479886966"/>
    <x v="323"/>
    <b v="1"/>
    <n v="58"/>
    <b v="1"/>
    <s v="film &amp; video/documentary"/>
    <n v="123.07407407407408"/>
    <n v="114.5862068965517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d v="2015-08-01T09:01:48"/>
    <n v="1435590108"/>
    <x v="324"/>
    <b v="1"/>
    <n v="82"/>
    <b v="1"/>
    <s v="film &amp; video/documentary"/>
    <n v="101.6"/>
    <n v="105.3170731707317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d v="2016-12-19T22:30:33"/>
    <n v="1479184233"/>
    <x v="325"/>
    <b v="1"/>
    <n v="736"/>
    <b v="1"/>
    <s v="film &amp; video/documentary"/>
    <n v="104.396"/>
    <n v="70.921195652173907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d v="2017-03-14T16:57:00"/>
    <n v="1486625606"/>
    <x v="326"/>
    <b v="1"/>
    <n v="1151"/>
    <b v="1"/>
    <s v="film &amp; video/documentary"/>
    <n v="112.92973333333333"/>
    <n v="147.17167680278018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d v="2015-03-22T02:00:00"/>
    <n v="1424669929"/>
    <x v="327"/>
    <b v="1"/>
    <n v="34"/>
    <b v="1"/>
    <s v="film &amp; video/documentary"/>
    <n v="136.4"/>
    <n v="160.47058823529412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d v="2015-10-31T22:00:00"/>
    <n v="1443739388"/>
    <x v="328"/>
    <b v="1"/>
    <n v="498"/>
    <b v="1"/>
    <s v="film &amp; video/documentary"/>
    <n v="103.6144"/>
    <n v="156.04578313253012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d v="2015-11-06T22:00:00"/>
    <n v="1444821127"/>
    <x v="329"/>
    <b v="1"/>
    <n v="167"/>
    <b v="1"/>
    <s v="film &amp; video/documentary"/>
    <n v="105.5"/>
    <n v="63.17365269461078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d v="2013-05-16T21:59:00"/>
    <n v="1366028563"/>
    <x v="330"/>
    <b v="1"/>
    <n v="340"/>
    <b v="1"/>
    <s v="film &amp; video/documentary"/>
    <n v="101.82857142857142"/>
    <n v="104.82352941176471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d v="2016-06-17T07:57:14"/>
    <n v="1463493434"/>
    <x v="331"/>
    <b v="1"/>
    <n v="438"/>
    <b v="1"/>
    <s v="film &amp; video/documentary"/>
    <n v="106.605"/>
    <n v="97.356164383561648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d v="2015-10-28T02:00:00"/>
    <n v="1442420377"/>
    <x v="332"/>
    <b v="1"/>
    <n v="555"/>
    <b v="1"/>
    <s v="film &amp; video/documentary"/>
    <n v="113.015"/>
    <n v="203.6306306306306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d v="2016-04-07T08:16:31"/>
    <n v="1457450191"/>
    <x v="333"/>
    <b v="1"/>
    <n v="266"/>
    <b v="1"/>
    <s v="film &amp; video/documentary"/>
    <n v="125.22750000000001"/>
    <n v="188.31203007518798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d v="2015-05-15T13:00:00"/>
    <n v="1428423757"/>
    <x v="334"/>
    <b v="1"/>
    <n v="69"/>
    <b v="1"/>
    <s v="film &amp; video/documentary"/>
    <n v="101.19"/>
    <n v="146.65217391304347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d v="2015-05-08T16:00:00"/>
    <n v="1428428515"/>
    <x v="335"/>
    <b v="1"/>
    <n v="80"/>
    <b v="1"/>
    <s v="film &amp; video/documentary"/>
    <n v="102.76470588235294"/>
    <n v="109.18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d v="2015-11-13T09:18:38"/>
    <n v="1444832318"/>
    <x v="336"/>
    <b v="1"/>
    <n v="493"/>
    <b v="1"/>
    <s v="film &amp; video/documentary"/>
    <n v="116.83911999999999"/>
    <n v="59.249046653144013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d v="2015-03-13T20:05:08"/>
    <n v="1423710308"/>
    <x v="337"/>
    <b v="1"/>
    <n v="31"/>
    <b v="1"/>
    <s v="film &amp; video/documentary"/>
    <n v="101.16833333333334"/>
    <n v="97.90483870967742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d v="2016-09-02T19:00:00"/>
    <n v="1468001290"/>
    <x v="338"/>
    <b v="1"/>
    <n v="236"/>
    <b v="1"/>
    <s v="film &amp; video/documentary"/>
    <n v="110.1336"/>
    <n v="70.00016949152542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d v="2015-04-29T12:14:28"/>
    <n v="1427739268"/>
    <x v="339"/>
    <b v="1"/>
    <n v="89"/>
    <b v="1"/>
    <s v="film &amp; video/documentary"/>
    <n v="108.08333333333333"/>
    <n v="72.865168539325836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d v="2017-03-08T15:00:00"/>
    <n v="1486397007"/>
    <x v="340"/>
    <b v="1"/>
    <n v="299"/>
    <b v="1"/>
    <s v="film &amp; video/documentary"/>
    <n v="125.02285714285715"/>
    <n v="146.34782608695653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d v="2014-09-30T21:59:00"/>
    <n v="1410555998"/>
    <x v="341"/>
    <b v="1"/>
    <n v="55"/>
    <b v="1"/>
    <s v="film &amp; video/documentary"/>
    <n v="106.71428571428571"/>
    <n v="67.909090909090907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d v="2016-04-29T12:44:25"/>
    <n v="1459363465"/>
    <x v="342"/>
    <b v="1"/>
    <n v="325"/>
    <b v="1"/>
    <s v="film &amp; video/documentary"/>
    <n v="100.3664"/>
    <n v="169.8508307692307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d v="2014-11-13T21:00:00"/>
    <n v="1413308545"/>
    <x v="343"/>
    <b v="1"/>
    <n v="524"/>
    <b v="1"/>
    <s v="film &amp; video/documentary"/>
    <n v="102.02863333333333"/>
    <n v="58.413339694656486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d v="2015-05-31T20:20:00"/>
    <n v="1429312694"/>
    <x v="344"/>
    <b v="1"/>
    <n v="285"/>
    <b v="1"/>
    <s v="film &amp; video/documentary"/>
    <n v="102.08358208955224"/>
    <n v="119.99298245614035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d v="2015-05-20T16:39:50"/>
    <n v="1429569590"/>
    <x v="345"/>
    <b v="1"/>
    <n v="179"/>
    <b v="1"/>
    <s v="film &amp; video/documentary"/>
    <n v="123.27586206896552"/>
    <n v="99.8603351955307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d v="2015-10-14T06:00:21"/>
    <n v="1442232021"/>
    <x v="346"/>
    <b v="1"/>
    <n v="188"/>
    <b v="1"/>
    <s v="film &amp; video/documentary"/>
    <n v="170.28880000000001"/>
    <n v="90.579148936170213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d v="2015-11-14T06:53:29"/>
    <n v="1444910009"/>
    <x v="347"/>
    <b v="1"/>
    <n v="379"/>
    <b v="1"/>
    <s v="film &amp; video/documentary"/>
    <n v="111.59050000000001"/>
    <n v="117.7736147757255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d v="2015-08-21T08:05:16"/>
    <n v="1437573916"/>
    <x v="348"/>
    <b v="1"/>
    <n v="119"/>
    <b v="1"/>
    <s v="film &amp; video/documentary"/>
    <n v="103"/>
    <n v="86.554621848739501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d v="2017-02-24T05:58:28"/>
    <n v="1485345508"/>
    <x v="349"/>
    <b v="1"/>
    <n v="167"/>
    <b v="1"/>
    <s v="film &amp; video/documentary"/>
    <n v="106.63570159857905"/>
    <n v="71.899281437125751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d v="2016-09-10T21:59:00"/>
    <n v="1470274509"/>
    <x v="350"/>
    <b v="1"/>
    <n v="221"/>
    <b v="1"/>
    <s v="film &amp; video/documentary"/>
    <n v="114.76"/>
    <n v="129.81900452488688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d v="2016-04-07T16:09:14"/>
    <n v="1456614554"/>
    <x v="351"/>
    <b v="1"/>
    <n v="964"/>
    <b v="1"/>
    <s v="film &amp; video/documentary"/>
    <n v="127.34117647058824"/>
    <n v="44.912863070539416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d v="2014-10-07T22:01:08"/>
    <n v="1410148868"/>
    <x v="352"/>
    <b v="1"/>
    <n v="286"/>
    <b v="1"/>
    <s v="film &amp; video/documentary"/>
    <n v="116.56"/>
    <n v="40.755244755244753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d v="2015-11-19T14:00:19"/>
    <n v="1445367619"/>
    <x v="353"/>
    <b v="1"/>
    <n v="613"/>
    <b v="1"/>
    <s v="film &amp; video/documentary"/>
    <n v="108.61819426615318"/>
    <n v="103.52394779771615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d v="2016-04-08T12:52:01"/>
    <n v="1457553121"/>
    <x v="354"/>
    <b v="1"/>
    <n v="29"/>
    <b v="1"/>
    <s v="film &amp; video/documentary"/>
    <n v="103.94285714285714"/>
    <n v="125.44827586206897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d v="2014-12-01T02:03:14"/>
    <n v="1414738994"/>
    <x v="355"/>
    <b v="1"/>
    <n v="165"/>
    <b v="1"/>
    <s v="film &amp; video/documentary"/>
    <n v="116.25714285714285"/>
    <n v="246.60606060606059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s v="US"/>
    <s v="USD"/>
    <n v="1458152193"/>
    <d v="2016-03-16T12:16:33"/>
    <n v="1455563793"/>
    <x v="356"/>
    <b v="1"/>
    <n v="97"/>
    <b v="1"/>
    <s v="film &amp; video/documentary"/>
    <n v="102.69240000000001"/>
    <n v="79.40134020618556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d v="2015-04-23T23:19:57"/>
    <n v="1426396797"/>
    <x v="357"/>
    <b v="1"/>
    <n v="303"/>
    <b v="1"/>
    <s v="film &amp; video/documentary"/>
    <n v="174"/>
    <n v="86.138613861386133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d v="2016-06-15T09:00:00"/>
    <n v="1463517521"/>
    <x v="358"/>
    <b v="1"/>
    <n v="267"/>
    <b v="1"/>
    <s v="film &amp; video/documentary"/>
    <n v="103.08799999999999"/>
    <n v="193.0486891385767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d v="2014-11-13T23:12:00"/>
    <n v="1414028490"/>
    <x v="359"/>
    <b v="1"/>
    <n v="302"/>
    <b v="1"/>
    <s v="film &amp; video/documentary"/>
    <n v="104.85537190082644"/>
    <n v="84.02317880794701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d v="2015-07-22T21:11:00"/>
    <n v="1433799180"/>
    <x v="360"/>
    <b v="0"/>
    <n v="87"/>
    <b v="1"/>
    <s v="film &amp; video/documentary"/>
    <n v="101.375"/>
    <n v="139.82758620689654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d v="2014-11-22T19:01:46"/>
    <n v="1414108906"/>
    <x v="361"/>
    <b v="0"/>
    <n v="354"/>
    <b v="1"/>
    <s v="film &amp; video/documentary"/>
    <n v="111.07699999999998"/>
    <n v="109.82189265536722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d v="2014-08-07T18:00:00"/>
    <n v="1405573391"/>
    <x v="362"/>
    <b v="0"/>
    <n v="86"/>
    <b v="1"/>
    <s v="film &amp; video/documentary"/>
    <n v="124.15933781686498"/>
    <n v="139.5348837209302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d v="2010-05-02T13:22:00"/>
    <n v="1268934736"/>
    <x v="363"/>
    <b v="0"/>
    <n v="26"/>
    <b v="1"/>
    <s v="film &amp; video/documentary"/>
    <n v="101.33333333333333"/>
    <n v="347.84615384615387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d v="2014-06-20T21:59:00"/>
    <n v="1400704672"/>
    <x v="364"/>
    <b v="0"/>
    <n v="113"/>
    <b v="1"/>
    <s v="film &amp; video/documentary"/>
    <n v="110.16142857142857"/>
    <n v="68.24159292035398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d v="2014-02-28T08:33:19"/>
    <n v="1391005999"/>
    <x v="365"/>
    <b v="0"/>
    <n v="65"/>
    <b v="1"/>
    <s v="film &amp; video/documentary"/>
    <n v="103.97333333333333"/>
    <n v="239.93846153846152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d v="2012-05-20T13:01:58"/>
    <n v="1334948518"/>
    <x v="366"/>
    <b v="0"/>
    <n v="134"/>
    <b v="1"/>
    <s v="film &amp; video/documentary"/>
    <n v="101.31578947368421"/>
    <n v="287.31343283582089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d v="2013-04-30T22:59:00"/>
    <n v="1363960278"/>
    <x v="367"/>
    <b v="0"/>
    <n v="119"/>
    <b v="1"/>
    <s v="film &amp; video/documentary"/>
    <n v="103.3501"/>
    <n v="86.84882352941176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d v="2015-03-15T07:32:02"/>
    <n v="1423405922"/>
    <x v="368"/>
    <b v="0"/>
    <n v="159"/>
    <b v="1"/>
    <s v="film &amp; video/documentary"/>
    <n v="104.11199999999999"/>
    <n v="81.84905660377359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d v="2012-01-15T07:14:29"/>
    <n v="1324041269"/>
    <x v="369"/>
    <b v="0"/>
    <n v="167"/>
    <b v="1"/>
    <s v="film &amp; video/documentary"/>
    <n v="110.15569230769231"/>
    <n v="42.87497005988024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d v="2017-01-06T13:05:00"/>
    <n v="1481137500"/>
    <x v="370"/>
    <b v="0"/>
    <n v="43"/>
    <b v="1"/>
    <s v="film &amp; video/documentary"/>
    <n v="122.02"/>
    <n v="709.41860465116281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d v="2013-02-01T12:25:39"/>
    <n v="1355855139"/>
    <x v="371"/>
    <b v="0"/>
    <n v="1062"/>
    <b v="1"/>
    <s v="film &amp; video/documentary"/>
    <n v="114.16866666666667"/>
    <n v="161.25517890772127"/>
    <n v="161.25517890772127"/>
    <x v="0"/>
    <s v="documentary"/>
  </r>
  <r>
    <n v="372"/>
    <s v="Wild Equus"/>
    <s v="A short documentary exploring the uses of 'Natural Horsemanship' across Europe"/>
    <x v="43"/>
    <n v="376"/>
    <x v="0"/>
    <s v="GB"/>
    <s v="GBP"/>
    <n v="1459872000"/>
    <d v="2016-04-05T10:00:00"/>
    <n v="1456408244"/>
    <x v="372"/>
    <b v="0"/>
    <n v="9"/>
    <b v="1"/>
    <s v="film &amp; video/documentary"/>
    <n v="125.33333333333333"/>
    <n v="41.777777777777779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d v="2012-07-18T15:53:18"/>
    <n v="1340056398"/>
    <x v="373"/>
    <b v="0"/>
    <n v="89"/>
    <b v="1"/>
    <s v="film &amp; video/documentary"/>
    <n v="106.66666666666667"/>
    <n v="89.887640449438209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d v="2011-09-16T15:20:31"/>
    <n v="1312320031"/>
    <x v="374"/>
    <b v="0"/>
    <n v="174"/>
    <b v="1"/>
    <s v="film &amp; video/documentary"/>
    <n v="130.65"/>
    <n v="45.051724137931032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d v="2014-03-01T11:18:00"/>
    <n v="1390088311"/>
    <x v="375"/>
    <b v="0"/>
    <n v="14"/>
    <b v="1"/>
    <s v="film &amp; video/documentary"/>
    <n v="120"/>
    <n v="42.857142857142854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d v="2016-08-25T04:51:56"/>
    <n v="1469443916"/>
    <x v="376"/>
    <b v="0"/>
    <n v="48"/>
    <b v="1"/>
    <s v="film &amp; video/documentary"/>
    <n v="105.95918367346938"/>
    <n v="54.08333333333333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d v="2015-11-14T01:01:00"/>
    <n v="1444888868"/>
    <x v="377"/>
    <b v="0"/>
    <n v="133"/>
    <b v="1"/>
    <s v="film &amp; video/documentary"/>
    <n v="114.4"/>
    <n v="103.21804511278195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d v="2016-01-25T17:52:00"/>
    <n v="1451655808"/>
    <x v="378"/>
    <b v="0"/>
    <n v="83"/>
    <b v="1"/>
    <s v="film &amp; video/documentary"/>
    <n v="111.76666666666667"/>
    <n v="40.397590361445786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d v="2012-05-03T10:31:12"/>
    <n v="1332174672"/>
    <x v="379"/>
    <b v="0"/>
    <n v="149"/>
    <b v="1"/>
    <s v="film &amp; video/documentary"/>
    <n v="116.08"/>
    <n v="116.8590604026845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d v="2016-01-23T11:16:32"/>
    <n v="1451409392"/>
    <x v="380"/>
    <b v="0"/>
    <n v="49"/>
    <b v="1"/>
    <s v="film &amp; video/documentary"/>
    <n v="141.5"/>
    <n v="115.5102040816326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d v="2012-07-29T23:00:00"/>
    <n v="1340642717"/>
    <x v="381"/>
    <b v="0"/>
    <n v="251"/>
    <b v="1"/>
    <s v="film &amp; video/documentary"/>
    <n v="104.73"/>
    <n v="104.31274900398407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d v="2012-09-06T11:01:40"/>
    <n v="1345741300"/>
    <x v="382"/>
    <b v="0"/>
    <n v="22"/>
    <b v="1"/>
    <s v="film &amp; video/documentary"/>
    <n v="255.83333333333334"/>
    <n v="69.77272727272726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d v="2014-05-18T20:49:19"/>
    <n v="1398480559"/>
    <x v="383"/>
    <b v="0"/>
    <n v="48"/>
    <b v="1"/>
    <s v="film &amp; video/documentary"/>
    <n v="206.70670670670671"/>
    <n v="43.020833333333336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d v="2015-01-06T12:45:47"/>
    <n v="1417977947"/>
    <x v="384"/>
    <b v="0"/>
    <n v="383"/>
    <b v="1"/>
    <s v="film &amp; video/documentary"/>
    <n v="112.105"/>
    <n v="58.540469973890339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d v="2014-11-21T09:01:41"/>
    <n v="1413986501"/>
    <x v="385"/>
    <b v="0"/>
    <n v="237"/>
    <b v="1"/>
    <s v="film &amp; video/documentary"/>
    <n v="105.982"/>
    <n v="111.7953586497890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d v="2015-08-10T16:49:51"/>
    <n v="1437950991"/>
    <x v="386"/>
    <b v="0"/>
    <n v="13"/>
    <b v="1"/>
    <s v="film &amp; video/documentary"/>
    <n v="100.16666666666667"/>
    <n v="46.230769230769234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d v="2015-08-15T00:00:00"/>
    <n v="1436976858"/>
    <x v="387"/>
    <b v="0"/>
    <n v="562"/>
    <b v="1"/>
    <s v="film &amp; video/documentary"/>
    <n v="213.98947368421054"/>
    <n v="144.69039145907473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d v="2016-07-27T19:49:40"/>
    <n v="1467078580"/>
    <x v="388"/>
    <b v="0"/>
    <n v="71"/>
    <b v="1"/>
    <s v="film &amp; video/documentary"/>
    <n v="126.16"/>
    <n v="88.845070422535215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d v="2014-03-07T16:59:00"/>
    <n v="1391477450"/>
    <x v="389"/>
    <b v="0"/>
    <n v="1510"/>
    <b v="1"/>
    <s v="film &amp; video/documentary"/>
    <n v="181.53547058823528"/>
    <n v="81.75107284768211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d v="2015-05-07T18:52:52"/>
    <n v="1429318372"/>
    <x v="390"/>
    <b v="0"/>
    <n v="14"/>
    <b v="1"/>
    <s v="film &amp; video/documentary"/>
    <n v="100"/>
    <n v="71.428571428571431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d v="2011-12-17T18:59:00"/>
    <n v="1321578051"/>
    <x v="391"/>
    <b v="0"/>
    <n v="193"/>
    <b v="1"/>
    <s v="film &amp; video/documentary"/>
    <n v="100.61"/>
    <n v="104.25906735751295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d v="2011-09-07T21:00:00"/>
    <n v="1312823571"/>
    <x v="392"/>
    <b v="0"/>
    <n v="206"/>
    <b v="1"/>
    <s v="film &amp; video/documentary"/>
    <n v="100.9027027027027"/>
    <n v="90.6165048543689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d v="2013-10-10T11:00:52"/>
    <n v="1378746052"/>
    <x v="393"/>
    <b v="0"/>
    <n v="351"/>
    <b v="1"/>
    <s v="film &amp; video/documentary"/>
    <n v="110.446"/>
    <n v="157.3304843304843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d v="2016-04-17T12:38:02"/>
    <n v="1455737882"/>
    <x v="394"/>
    <b v="0"/>
    <n v="50"/>
    <b v="1"/>
    <s v="film &amp; video/documentary"/>
    <n v="111.8936170212766"/>
    <n v="105.1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d v="2012-04-27T15:32:00"/>
    <n v="1332452960"/>
    <x v="395"/>
    <b v="0"/>
    <n v="184"/>
    <b v="1"/>
    <s v="film &amp; video/documentary"/>
    <n v="108.0445"/>
    <n v="58.719836956521746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d v="2012-07-07T07:33:26"/>
    <n v="1340372006"/>
    <x v="396"/>
    <b v="0"/>
    <n v="196"/>
    <b v="1"/>
    <s v="film &amp; video/documentary"/>
    <n v="106.66666666666667"/>
    <n v="81.632653061224488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d v="2010-08-31T21:44:00"/>
    <n v="1279651084"/>
    <x v="397"/>
    <b v="0"/>
    <n v="229"/>
    <b v="1"/>
    <s v="film &amp; video/documentary"/>
    <n v="103.90027322404372"/>
    <n v="56.460043668122275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d v="2015-04-29T13:02:06"/>
    <n v="1426446126"/>
    <x v="398"/>
    <b v="0"/>
    <n v="67"/>
    <b v="1"/>
    <s v="film &amp; video/documentary"/>
    <n v="125.16"/>
    <n v="140.1044776119403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d v="2016-12-14T06:00:00"/>
    <n v="1479070867"/>
    <x v="399"/>
    <b v="0"/>
    <n v="95"/>
    <b v="1"/>
    <s v="film &amp; video/documentary"/>
    <n v="106.80500000000001"/>
    <n v="224.85263157894738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d v="2014-05-16T21:30:00"/>
    <n v="1397661347"/>
    <x v="400"/>
    <b v="0"/>
    <n v="62"/>
    <b v="1"/>
    <s v="film &amp; video/documentary"/>
    <n v="112.30249999999999"/>
    <n v="181.1330645161290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d v="2011-08-07T14:12:50"/>
    <n v="1310155970"/>
    <x v="401"/>
    <b v="0"/>
    <n v="73"/>
    <b v="1"/>
    <s v="film &amp; video/documentary"/>
    <n v="103.812"/>
    <n v="711.04109589041093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d v="2015-11-05T07:56:57"/>
    <n v="1444913817"/>
    <x v="402"/>
    <b v="0"/>
    <n v="43"/>
    <b v="1"/>
    <s v="film &amp; video/documentary"/>
    <n v="141.65"/>
    <n v="65.883720930232556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d v="2011-08-10T01:08:00"/>
    <n v="1308900441"/>
    <x v="403"/>
    <b v="0"/>
    <n v="70"/>
    <b v="1"/>
    <s v="film &amp; video/documentary"/>
    <n v="105.26"/>
    <n v="75.185714285714283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d v="2014-02-05T17:04:00"/>
    <n v="1389107062"/>
    <x v="404"/>
    <b v="0"/>
    <n v="271"/>
    <b v="1"/>
    <s v="film &amp; video/documentary"/>
    <n v="103.09142857142857"/>
    <n v="133.14391143911439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d v="2014-03-05T20:02:19"/>
    <n v="1391479339"/>
    <x v="405"/>
    <b v="0"/>
    <n v="55"/>
    <b v="1"/>
    <s v="film &amp; video/documentary"/>
    <n v="107.65957446808511"/>
    <n v="55.2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d v="2011-05-08T23:59:00"/>
    <n v="1301975637"/>
    <x v="406"/>
    <b v="0"/>
    <n v="35"/>
    <b v="1"/>
    <s v="film &amp; video/documentary"/>
    <n v="107.70464285714286"/>
    <n v="86.163714285714292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d v="2011-11-19T15:54:10"/>
    <n v="1316552050"/>
    <x v="407"/>
    <b v="0"/>
    <n v="22"/>
    <b v="1"/>
    <s v="film &amp; video/documentary"/>
    <n v="101.55"/>
    <n v="92.318181818181813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d v="2013-11-05T12:39:50"/>
    <n v="1380217190"/>
    <x v="408"/>
    <b v="0"/>
    <n v="38"/>
    <b v="1"/>
    <s v="film &amp; video/documentary"/>
    <n v="101.43766666666667"/>
    <n v="160.1647368421052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d v="2016-07-22T14:42:24"/>
    <n v="1466628144"/>
    <x v="409"/>
    <b v="0"/>
    <n v="15"/>
    <b v="1"/>
    <s v="film &amp; video/documentary"/>
    <n v="136.80000000000001"/>
    <n v="45.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d v="2015-06-18T17:33:17"/>
    <n v="1429486397"/>
    <x v="410"/>
    <b v="0"/>
    <n v="7"/>
    <b v="1"/>
    <s v="film &amp; video/documentary"/>
    <n v="128.30000000000001"/>
    <n v="183.285714285714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d v="2013-12-21T23:00:00"/>
    <n v="1384920804"/>
    <x v="411"/>
    <b v="0"/>
    <n v="241"/>
    <b v="1"/>
    <s v="film &amp; video/documentary"/>
    <n v="101.05"/>
    <n v="125.78838174273859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d v="2012-07-25T11:49:38"/>
    <n v="1341856178"/>
    <x v="412"/>
    <b v="0"/>
    <n v="55"/>
    <b v="1"/>
    <s v="film &amp; video/documentary"/>
    <n v="126.84"/>
    <n v="57.654545454545456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d v="2012-07-19T15:03:31"/>
    <n v="1340139811"/>
    <x v="413"/>
    <b v="0"/>
    <n v="171"/>
    <b v="1"/>
    <s v="film &amp; video/documentary"/>
    <n v="105.0859375"/>
    <n v="78.660818713450297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d v="2013-10-11T19:31:05"/>
    <n v="1378949465"/>
    <x v="414"/>
    <b v="0"/>
    <n v="208"/>
    <b v="1"/>
    <s v="film &amp; video/documentary"/>
    <n v="102.85405405405406"/>
    <n v="91.48076923076922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d v="2014-10-17T06:00:00"/>
    <n v="1411417602"/>
    <x v="415"/>
    <b v="0"/>
    <n v="21"/>
    <b v="1"/>
    <s v="film &amp; video/documentary"/>
    <n v="102.14714285714285"/>
    <n v="68.09809523809524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d v="2014-02-08T03:30:31"/>
    <n v="1389259831"/>
    <x v="416"/>
    <b v="0"/>
    <n v="25"/>
    <b v="1"/>
    <s v="film &amp; video/documentary"/>
    <n v="120.217"/>
    <n v="48.086800000000004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d v="2013-04-07T22:33:00"/>
    <n v="1364426260"/>
    <x v="417"/>
    <b v="0"/>
    <n v="52"/>
    <b v="1"/>
    <s v="film &amp; video/documentary"/>
    <n v="100.24761904761905"/>
    <n v="202.42307692307693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d v="2015-07-23T00:46:37"/>
    <n v="1435041997"/>
    <x v="418"/>
    <b v="0"/>
    <n v="104"/>
    <b v="1"/>
    <s v="film &amp; video/documentary"/>
    <n v="100.63392857142857"/>
    <n v="216.75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d v="2013-06-29T14:13:07"/>
    <n v="1367352787"/>
    <x v="419"/>
    <b v="0"/>
    <n v="73"/>
    <b v="1"/>
    <s v="film &amp; video/documentary"/>
    <n v="100.4375"/>
    <n v="110.06849315068493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d v="2014-03-13T22:40:31"/>
    <n v="1392183631"/>
    <x v="420"/>
    <b v="0"/>
    <n v="3"/>
    <b v="0"/>
    <s v="film &amp; video/animation"/>
    <n v="0.43939393939393939"/>
    <n v="4.83333333333333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d v="2015-08-21T05:47:36"/>
    <n v="1434973656"/>
    <x v="421"/>
    <b v="0"/>
    <n v="6"/>
    <b v="0"/>
    <s v="film &amp; video/animation"/>
    <n v="2.0066666666666668"/>
    <n v="50.166666666666664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d v="2014-09-11T00:14:57"/>
    <n v="1407824097"/>
    <x v="422"/>
    <b v="0"/>
    <n v="12"/>
    <b v="0"/>
    <s v="film &amp; video/animation"/>
    <n v="1.075"/>
    <n v="35.833333333333336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d v="2013-06-05T16:13:50"/>
    <n v="1367878430"/>
    <x v="423"/>
    <b v="0"/>
    <n v="13"/>
    <b v="0"/>
    <s v="film &amp; video/animation"/>
    <n v="0.76500000000000001"/>
    <n v="11.76923076923077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d v="2012-03-26T02:01:39"/>
    <n v="1327568499"/>
    <x v="424"/>
    <b v="0"/>
    <n v="5"/>
    <b v="0"/>
    <s v="film &amp; video/animation"/>
    <n v="6.7966666666666669"/>
    <n v="40.7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d v="2015-11-27T15:40:04"/>
    <n v="1443472804"/>
    <x v="425"/>
    <b v="0"/>
    <n v="2"/>
    <b v="0"/>
    <s v="film &amp; video/animation"/>
    <n v="1.2E-2"/>
    <n v="3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d v="2016-03-01T11:05:14"/>
    <n v="1454259914"/>
    <x v="426"/>
    <b v="0"/>
    <n v="8"/>
    <b v="0"/>
    <s v="film &amp; video/animation"/>
    <n v="1.33"/>
    <n v="16.625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d v="2015-10-22T12:59:00"/>
    <n v="1444340940"/>
    <x v="427"/>
    <b v="0"/>
    <n v="0"/>
    <b v="0"/>
    <s v="film &amp; video/animation"/>
    <n v="0"/>
    <e v="#DIV/0!"/>
    <n v="0"/>
    <x v="0"/>
    <s v="animation"/>
  </r>
  <r>
    <n v="428"/>
    <s v="Little Clay Bible - Zacchaeus"/>
    <s v="Fresh, fun, entertaining Bible stories on YouTube, stop-motion style."/>
    <x v="14"/>
    <n v="676"/>
    <x v="2"/>
    <s v="US"/>
    <s v="USD"/>
    <n v="1402956000"/>
    <d v="2014-06-16T16:00:00"/>
    <n v="1400523845"/>
    <x v="428"/>
    <b v="0"/>
    <n v="13"/>
    <b v="0"/>
    <s v="film &amp; video/animation"/>
    <n v="5.6333333333333337"/>
    <n v="5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d v="2009-11-26T22:59:00"/>
    <n v="1252964282"/>
    <x v="429"/>
    <b v="0"/>
    <n v="0"/>
    <b v="0"/>
    <s v="film &amp; video/animation"/>
    <n v="0"/>
    <e v="#DIV/0!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d v="2013-09-10T20:34:27"/>
    <n v="1377570867"/>
    <x v="430"/>
    <b v="0"/>
    <n v="5"/>
    <b v="0"/>
    <s v="film &amp; video/animation"/>
    <n v="2.4"/>
    <n v="4.8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d v="2016-07-05T14:54:43"/>
    <n v="1465160083"/>
    <x v="431"/>
    <b v="0"/>
    <n v="8"/>
    <b v="0"/>
    <s v="film &amp; video/animation"/>
    <n v="13.833333333333334"/>
    <n v="51.875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d v="2015-10-21T11:26:21"/>
    <n v="1440264381"/>
    <x v="432"/>
    <b v="0"/>
    <n v="8"/>
    <b v="0"/>
    <s v="film &amp; video/animation"/>
    <n v="9.5"/>
    <n v="71.2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d v="2015-10-11T09:07:02"/>
    <n v="1439392022"/>
    <x v="433"/>
    <b v="0"/>
    <n v="0"/>
    <b v="0"/>
    <s v="film &amp; video/animation"/>
    <n v="0"/>
    <e v="#DIV/0!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d v="2013-12-01T15:01:42"/>
    <n v="1383076902"/>
    <x v="434"/>
    <b v="0"/>
    <n v="2"/>
    <b v="0"/>
    <s v="film &amp; video/animation"/>
    <n v="5"/>
    <n v="62.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d v="2013-09-13T11:56:20"/>
    <n v="1376502980"/>
    <x v="435"/>
    <b v="0"/>
    <n v="3"/>
    <b v="0"/>
    <s v="film &amp; video/animation"/>
    <n v="2.7272727272727275E-3"/>
    <n v="1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d v="2013-07-31T02:41:53"/>
    <n v="1372668113"/>
    <x v="436"/>
    <b v="0"/>
    <n v="0"/>
    <b v="0"/>
    <s v="film &amp; video/animation"/>
    <n v="0"/>
    <e v="#DIV/0!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d v="2016-10-08T01:38:46"/>
    <n v="1470728326"/>
    <x v="437"/>
    <b v="0"/>
    <n v="0"/>
    <b v="0"/>
    <s v="film &amp; video/animation"/>
    <n v="0"/>
    <e v="#DIV/0!"/>
    <n v="0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d v="2015-11-18T01:15:58"/>
    <n v="1445235358"/>
    <x v="438"/>
    <b v="0"/>
    <n v="11"/>
    <b v="0"/>
    <s v="film &amp; video/animation"/>
    <n v="9.3800000000000008"/>
    <n v="170.54545454545453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d v="2014-10-17T12:16:58"/>
    <n v="1412705818"/>
    <x v="439"/>
    <b v="0"/>
    <n v="0"/>
    <b v="0"/>
    <s v="film &amp; video/animation"/>
    <n v="0"/>
    <e v="#DIV/0!"/>
    <n v="0"/>
    <x v="0"/>
    <s v="animation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d v="2016-03-24T16:39:13"/>
    <n v="1456270753"/>
    <x v="440"/>
    <b v="0"/>
    <n v="1"/>
    <b v="0"/>
    <s v="film &amp; video/animation"/>
    <n v="0.1"/>
    <n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d v="2013-11-02T13:03:16"/>
    <n v="1380826996"/>
    <x v="441"/>
    <b v="0"/>
    <n v="0"/>
    <b v="0"/>
    <s v="film &amp; video/animation"/>
    <n v="0"/>
    <e v="#DIV/0!"/>
    <n v="0"/>
    <x v="0"/>
    <s v="animation"/>
  </r>
  <r>
    <n v="442"/>
    <s v="The Paranormal Idiot"/>
    <s v="Doomsday is here"/>
    <x v="73"/>
    <n v="6691"/>
    <x v="2"/>
    <s v="US"/>
    <s v="USD"/>
    <n v="1424380783"/>
    <d v="2015-02-19T15:19:43"/>
    <n v="1421788783"/>
    <x v="442"/>
    <b v="0"/>
    <n v="17"/>
    <b v="0"/>
    <s v="film &amp; video/animation"/>
    <n v="39.358823529411765"/>
    <n v="393.58823529411762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d v="2014-02-09T18:21:41"/>
    <n v="1389399701"/>
    <x v="443"/>
    <b v="0"/>
    <n v="2"/>
    <b v="0"/>
    <s v="film &amp; video/animation"/>
    <n v="0.1"/>
    <n v="5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d v="2012-02-15T15:46:01"/>
    <n v="1324158361"/>
    <x v="444"/>
    <b v="0"/>
    <n v="1"/>
    <b v="0"/>
    <s v="film &amp; video/animation"/>
    <n v="5"/>
    <n v="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d v="2015-05-21T02:02:55"/>
    <n v="1430899375"/>
    <x v="445"/>
    <b v="0"/>
    <n v="2"/>
    <b v="0"/>
    <s v="film &amp; video/animation"/>
    <n v="3.3333333333333335E-3"/>
    <n v="1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d v="2015-03-03T20:00:20"/>
    <n v="1422842420"/>
    <x v="446"/>
    <b v="0"/>
    <n v="16"/>
    <b v="0"/>
    <s v="film &amp; video/animation"/>
    <n v="7.2952380952380951"/>
    <n v="47.875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d v="2013-03-23T06:19:23"/>
    <n v="1361884763"/>
    <x v="447"/>
    <b v="0"/>
    <n v="1"/>
    <b v="0"/>
    <s v="film &amp; video/animation"/>
    <n v="1.6666666666666666E-2"/>
    <n v="5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d v="2014-05-14T12:11:35"/>
    <n v="1398363095"/>
    <x v="448"/>
    <b v="0"/>
    <n v="4"/>
    <b v="0"/>
    <s v="film &amp; video/animation"/>
    <n v="3.2804000000000002"/>
    <n v="20.502500000000001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d v="2013-10-17T07:38:05"/>
    <n v="1379425085"/>
    <x v="449"/>
    <b v="0"/>
    <n v="5"/>
    <b v="0"/>
    <s v="film &amp; video/animation"/>
    <n v="2.25"/>
    <n v="9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d v="2014-02-14T16:43:20"/>
    <n v="1389825800"/>
    <x v="450"/>
    <b v="0"/>
    <n v="7"/>
    <b v="0"/>
    <s v="film &amp; video/animation"/>
    <n v="0.79200000000000004"/>
    <n v="56.571428571428569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d v="2014-01-25T11:09:51"/>
    <n v="1388077791"/>
    <x v="451"/>
    <b v="0"/>
    <n v="0"/>
    <b v="0"/>
    <s v="film &amp; video/animation"/>
    <n v="0"/>
    <e v="#DIV/0!"/>
    <n v="0"/>
    <x v="0"/>
    <s v="animation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d v="2015-05-13T10:53:35"/>
    <n v="1428944015"/>
    <x v="452"/>
    <b v="0"/>
    <n v="12"/>
    <b v="0"/>
    <s v="film &amp; video/animation"/>
    <n v="64"/>
    <n v="40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d v="2015-02-19T13:47:59"/>
    <n v="1422992879"/>
    <x v="453"/>
    <b v="0"/>
    <n v="2"/>
    <b v="0"/>
    <s v="film &amp; video/animation"/>
    <n v="2.7404479578392621E-2"/>
    <n v="13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d v="2014-11-26T07:14:00"/>
    <n v="1414343571"/>
    <x v="454"/>
    <b v="0"/>
    <n v="5"/>
    <b v="0"/>
    <s v="film &amp; video/animation"/>
    <n v="0.82"/>
    <n v="16.399999999999999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d v="2012-04-16T18:31:00"/>
    <n v="1330733022"/>
    <x v="455"/>
    <b v="0"/>
    <n v="2"/>
    <b v="0"/>
    <s v="film &amp; video/animation"/>
    <n v="6.9230769230769235E-2"/>
    <n v="22.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d v="2013-10-21T21:59:00"/>
    <n v="1380559201"/>
    <x v="456"/>
    <b v="0"/>
    <n v="3"/>
    <b v="0"/>
    <s v="film &amp; video/animation"/>
    <n v="0.68631863186318631"/>
    <n v="20.33333333333333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d v="2014-08-16T12:25:12"/>
    <n v="1405621512"/>
    <x v="457"/>
    <b v="0"/>
    <n v="0"/>
    <b v="0"/>
    <s v="film &amp; video/animation"/>
    <n v="0"/>
    <e v="#DIV/0!"/>
    <n v="0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d v="2013-05-14T10:47:40"/>
    <n v="1365958060"/>
    <x v="458"/>
    <b v="0"/>
    <n v="49"/>
    <b v="0"/>
    <s v="film &amp; video/animation"/>
    <n v="8.2100000000000009"/>
    <n v="16.755102040816325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d v="2011-11-13T10:22:07"/>
    <n v="1316013727"/>
    <x v="459"/>
    <b v="0"/>
    <n v="1"/>
    <b v="0"/>
    <s v="film &amp; video/animation"/>
    <n v="6.4102564102564097E-2"/>
    <n v="25"/>
    <n v="25"/>
    <x v="0"/>
    <s v="animation"/>
  </r>
  <r>
    <n v="460"/>
    <s v="Darwin's Kiss"/>
    <s v="An animated web series about biological evolution gone haywire."/>
    <x v="0"/>
    <n v="25"/>
    <x v="2"/>
    <s v="US"/>
    <s v="USD"/>
    <n v="1401595200"/>
    <d v="2014-05-31T22:00:00"/>
    <n v="1398862875"/>
    <x v="460"/>
    <b v="0"/>
    <n v="2"/>
    <b v="0"/>
    <s v="film &amp; video/animation"/>
    <n v="0.29411764705882354"/>
    <n v="12.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d v="2013-06-02T14:19:27"/>
    <n v="1368476367"/>
    <x v="461"/>
    <b v="0"/>
    <n v="0"/>
    <b v="0"/>
    <s v="film &amp; video/animation"/>
    <n v="0"/>
    <e v="#DIV/0!"/>
    <n v="0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d v="2011-08-09T21:02:21"/>
    <n v="1307761341"/>
    <x v="462"/>
    <b v="0"/>
    <n v="0"/>
    <b v="0"/>
    <s v="film &amp; video/animation"/>
    <n v="0"/>
    <e v="#DIV/0!"/>
    <n v="0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d v="2011-09-24T11:02:33"/>
    <n v="1311699753"/>
    <x v="463"/>
    <b v="0"/>
    <n v="11"/>
    <b v="0"/>
    <s v="film &amp; video/animation"/>
    <n v="2.2727272727272729"/>
    <n v="113.63636363636364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d v="2016-05-18T14:22:15"/>
    <n v="1461874935"/>
    <x v="464"/>
    <b v="0"/>
    <n v="1"/>
    <b v="0"/>
    <s v="film &amp; video/animation"/>
    <n v="9.9009900990099015E-2"/>
    <n v="1"/>
    <n v="1"/>
    <x v="0"/>
    <s v="animation"/>
  </r>
  <r>
    <n v="465"/>
    <s v="&quot;Amp&quot; A Story About a Robot"/>
    <s v="&quot;Amp&quot; is a short film about a robot with needs."/>
    <x v="133"/>
    <n v="138"/>
    <x v="2"/>
    <s v="US"/>
    <s v="USD"/>
    <n v="1403837574"/>
    <d v="2014-06-26T20:52:54"/>
    <n v="1402455174"/>
    <x v="465"/>
    <b v="0"/>
    <n v="8"/>
    <b v="0"/>
    <s v="film &amp; video/animation"/>
    <n v="26.953125"/>
    <n v="17.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d v="2012-09-07T16:37:44"/>
    <n v="1344465464"/>
    <x v="466"/>
    <b v="0"/>
    <n v="5"/>
    <b v="0"/>
    <s v="film &amp; video/animation"/>
    <n v="0.76"/>
    <n v="15.2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d v="2012-09-28T10:18:54"/>
    <n v="1344961134"/>
    <x v="467"/>
    <b v="0"/>
    <n v="39"/>
    <b v="0"/>
    <s v="film &amp; video/animation"/>
    <n v="21.574999999999999"/>
    <n v="110.6410256410256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d v="2012-07-10T21:51:05"/>
    <n v="1336795283"/>
    <x v="468"/>
    <b v="0"/>
    <n v="0"/>
    <b v="0"/>
    <s v="film &amp; video/animation"/>
    <n v="0"/>
    <e v="#DIV/0!"/>
    <n v="0"/>
    <x v="0"/>
    <s v="animation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d v="2014-09-05T17:45:24"/>
    <n v="1404776724"/>
    <x v="469"/>
    <b v="0"/>
    <n v="0"/>
    <b v="0"/>
    <s v="film &amp; video/animation"/>
    <n v="0"/>
    <e v="#DIV/0!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d v="2014-01-15T22:00:00"/>
    <n v="1385524889"/>
    <x v="470"/>
    <b v="0"/>
    <n v="2"/>
    <b v="0"/>
    <s v="film &amp; video/animation"/>
    <n v="1.02"/>
    <n v="25.5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d v="2014-04-19T10:19:39"/>
    <n v="1394039979"/>
    <x v="471"/>
    <b v="0"/>
    <n v="170"/>
    <b v="0"/>
    <s v="film &amp; video/animation"/>
    <n v="11.892727272727273"/>
    <n v="38.476470588235294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d v="2014-08-23T16:08:38"/>
    <n v="1406239718"/>
    <x v="472"/>
    <b v="0"/>
    <n v="5"/>
    <b v="0"/>
    <s v="film &amp; video/animation"/>
    <n v="17.625"/>
    <n v="28.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d v="2014-09-17T10:45:19"/>
    <n v="1408380319"/>
    <x v="473"/>
    <b v="0"/>
    <n v="14"/>
    <b v="0"/>
    <s v="film &amp; video/animation"/>
    <n v="2.87"/>
    <n v="61.5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d v="2017-02-17T01:53:49"/>
    <n v="1484726029"/>
    <x v="474"/>
    <b v="0"/>
    <n v="1"/>
    <b v="0"/>
    <s v="film &amp; video/animation"/>
    <n v="3.0303030303030304E-2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d v="2015-05-05T20:04:03"/>
    <n v="1428285843"/>
    <x v="475"/>
    <b v="0"/>
    <n v="0"/>
    <b v="0"/>
    <s v="film &amp; video/animation"/>
    <n v="0"/>
    <e v="#DIV/0!"/>
    <n v="0"/>
    <x v="0"/>
    <s v="animation"/>
  </r>
  <r>
    <n v="476"/>
    <s v="Sight Word Music Videos"/>
    <s v="Animated Music Videos that teach kids how to read."/>
    <x v="135"/>
    <n v="4906.59"/>
    <x v="2"/>
    <s v="US"/>
    <s v="USD"/>
    <n v="1401767940"/>
    <d v="2014-06-02T21:59:00"/>
    <n v="1398727441"/>
    <x v="476"/>
    <b v="0"/>
    <n v="124"/>
    <b v="0"/>
    <s v="film &amp; video/animation"/>
    <n v="2.230268181818182"/>
    <n v="39.569274193548388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d v="2012-05-18T14:02:14"/>
    <n v="1332187334"/>
    <x v="477"/>
    <b v="0"/>
    <n v="0"/>
    <b v="0"/>
    <s v="film &amp; video/animation"/>
    <n v="0"/>
    <e v="#DIV/0!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d v="2015-04-01T14:51:49"/>
    <n v="1425333109"/>
    <x v="478"/>
    <b v="0"/>
    <n v="0"/>
    <b v="0"/>
    <s v="film &amp; video/animation"/>
    <n v="0"/>
    <e v="#DIV/0!"/>
    <n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d v="2014-11-21T04:47:15"/>
    <n v="1411379235"/>
    <x v="479"/>
    <b v="0"/>
    <n v="55"/>
    <b v="0"/>
    <s v="film &amp; video/animation"/>
    <n v="32.56"/>
    <n v="88.8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d v="2013-08-09T06:00:15"/>
    <n v="1373457615"/>
    <x v="480"/>
    <b v="0"/>
    <n v="140"/>
    <b v="0"/>
    <s v="film &amp; video/animation"/>
    <n v="19.41"/>
    <n v="55.457142857142856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d v="2012-10-10T10:08:09"/>
    <n v="1347293289"/>
    <x v="481"/>
    <b v="0"/>
    <n v="21"/>
    <b v="0"/>
    <s v="film &amp; video/animation"/>
    <n v="6.1"/>
    <n v="87.142857142857139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d v="2016-04-14T08:34:00"/>
    <n v="1458336690"/>
    <x v="482"/>
    <b v="0"/>
    <n v="1"/>
    <b v="0"/>
    <s v="film &amp; video/animation"/>
    <n v="0.1"/>
    <n v="1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d v="2013-01-28T22:44:32"/>
    <n v="1354250672"/>
    <x v="483"/>
    <b v="0"/>
    <n v="147"/>
    <b v="0"/>
    <s v="film &amp; video/animation"/>
    <n v="50.2"/>
    <n v="51.224489795918366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d v="2015-11-05T17:32:52"/>
    <n v="1443220372"/>
    <x v="484"/>
    <b v="0"/>
    <n v="11"/>
    <b v="0"/>
    <s v="film &amp; video/animation"/>
    <n v="0.18625"/>
    <n v="13.54545454545454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d v="2013-05-17T06:08:19"/>
    <n v="1366200499"/>
    <x v="485"/>
    <b v="0"/>
    <n v="125"/>
    <b v="0"/>
    <s v="film &amp; video/animation"/>
    <n v="21.906971229845084"/>
    <n v="66.520080000000007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d v="2014-06-01T16:37:19"/>
    <n v="1399070239"/>
    <x v="486"/>
    <b v="0"/>
    <n v="1"/>
    <b v="0"/>
    <s v="film &amp; video/animation"/>
    <n v="9.0909090909090905E-3"/>
    <n v="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d v="2016-12-25T09:16:34"/>
    <n v="1477491394"/>
    <x v="487"/>
    <b v="0"/>
    <n v="0"/>
    <b v="0"/>
    <s v="film &amp; video/animation"/>
    <n v="0"/>
    <e v="#DIV/0!"/>
    <n v="0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d v="2017-01-08T19:18:20"/>
    <n v="1481332700"/>
    <x v="488"/>
    <b v="0"/>
    <n v="0"/>
    <b v="0"/>
    <s v="film &amp; video/animation"/>
    <n v="0"/>
    <e v="#DIV/0!"/>
    <n v="0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d v="2012-01-05T05:33:00"/>
    <n v="1323084816"/>
    <x v="489"/>
    <b v="0"/>
    <n v="3"/>
    <b v="0"/>
    <s v="film &amp; video/animation"/>
    <n v="0.28667813379201834"/>
    <n v="71.666666666666671"/>
    <n v="71.666666666666671"/>
    <x v="0"/>
    <s v="animation"/>
  </r>
  <r>
    <n v="490"/>
    <s v="PROJECT IS CANCELLED"/>
    <s v="Cancelled"/>
    <x v="28"/>
    <n v="0"/>
    <x v="2"/>
    <s v="US"/>
    <s v="USD"/>
    <n v="1345677285"/>
    <d v="2012-08-22T17:14:45"/>
    <n v="1343085285"/>
    <x v="490"/>
    <b v="0"/>
    <n v="0"/>
    <b v="0"/>
    <s v="film &amp; video/animation"/>
    <n v="0"/>
    <e v="#DIV/0!"/>
    <n v="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d v="2016-01-27T17:34:59"/>
    <n v="1451345699"/>
    <x v="491"/>
    <b v="0"/>
    <n v="0"/>
    <b v="0"/>
    <s v="film &amp; video/animation"/>
    <n v="0"/>
    <e v="#DIV/0!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d v="2016-10-12T18:50:30"/>
    <n v="1471135830"/>
    <x v="492"/>
    <b v="0"/>
    <n v="0"/>
    <b v="0"/>
    <s v="film &amp; video/animation"/>
    <n v="0"/>
    <e v="#DIV/0!"/>
    <n v="0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d v="2015-05-20T11:25:38"/>
    <n v="1429550738"/>
    <x v="493"/>
    <b v="0"/>
    <n v="0"/>
    <b v="0"/>
    <s v="film &amp; video/animation"/>
    <n v="0"/>
    <e v="#DIV/0!"/>
    <n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d v="2014-07-02T21:00:00"/>
    <n v="1402343765"/>
    <x v="494"/>
    <b v="0"/>
    <n v="3"/>
    <b v="0"/>
    <s v="film &amp; video/animation"/>
    <n v="0.155"/>
    <n v="10.333333333333334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d v="2015-07-16T13:51:45"/>
    <n v="1434484305"/>
    <x v="495"/>
    <b v="0"/>
    <n v="0"/>
    <b v="0"/>
    <s v="film &amp; video/animation"/>
    <n v="0"/>
    <e v="#DIV/0!"/>
    <n v="0"/>
    <x v="0"/>
    <s v="animation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d v="2014-02-10T16:21:14"/>
    <n v="1386886874"/>
    <x v="496"/>
    <b v="0"/>
    <n v="1"/>
    <b v="0"/>
    <s v="film &amp; video/animation"/>
    <n v="1.6666666666666668E-3"/>
    <n v="1"/>
    <n v="1"/>
    <x v="0"/>
    <s v="animation"/>
  </r>
  <r>
    <n v="497"/>
    <s v="Galaxy Probe Kids"/>
    <s v="live-action/animated series pilot."/>
    <x v="140"/>
    <n v="30"/>
    <x v="2"/>
    <s v="US"/>
    <s v="USD"/>
    <n v="1419483600"/>
    <d v="2014-12-24T23:00:00"/>
    <n v="1414889665"/>
    <x v="497"/>
    <b v="0"/>
    <n v="3"/>
    <b v="0"/>
    <s v="film &amp; video/animation"/>
    <n v="0.6696428571428571"/>
    <n v="1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d v="2011-12-23T12:17:29"/>
    <n v="1321035449"/>
    <x v="498"/>
    <b v="0"/>
    <n v="22"/>
    <b v="0"/>
    <s v="film &amp; video/animation"/>
    <n v="4.5985132395404555"/>
    <n v="136.0909090909090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d v="2009-10-12T14:59:00"/>
    <n v="1250630968"/>
    <x v="499"/>
    <b v="0"/>
    <n v="26"/>
    <b v="0"/>
    <s v="film &amp; video/animation"/>
    <n v="9.5500000000000007"/>
    <n v="73.46153846153846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d v="2010-05-08T16:16:00"/>
    <n v="1268255751"/>
    <x v="500"/>
    <b v="0"/>
    <n v="4"/>
    <b v="0"/>
    <s v="film &amp; video/animation"/>
    <n v="3.3076923076923075"/>
    <n v="53.75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d v="2011-07-08T23:37:31"/>
    <n v="1307597851"/>
    <x v="501"/>
    <b v="0"/>
    <n v="0"/>
    <b v="0"/>
    <s v="film &amp; video/animation"/>
    <n v="0"/>
    <e v="#DIV/0!"/>
    <n v="0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d v="2012-03-18T06:17:05"/>
    <n v="1329484625"/>
    <x v="502"/>
    <b v="0"/>
    <n v="4"/>
    <b v="0"/>
    <s v="film &amp; video/animation"/>
    <n v="1.1499999999999999"/>
    <n v="57.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d v="2015-01-17T06:38:23"/>
    <n v="1418906303"/>
    <x v="503"/>
    <b v="0"/>
    <n v="9"/>
    <b v="0"/>
    <s v="film &amp; video/animation"/>
    <n v="1.7538461538461538"/>
    <n v="12.666666666666666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d v="2012-04-10T16:36:27"/>
    <n v="1328916987"/>
    <x v="504"/>
    <b v="0"/>
    <n v="5"/>
    <b v="0"/>
    <s v="film &amp; video/animation"/>
    <n v="1.3673469387755102"/>
    <n v="6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d v="2015-12-24T20:21:26"/>
    <n v="1447122086"/>
    <x v="505"/>
    <b v="0"/>
    <n v="14"/>
    <b v="0"/>
    <s v="film &amp; video/animation"/>
    <n v="0.43333333333333335"/>
    <n v="3.7142857142857144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d v="2013-08-10T07:15:20"/>
    <n v="1373548520"/>
    <x v="506"/>
    <b v="0"/>
    <n v="1"/>
    <b v="0"/>
    <s v="film &amp; video/animation"/>
    <n v="0.125"/>
    <n v="2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d v="2012-10-19T17:00:57"/>
    <n v="1346799657"/>
    <x v="507"/>
    <b v="0"/>
    <n v="10"/>
    <b v="0"/>
    <s v="film &amp; video/animation"/>
    <n v="3.2"/>
    <n v="6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d v="2012-05-25T08:14:00"/>
    <n v="1332808501"/>
    <x v="508"/>
    <b v="0"/>
    <n v="3"/>
    <b v="0"/>
    <s v="film &amp; video/animation"/>
    <n v="0.8"/>
    <n v="133.33333333333334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d v="2015-06-28T09:09:30"/>
    <n v="1432912170"/>
    <x v="509"/>
    <b v="0"/>
    <n v="1"/>
    <b v="0"/>
    <s v="film &amp; video/animation"/>
    <n v="0.2"/>
    <n v="10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d v="2016-02-29T22:13:59"/>
    <n v="1454213639"/>
    <x v="510"/>
    <b v="0"/>
    <n v="0"/>
    <b v="0"/>
    <s v="film &amp; video/animation"/>
    <n v="0"/>
    <e v="#DIV/0!"/>
    <n v="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d v="2013-04-06T00:16:22"/>
    <n v="1362640582"/>
    <x v="511"/>
    <b v="0"/>
    <n v="5"/>
    <b v="0"/>
    <s v="film &amp; video/animation"/>
    <n v="3"/>
    <n v="3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d v="2016-11-20T12:48:47"/>
    <n v="1475776127"/>
    <x v="512"/>
    <b v="0"/>
    <n v="2"/>
    <b v="0"/>
    <s v="film &amp; video/animation"/>
    <n v="0.13750000000000001"/>
    <n v="5.5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d v="2016-08-15T01:00:00"/>
    <n v="1467387705"/>
    <x v="513"/>
    <b v="0"/>
    <n v="68"/>
    <b v="0"/>
    <s v="film &amp; video/animation"/>
    <n v="13.923999999999999"/>
    <n v="102.38235294117646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d v="2014-08-09T08:44:07"/>
    <n v="1405003447"/>
    <x v="514"/>
    <b v="0"/>
    <n v="3"/>
    <b v="0"/>
    <s v="film &amp; video/animation"/>
    <n v="3.3333333333333335"/>
    <n v="16.666666666666668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d v="2015-12-29T05:46:41"/>
    <n v="1447933601"/>
    <x v="515"/>
    <b v="0"/>
    <n v="34"/>
    <b v="0"/>
    <s v="film &amp; video/animation"/>
    <n v="25.41340206185567"/>
    <n v="725.02941176470586"/>
    <n v="725.02941176470586"/>
    <x v="0"/>
    <s v="animation"/>
  </r>
  <r>
    <n v="516"/>
    <s v="Shipmates"/>
    <s v="A big brother style comedy animation series starring famous seafarers"/>
    <x v="10"/>
    <n v="0"/>
    <x v="2"/>
    <s v="GB"/>
    <s v="GBP"/>
    <n v="1432752080"/>
    <d v="2015-05-27T12:41:20"/>
    <n v="1427568080"/>
    <x v="516"/>
    <b v="0"/>
    <n v="0"/>
    <b v="0"/>
    <s v="film &amp; video/animation"/>
    <n v="0"/>
    <e v="#DIV/0!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d v="2017-02-02T08:46:01"/>
    <n v="1483454761"/>
    <x v="517"/>
    <b v="0"/>
    <n v="3"/>
    <b v="0"/>
    <s v="film &amp; video/animation"/>
    <n v="1.3666666666666667"/>
    <n v="68.333333333333329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d v="2015-09-06T08:46:00"/>
    <n v="1438958824"/>
    <x v="518"/>
    <b v="0"/>
    <n v="0"/>
    <b v="0"/>
    <s v="film &amp; video/animation"/>
    <n v="0"/>
    <e v="#DIV/0!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d v="2012-12-05T03:23:41"/>
    <n v="1352107421"/>
    <x v="519"/>
    <b v="0"/>
    <n v="70"/>
    <b v="0"/>
    <s v="film &amp; video/animation"/>
    <n v="22.881426547787683"/>
    <n v="39.228571428571428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d v="2015-12-10T10:51:01"/>
    <n v="1447174261"/>
    <x v="520"/>
    <b v="0"/>
    <n v="34"/>
    <b v="1"/>
    <s v="theater/plays"/>
    <n v="102.1"/>
    <n v="150.1470588235294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d v="2016-10-31T22:59:00"/>
    <n v="1475460819"/>
    <x v="521"/>
    <b v="0"/>
    <n v="56"/>
    <b v="1"/>
    <s v="theater/plays"/>
    <n v="104.64"/>
    <n v="93.428571428571431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d v="2016-03-20T17:58:45"/>
    <n v="1456793925"/>
    <x v="522"/>
    <b v="0"/>
    <n v="31"/>
    <b v="1"/>
    <s v="theater/plays"/>
    <n v="114.66666666666667"/>
    <n v="110.9677419354838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d v="2015-09-20T21:11:16"/>
    <n v="1440213076"/>
    <x v="523"/>
    <b v="0"/>
    <n v="84"/>
    <b v="1"/>
    <s v="theater/plays"/>
    <n v="120.6"/>
    <n v="71.785714285714292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d v="2016-06-01T11:12:49"/>
    <n v="1462209169"/>
    <x v="524"/>
    <b v="0"/>
    <n v="130"/>
    <b v="1"/>
    <s v="theater/plays"/>
    <n v="108.67285714285714"/>
    <n v="29.25807692307692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d v="2014-09-13T03:37:21"/>
    <n v="1406713041"/>
    <x v="525"/>
    <b v="0"/>
    <n v="12"/>
    <b v="1"/>
    <s v="theater/plays"/>
    <n v="100"/>
    <n v="1000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d v="2015-08-07T11:00:00"/>
    <n v="1436278344"/>
    <x v="526"/>
    <b v="0"/>
    <n v="23"/>
    <b v="1"/>
    <s v="theater/plays"/>
    <n v="114"/>
    <n v="74.347826086956516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d v="2017-02-17T10:05:00"/>
    <n v="1484715366"/>
    <x v="527"/>
    <b v="0"/>
    <n v="158"/>
    <b v="1"/>
    <s v="theater/plays"/>
    <n v="100.85"/>
    <n v="63.829113924050631"/>
    <n v="63.829113924050631"/>
    <x v="1"/>
    <s v="plays"/>
  </r>
  <r>
    <n v="528"/>
    <s v="Devastated No Matter What"/>
    <s v="A Festival Backed Production of a Full-Length Play."/>
    <x v="146"/>
    <n v="1330"/>
    <x v="0"/>
    <s v="US"/>
    <s v="USD"/>
    <n v="1434921600"/>
    <d v="2015-06-21T15:20:00"/>
    <n v="1433109907"/>
    <x v="528"/>
    <b v="0"/>
    <n v="30"/>
    <b v="1"/>
    <s v="theater/plays"/>
    <n v="115.65217391304348"/>
    <n v="44.33333333333333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d v="2017-01-10T23:00:00"/>
    <n v="1482281094"/>
    <x v="529"/>
    <b v="0"/>
    <n v="18"/>
    <b v="1"/>
    <s v="theater/plays"/>
    <n v="130.41666666666666"/>
    <n v="86.944444444444443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d v="2015-06-23T20:00:00"/>
    <n v="1433254268"/>
    <x v="530"/>
    <b v="0"/>
    <n v="29"/>
    <b v="1"/>
    <s v="theater/plays"/>
    <n v="107.7826725403818"/>
    <n v="126.55172413793103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d v="2016-12-17T00:59:00"/>
    <n v="1478050429"/>
    <x v="531"/>
    <b v="0"/>
    <n v="31"/>
    <b v="1"/>
    <s v="theater/plays"/>
    <n v="100"/>
    <n v="129.03225806451613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d v="2016-05-12T18:10:08"/>
    <n v="1460506208"/>
    <x v="532"/>
    <b v="0"/>
    <n v="173"/>
    <b v="1"/>
    <s v="theater/plays"/>
    <n v="123.25"/>
    <n v="71.24277456647398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d v="2016-05-16T04:26:05"/>
    <n v="1461320765"/>
    <x v="533"/>
    <b v="0"/>
    <n v="17"/>
    <b v="1"/>
    <s v="theater/plays"/>
    <n v="100.2"/>
    <n v="117.88235294117646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d v="2015-11-01T17:00:00"/>
    <n v="1443036470"/>
    <x v="534"/>
    <b v="0"/>
    <n v="48"/>
    <b v="1"/>
    <s v="theater/plays"/>
    <n v="104.66666666666667"/>
    <n v="327.08333333333331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d v="2017-01-06T07:05:05"/>
    <n v="1481115905"/>
    <x v="535"/>
    <b v="0"/>
    <n v="59"/>
    <b v="1"/>
    <s v="theater/plays"/>
    <n v="102.5"/>
    <n v="34.74576271186440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d v="2015-08-03T12:00:00"/>
    <n v="1435133807"/>
    <x v="536"/>
    <b v="0"/>
    <n v="39"/>
    <b v="1"/>
    <s v="theater/plays"/>
    <n v="118.25757575757575"/>
    <n v="100.0641025641025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d v="2015-11-04T13:26:31"/>
    <n v="1444069591"/>
    <x v="537"/>
    <b v="0"/>
    <n v="59"/>
    <b v="1"/>
    <s v="theater/plays"/>
    <n v="120.5"/>
    <n v="40.847457627118644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d v="2016-05-13T13:04:23"/>
    <n v="1460574263"/>
    <x v="538"/>
    <b v="0"/>
    <n v="60"/>
    <b v="1"/>
    <s v="theater/plays"/>
    <n v="302.42"/>
    <n v="252.0166666666666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d v="2016-07-04T19:11:47"/>
    <n v="1465866707"/>
    <x v="539"/>
    <b v="0"/>
    <n v="20"/>
    <b v="1"/>
    <s v="theater/plays"/>
    <n v="100.64400000000001"/>
    <n v="25.1610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d v="2015-02-04T13:36:46"/>
    <n v="1420486606"/>
    <x v="540"/>
    <b v="0"/>
    <n v="1"/>
    <b v="0"/>
    <s v="technology/web"/>
    <n v="6.6666666666666671E-3"/>
    <n v="1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d v="2015-10-28T19:07:14"/>
    <n v="1443488834"/>
    <x v="541"/>
    <b v="0"/>
    <n v="1"/>
    <b v="0"/>
    <s v="technology/web"/>
    <n v="0.55555555555555558"/>
    <n v="2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d v="2016-05-03T10:41:56"/>
    <n v="1457113316"/>
    <x v="542"/>
    <b v="0"/>
    <n v="1"/>
    <b v="0"/>
    <s v="technology/web"/>
    <n v="4.0000000000000002E-4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d v="2014-10-31T20:12:42"/>
    <n v="1412215962"/>
    <x v="543"/>
    <b v="0"/>
    <n v="2"/>
    <b v="0"/>
    <s v="technology/web"/>
    <n v="0.31818181818181818"/>
    <n v="35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d v="2016-07-04T09:46:00"/>
    <n v="1465055160"/>
    <x v="544"/>
    <b v="0"/>
    <n v="2"/>
    <b v="0"/>
    <s v="technology/web"/>
    <n v="1.2"/>
    <n v="3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d v="2015-11-15T09:13:09"/>
    <n v="1444140789"/>
    <x v="545"/>
    <b v="0"/>
    <n v="34"/>
    <b v="0"/>
    <s v="technology/web"/>
    <n v="27.384"/>
    <n v="402.70588235294116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d v="2015-10-17T10:01:55"/>
    <n v="1441209715"/>
    <x v="546"/>
    <b v="0"/>
    <n v="2"/>
    <b v="0"/>
    <s v="technology/web"/>
    <n v="8.666666666666667E-2"/>
    <n v="26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d v="2016-02-10T10:42:44"/>
    <n v="1452530564"/>
    <x v="547"/>
    <b v="0"/>
    <n v="0"/>
    <b v="0"/>
    <s v="technology/web"/>
    <n v="0"/>
    <e v="#DIV/0!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d v="2015-10-29T15:40:48"/>
    <n v="1443562848"/>
    <x v="548"/>
    <b v="0"/>
    <n v="1"/>
    <b v="0"/>
    <s v="technology/web"/>
    <n v="0.09"/>
    <n v="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d v="2015-07-08T09:17:02"/>
    <n v="1433776622"/>
    <x v="549"/>
    <b v="0"/>
    <n v="8"/>
    <b v="0"/>
    <s v="technology/web"/>
    <n v="2.72"/>
    <n v="8.5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d v="2017-01-30T23:00:00"/>
    <n v="1484756245"/>
    <x v="550"/>
    <b v="0"/>
    <n v="4"/>
    <b v="0"/>
    <s v="technology/web"/>
    <n v="0.7"/>
    <n v="8.7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d v="2015-08-01T11:53:00"/>
    <n v="1434609424"/>
    <x v="551"/>
    <b v="0"/>
    <n v="28"/>
    <b v="0"/>
    <s v="technology/web"/>
    <n v="5.0413333333333332"/>
    <n v="135.03571428571428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d v="2016-01-09T08:48:16"/>
    <n v="1447166896"/>
    <x v="552"/>
    <b v="0"/>
    <n v="0"/>
    <b v="0"/>
    <s v="technology/web"/>
    <n v="0"/>
    <e v="#DIV/0!"/>
    <n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d v="2014-11-14T12:16:31"/>
    <n v="1413393391"/>
    <x v="553"/>
    <b v="0"/>
    <n v="6"/>
    <b v="0"/>
    <s v="technology/web"/>
    <n v="0.49199999999999999"/>
    <n v="20.5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d v="2014-10-19T10:26:12"/>
    <n v="1411143972"/>
    <x v="554"/>
    <b v="0"/>
    <n v="22"/>
    <b v="0"/>
    <s v="technology/web"/>
    <n v="36.589147286821706"/>
    <n v="64.3636363636363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d v="2016-06-12T02:29:03"/>
    <n v="1463128143"/>
    <x v="555"/>
    <b v="0"/>
    <n v="0"/>
    <b v="0"/>
    <s v="technology/web"/>
    <n v="0"/>
    <e v="#DIV/0!"/>
    <n v="0"/>
    <x v="2"/>
    <s v="web"/>
  </r>
  <r>
    <n v="556"/>
    <s v="Braille Academy"/>
    <s v="An educational platform for learning Unified English Braille Code"/>
    <x v="6"/>
    <n v="200"/>
    <x v="2"/>
    <s v="US"/>
    <s v="USD"/>
    <n v="1452112717"/>
    <d v="2016-01-06T14:38:37"/>
    <n v="1449520717"/>
    <x v="556"/>
    <b v="0"/>
    <n v="1"/>
    <b v="0"/>
    <s v="technology/web"/>
    <n v="2.5"/>
    <n v="2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d v="2016-12-02T17:36:43"/>
    <n v="1478126203"/>
    <x v="557"/>
    <b v="0"/>
    <n v="20"/>
    <b v="0"/>
    <s v="technology/web"/>
    <n v="0.91066666666666662"/>
    <n v="68.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d v="2015-03-24T14:11:45"/>
    <n v="1424639505"/>
    <x v="558"/>
    <b v="0"/>
    <n v="0"/>
    <b v="0"/>
    <s v="technology/web"/>
    <n v="0"/>
    <e v="#DIV/0!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d v="2015-12-13T00:47:40"/>
    <n v="1447397260"/>
    <x v="559"/>
    <b v="0"/>
    <n v="1"/>
    <b v="0"/>
    <s v="technology/web"/>
    <n v="2.0833333333333332E-2"/>
    <n v="50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d v="2014-12-17T12:30:45"/>
    <n v="1416249045"/>
    <x v="560"/>
    <b v="0"/>
    <n v="3"/>
    <b v="0"/>
    <s v="technology/web"/>
    <n v="1.2E-2"/>
    <n v="4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d v="2015-10-26T09:48:33"/>
    <n v="1442850513"/>
    <x v="561"/>
    <b v="0"/>
    <n v="2"/>
    <b v="0"/>
    <s v="technology/web"/>
    <n v="0.36666666666666664"/>
    <n v="27.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d v="2016-12-18T03:20:15"/>
    <n v="1479460815"/>
    <x v="562"/>
    <b v="0"/>
    <n v="0"/>
    <b v="0"/>
    <s v="technology/web"/>
    <n v="0"/>
    <e v="#DIV/0!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d v="2015-02-16T19:40:47"/>
    <n v="1421545247"/>
    <x v="563"/>
    <b v="0"/>
    <n v="2"/>
    <b v="0"/>
    <s v="technology/web"/>
    <n v="9.0666666666666673E-2"/>
    <n v="34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d v="2016-03-12T16:37:55"/>
    <n v="1455230275"/>
    <x v="564"/>
    <b v="0"/>
    <n v="1"/>
    <b v="0"/>
    <s v="technology/web"/>
    <n v="5.5555555555555558E-3"/>
    <n v="1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d v="2015-07-10T12:50:49"/>
    <n v="1433962249"/>
    <x v="565"/>
    <b v="0"/>
    <n v="0"/>
    <b v="0"/>
    <s v="technology/web"/>
    <n v="0"/>
    <e v="#DIV/0!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d v="2016-07-14T10:25:33"/>
    <n v="1465921533"/>
    <x v="566"/>
    <b v="0"/>
    <n v="1"/>
    <b v="0"/>
    <s v="technology/web"/>
    <n v="0.02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d v="2015-01-01T14:13:14"/>
    <n v="1417551194"/>
    <x v="567"/>
    <b v="0"/>
    <n v="0"/>
    <b v="0"/>
    <s v="technology/web"/>
    <n v="0"/>
    <e v="#DIV/0!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d v="2016-01-16T05:00:00"/>
    <n v="1449785223"/>
    <x v="568"/>
    <b v="0"/>
    <n v="5"/>
    <b v="0"/>
    <s v="technology/web"/>
    <n v="1"/>
    <n v="49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d v="2016-01-01T14:20:12"/>
    <n v="1449087612"/>
    <x v="569"/>
    <b v="0"/>
    <n v="1"/>
    <b v="0"/>
    <s v="technology/web"/>
    <n v="0.8"/>
    <n v="20"/>
    <n v="20"/>
    <x v="2"/>
    <s v="web"/>
  </r>
  <r>
    <n v="570"/>
    <s v="Relaunching in May"/>
    <s v="Humans have AM/FM/Satellite radio, kids have radio Disney, pets have DogCatRadio."/>
    <x v="94"/>
    <n v="142"/>
    <x v="2"/>
    <s v="US"/>
    <s v="USD"/>
    <n v="1455822569"/>
    <d v="2016-02-18T13:09:29"/>
    <n v="1453230569"/>
    <x v="570"/>
    <b v="0"/>
    <n v="1"/>
    <b v="0"/>
    <s v="technology/web"/>
    <n v="0.16705882352941176"/>
    <n v="142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d v="2015-07-26T21:59:00"/>
    <n v="1436297723"/>
    <x v="571"/>
    <b v="0"/>
    <n v="2"/>
    <b v="0"/>
    <s v="technology/web"/>
    <n v="0.42399999999999999"/>
    <n v="5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d v="2015-11-04T12:11:28"/>
    <n v="1444065088"/>
    <x v="572"/>
    <b v="0"/>
    <n v="0"/>
    <b v="0"/>
    <s v="technology/web"/>
    <n v="0"/>
    <e v="#DIV/0!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d v="2015-01-17T19:12:00"/>
    <n v="1416445931"/>
    <x v="573"/>
    <b v="0"/>
    <n v="9"/>
    <b v="0"/>
    <s v="technology/web"/>
    <n v="0.38925389253892539"/>
    <n v="38.44444444444444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d v="2016-10-19T04:38:27"/>
    <n v="1474281507"/>
    <x v="574"/>
    <b v="0"/>
    <n v="4"/>
    <b v="0"/>
    <s v="technology/web"/>
    <n v="0.7155635062611807"/>
    <n v="2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d v="2015-06-13T10:37:23"/>
    <n v="1431621443"/>
    <x v="575"/>
    <b v="0"/>
    <n v="4"/>
    <b v="0"/>
    <s v="technology/web"/>
    <n v="0.43166666666666664"/>
    <n v="64.75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d v="2015-03-28T04:19:12"/>
    <n v="1422357552"/>
    <x v="576"/>
    <b v="0"/>
    <n v="1"/>
    <b v="0"/>
    <s v="technology/web"/>
    <n v="1.25E-3"/>
    <n v="1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d v="2016-05-20T08:08:22"/>
    <n v="1458569302"/>
    <x v="577"/>
    <b v="0"/>
    <n v="1"/>
    <b v="0"/>
    <s v="technology/web"/>
    <n v="0.2"/>
    <n v="10"/>
    <n v="10"/>
    <x v="2"/>
    <s v="web"/>
  </r>
  <r>
    <n v="578"/>
    <s v="weBuy Crowdsourced Shopping"/>
    <s v="weBuy trade built on technology and Crowd Sourced Power"/>
    <x v="152"/>
    <n v="14"/>
    <x v="2"/>
    <s v="GB"/>
    <s v="GBP"/>
    <n v="1441633993"/>
    <d v="2015-09-07T07:53:13"/>
    <n v="1439560393"/>
    <x v="578"/>
    <b v="0"/>
    <n v="7"/>
    <b v="0"/>
    <s v="technology/web"/>
    <n v="1.12E-2"/>
    <n v="2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d v="2014-12-25T14:27:03"/>
    <n v="1416947223"/>
    <x v="579"/>
    <b v="0"/>
    <n v="5"/>
    <b v="0"/>
    <s v="technology/web"/>
    <n v="1.4583333333333333"/>
    <n v="35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d v="2016-09-22T15:47:47"/>
    <n v="1471988867"/>
    <x v="580"/>
    <b v="0"/>
    <n v="1"/>
    <b v="0"/>
    <s v="technology/web"/>
    <n v="3.3333333333333333E-2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d v="2015-08-01T18:18:24"/>
    <n v="1435882704"/>
    <x v="581"/>
    <b v="0"/>
    <n v="0"/>
    <b v="0"/>
    <s v="technology/web"/>
    <n v="0"/>
    <e v="#DIV/0!"/>
    <n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d v="2015-03-15T12:00:00"/>
    <n v="1424454319"/>
    <x v="582"/>
    <b v="0"/>
    <n v="0"/>
    <b v="0"/>
    <s v="technology/web"/>
    <n v="0"/>
    <e v="#DIV/0!"/>
    <n v="0"/>
    <x v="2"/>
    <s v="web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d v="2015-03-19T15:31:27"/>
    <n v="1424212287"/>
    <x v="583"/>
    <b v="0"/>
    <n v="1"/>
    <b v="0"/>
    <s v="technology/web"/>
    <n v="1.1111111111111112E-2"/>
    <n v="1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d v="2015-03-16T10:11:56"/>
    <n v="1423933916"/>
    <x v="584"/>
    <b v="0"/>
    <n v="2"/>
    <b v="0"/>
    <s v="technology/web"/>
    <n v="1"/>
    <n v="5"/>
    <n v="5"/>
    <x v="2"/>
    <s v="web"/>
  </r>
  <r>
    <n v="585"/>
    <s v="Link Card"/>
    <s v="SAVE UP TO 40% WHEN YOU SPEND!_x000a__x000a_PRE-ORDER YOUR LINK CARD TODAY"/>
    <x v="7"/>
    <n v="0"/>
    <x v="2"/>
    <s v="GB"/>
    <s v="GBP"/>
    <n v="1448928000"/>
    <d v="2015-11-30T18:00:00"/>
    <n v="1444123377"/>
    <x v="585"/>
    <b v="0"/>
    <n v="0"/>
    <b v="0"/>
    <s v="technology/web"/>
    <n v="0"/>
    <e v="#DIV/0!"/>
    <n v="0"/>
    <x v="2"/>
    <s v="web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d v="2015-02-15T14:30:07"/>
    <n v="1421440207"/>
    <x v="586"/>
    <b v="0"/>
    <n v="4"/>
    <b v="0"/>
    <s v="technology/web"/>
    <n v="0.56000000000000005"/>
    <n v="14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d v="2015-04-16T12:10:33"/>
    <n v="1426615833"/>
    <x v="587"/>
    <b v="0"/>
    <n v="7"/>
    <b v="0"/>
    <s v="technology/web"/>
    <n v="9.0833333333333339"/>
    <n v="389.28571428571428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d v="2016-11-17T13:28:06"/>
    <n v="1474223286"/>
    <x v="588"/>
    <b v="0"/>
    <n v="2"/>
    <b v="0"/>
    <s v="technology/web"/>
    <n v="3.3444444444444446"/>
    <n v="150.5"/>
    <n v="150.5"/>
    <x v="2"/>
    <s v="web"/>
  </r>
  <r>
    <n v="589"/>
    <s v="Get Neighborly"/>
    <s v="Services closer than you think..."/>
    <x v="51"/>
    <n v="1"/>
    <x v="2"/>
    <s v="US"/>
    <s v="USD"/>
    <n v="1436366699"/>
    <d v="2015-07-08T08:44:59"/>
    <n v="1435070699"/>
    <x v="589"/>
    <b v="0"/>
    <n v="1"/>
    <b v="0"/>
    <s v="technology/web"/>
    <n v="1.3333333333333334E-2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d v="2016-02-08T07:01:00"/>
    <n v="1452259131"/>
    <x v="590"/>
    <b v="0"/>
    <n v="9"/>
    <b v="0"/>
    <s v="technology/web"/>
    <n v="4.46"/>
    <n v="24.777777777777779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d v="2015-07-22T07:02:10"/>
    <n v="1434978130"/>
    <x v="591"/>
    <b v="0"/>
    <n v="2"/>
    <b v="0"/>
    <s v="technology/web"/>
    <n v="6.0999999999999999E-2"/>
    <n v="30.5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d v="2014-12-02T23:34:20"/>
    <n v="1414992860"/>
    <x v="592"/>
    <b v="0"/>
    <n v="1"/>
    <b v="0"/>
    <s v="technology/web"/>
    <n v="3.3333333333333335"/>
    <n v="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d v="2015-04-06T09:15:45"/>
    <n v="1425744945"/>
    <x v="593"/>
    <b v="0"/>
    <n v="7"/>
    <b v="0"/>
    <s v="technology/web"/>
    <n v="23"/>
    <n v="16.428571428571427"/>
    <n v="16.428571428571427"/>
    <x v="2"/>
    <s v="web"/>
  </r>
  <r>
    <n v="594"/>
    <s v="Unleashed Fitness"/>
    <s v="Creating a fitness site that will change the fitness game forever!"/>
    <x v="31"/>
    <n v="26"/>
    <x v="2"/>
    <s v="US"/>
    <s v="USD"/>
    <n v="1460832206"/>
    <d v="2016-04-16T12:43:26"/>
    <n v="1458240206"/>
    <x v="594"/>
    <b v="0"/>
    <n v="2"/>
    <b v="0"/>
    <s v="technology/web"/>
    <n v="0.104"/>
    <n v="13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d v="2015-05-03T19:40:38"/>
    <n v="1426815638"/>
    <x v="595"/>
    <b v="0"/>
    <n v="8"/>
    <b v="0"/>
    <s v="technology/web"/>
    <n v="0.42599999999999999"/>
    <n v="53.25"/>
    <n v="53.25"/>
    <x v="2"/>
    <s v="web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d v="2016-11-02T15:31:32"/>
    <n v="1475530292"/>
    <x v="596"/>
    <b v="0"/>
    <n v="2"/>
    <b v="0"/>
    <s v="technology/web"/>
    <n v="0.03"/>
    <n v="3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d v="2016-07-31T10:00:00"/>
    <n v="1466787335"/>
    <x v="597"/>
    <b v="0"/>
    <n v="2"/>
    <b v="0"/>
    <s v="technology/web"/>
    <n v="0.26666666666666666"/>
    <n v="10"/>
    <n v="10"/>
    <x v="2"/>
    <s v="web"/>
  </r>
  <r>
    <n v="598"/>
    <s v="Goals not creeds"/>
    <s v="This is a project to create a crowd-funding site for Urantia Book readers worldwide."/>
    <x v="30"/>
    <n v="850"/>
    <x v="2"/>
    <s v="US"/>
    <s v="USD"/>
    <n v="1417737781"/>
    <d v="2014-12-04T18:03:01"/>
    <n v="1415145781"/>
    <x v="598"/>
    <b v="0"/>
    <n v="7"/>
    <b v="0"/>
    <s v="technology/web"/>
    <n v="34"/>
    <n v="121.42857142857143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d v="2015-03-08T09:16:00"/>
    <n v="1423769402"/>
    <x v="599"/>
    <b v="0"/>
    <n v="2"/>
    <b v="0"/>
    <s v="technology/web"/>
    <n v="6.2E-2"/>
    <n v="15.5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d v="2015-05-09T13:09:22"/>
    <n v="1426014562"/>
    <x v="600"/>
    <b v="0"/>
    <n v="1"/>
    <b v="0"/>
    <s v="technology/web"/>
    <n v="2"/>
    <n v="1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d v="2014-12-26T14:35:39"/>
    <n v="1417034139"/>
    <x v="601"/>
    <b v="0"/>
    <n v="6"/>
    <b v="0"/>
    <s v="technology/web"/>
    <n v="1.4"/>
    <n v="23.33333333333333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d v="2015-06-18T13:03:35"/>
    <n v="1432062215"/>
    <x v="602"/>
    <b v="0"/>
    <n v="0"/>
    <b v="0"/>
    <s v="technology/web"/>
    <n v="0"/>
    <e v="#DIV/0!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d v="2014-08-14T09:20:23"/>
    <n v="1405437623"/>
    <x v="603"/>
    <b v="0"/>
    <n v="13"/>
    <b v="0"/>
    <s v="technology/web"/>
    <n v="3.9334666666666664"/>
    <n v="45.386153846153846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d v="2014-08-27T18:50:56"/>
    <n v="1406595056"/>
    <x v="604"/>
    <b v="0"/>
    <n v="0"/>
    <b v="0"/>
    <s v="technology/web"/>
    <n v="0"/>
    <e v="#DIV/0!"/>
    <n v="0"/>
    <x v="2"/>
    <s v="web"/>
  </r>
  <r>
    <n v="605"/>
    <s v="Teach Your Parents iPad (Canceled)"/>
    <s v="An iPad support care package for your parents / seniors."/>
    <x v="10"/>
    <n v="131"/>
    <x v="1"/>
    <s v="US"/>
    <s v="USD"/>
    <n v="1440318908"/>
    <d v="2015-08-23T02:35:08"/>
    <n v="1436430908"/>
    <x v="605"/>
    <b v="0"/>
    <n v="8"/>
    <b v="0"/>
    <s v="technology/web"/>
    <n v="2.62"/>
    <n v="16.37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d v="2015-05-24T09:00:00"/>
    <n v="1428507409"/>
    <x v="606"/>
    <b v="0"/>
    <n v="1"/>
    <b v="0"/>
    <s v="technology/web"/>
    <n v="0.2"/>
    <n v="1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d v="2015-11-22T14:48:56"/>
    <n v="1445629736"/>
    <x v="607"/>
    <b v="0"/>
    <n v="0"/>
    <b v="0"/>
    <s v="technology/web"/>
    <n v="0"/>
    <e v="#DIV/0!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d v="2015-06-15T16:06:20"/>
    <n v="1431813980"/>
    <x v="608"/>
    <b v="0"/>
    <n v="5"/>
    <b v="0"/>
    <s v="technology/web"/>
    <n v="0.97399999999999998"/>
    <n v="292.2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d v="2015-11-28T19:49:04"/>
    <n v="1446166144"/>
    <x v="609"/>
    <b v="0"/>
    <n v="1"/>
    <b v="0"/>
    <s v="technology/web"/>
    <n v="0.64102564102564108"/>
    <n v="5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d v="2015-04-22T13:56:26"/>
    <n v="1427140586"/>
    <x v="610"/>
    <b v="0"/>
    <n v="0"/>
    <b v="0"/>
    <s v="technology/web"/>
    <n v="0"/>
    <e v="#DIV/0!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d v="2016-01-19T07:27:17"/>
    <n v="1448026037"/>
    <x v="611"/>
    <b v="0"/>
    <n v="0"/>
    <b v="0"/>
    <s v="technology/web"/>
    <n v="0"/>
    <e v="#DIV/0!"/>
    <n v="0"/>
    <x v="2"/>
    <s v="web"/>
  </r>
  <r>
    <n v="612"/>
    <s v="Web Streaming 2.0 (Canceled)"/>
    <s v="A Fast and Reliable new Web platform to stream videos from Internet"/>
    <x v="3"/>
    <n v="0"/>
    <x v="1"/>
    <s v="IT"/>
    <s v="EUR"/>
    <n v="1472777146"/>
    <d v="2016-09-01T18:45:46"/>
    <n v="1470185146"/>
    <x v="612"/>
    <b v="0"/>
    <n v="0"/>
    <b v="0"/>
    <s v="technology/web"/>
    <n v="0"/>
    <e v="#DIV/0!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d v="2015-09-30T22:59:00"/>
    <n v="1441022120"/>
    <x v="613"/>
    <b v="0"/>
    <n v="121"/>
    <b v="0"/>
    <s v="technology/web"/>
    <n v="21.363333333333333"/>
    <n v="105.93388429752066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d v="2016-06-23T19:29:00"/>
    <n v="1464139740"/>
    <x v="614"/>
    <b v="0"/>
    <n v="0"/>
    <b v="0"/>
    <s v="technology/web"/>
    <n v="0"/>
    <e v="#DIV/0!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d v="2015-09-24T20:55:59"/>
    <n v="1440557759"/>
    <x v="615"/>
    <b v="0"/>
    <n v="0"/>
    <b v="0"/>
    <s v="technology/web"/>
    <n v="0"/>
    <e v="#DIV/0!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d v="2017-02-25T03:01:47"/>
    <n v="1485421307"/>
    <x v="616"/>
    <b v="0"/>
    <n v="0"/>
    <b v="0"/>
    <s v="technology/web"/>
    <n v="0"/>
    <e v="#DIV/0!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d v="2015-05-08T02:14:03"/>
    <n v="1427184843"/>
    <x v="617"/>
    <b v="0"/>
    <n v="3"/>
    <b v="0"/>
    <s v="technology/web"/>
    <n v="3"/>
    <n v="20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d v="2015-12-09T13:26:43"/>
    <n v="1447097203"/>
    <x v="618"/>
    <b v="0"/>
    <n v="0"/>
    <b v="0"/>
    <s v="technology/web"/>
    <n v="0"/>
    <e v="#DIV/0!"/>
    <n v="0"/>
    <x v="2"/>
    <s v="web"/>
  </r>
  <r>
    <n v="619"/>
    <s v="Big Data (Canceled)"/>
    <s v="Big Data Sets for researchers interested in improving the quality of life."/>
    <x v="156"/>
    <n v="1"/>
    <x v="1"/>
    <s v="US"/>
    <s v="USD"/>
    <n v="1416933390"/>
    <d v="2014-11-25T10:36:30"/>
    <n v="1411745790"/>
    <x v="619"/>
    <b v="0"/>
    <n v="1"/>
    <b v="0"/>
    <s v="technology/web"/>
    <n v="4.0000000000000003E-5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d v="2014-08-25T11:12:18"/>
    <n v="1405098738"/>
    <x v="620"/>
    <b v="0"/>
    <n v="1"/>
    <b v="0"/>
    <s v="technology/web"/>
    <n v="1"/>
    <n v="3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d v="2016-07-07T17:42:17"/>
    <n v="1465342937"/>
    <x v="621"/>
    <b v="0"/>
    <n v="3"/>
    <b v="0"/>
    <s v="technology/web"/>
    <n v="1.044"/>
    <n v="8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d v="2016-07-01T12:35:38"/>
    <n v="1465670138"/>
    <x v="622"/>
    <b v="0"/>
    <n v="9"/>
    <b v="0"/>
    <s v="technology/web"/>
    <n v="5.6833333333333336"/>
    <n v="37.88888888888888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d v="2015-05-27T18:13:17"/>
    <n v="1430179997"/>
    <x v="623"/>
    <b v="0"/>
    <n v="0"/>
    <b v="0"/>
    <s v="technology/web"/>
    <n v="0"/>
    <e v="#DIV/0!"/>
    <n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d v="2015-05-14T17:44:01"/>
    <n v="1429055041"/>
    <x v="624"/>
    <b v="0"/>
    <n v="0"/>
    <b v="0"/>
    <s v="technology/web"/>
    <n v="0"/>
    <e v="#DIV/0!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d v="2017-03-26T14:29:37"/>
    <n v="1487971777"/>
    <x v="625"/>
    <b v="0"/>
    <n v="0"/>
    <b v="0"/>
    <s v="technology/web"/>
    <n v="0"/>
    <e v="#DIV/0!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d v="2015-08-15T07:22:00"/>
    <n v="1436793939"/>
    <x v="626"/>
    <b v="0"/>
    <n v="39"/>
    <b v="0"/>
    <s v="technology/web"/>
    <n v="17.38"/>
    <n v="111.4102564102564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d v="2016-03-14T17:00:00"/>
    <n v="1452842511"/>
    <x v="627"/>
    <b v="0"/>
    <n v="1"/>
    <b v="0"/>
    <s v="technology/web"/>
    <n v="0.02"/>
    <n v="9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d v="2014-07-13T10:37:37"/>
    <n v="1402677457"/>
    <x v="628"/>
    <b v="0"/>
    <n v="0"/>
    <b v="0"/>
    <s v="technology/web"/>
    <n v="0"/>
    <e v="#DIV/0!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d v="2016-05-14T09:18:28"/>
    <n v="1460647108"/>
    <x v="629"/>
    <b v="0"/>
    <n v="3"/>
    <b v="0"/>
    <s v="technology/web"/>
    <n v="0.17499999999999999"/>
    <n v="116.66666666666667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d v="2015-09-05T23:10:00"/>
    <n v="1438959121"/>
    <x v="630"/>
    <b v="0"/>
    <n v="1"/>
    <b v="0"/>
    <s v="technology/web"/>
    <n v="8.3340278356529712E-2"/>
    <n v="10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d v="2016-05-28T12:32:09"/>
    <n v="1461954729"/>
    <x v="631"/>
    <b v="0"/>
    <n v="9"/>
    <b v="0"/>
    <s v="technology/web"/>
    <n v="1.38"/>
    <n v="76.666666666666671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d v="2015-11-25T10:49:25"/>
    <n v="1445874565"/>
    <x v="632"/>
    <b v="0"/>
    <n v="0"/>
    <b v="0"/>
    <s v="technology/web"/>
    <n v="0"/>
    <e v="#DIV/0!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d v="2016-06-17T17:00:00"/>
    <n v="1463469062"/>
    <x v="633"/>
    <b v="0"/>
    <n v="25"/>
    <b v="0"/>
    <s v="technology/web"/>
    <n v="12.45"/>
    <n v="49.8"/>
    <n v="49.8"/>
    <x v="2"/>
    <s v="web"/>
  </r>
  <r>
    <n v="634"/>
    <s v="pitchtograndma (Canceled)"/>
    <s v="We help companies to explain what they do in simple, grandma-would-understand terms."/>
    <x v="10"/>
    <n v="1"/>
    <x v="1"/>
    <s v="US"/>
    <s v="USD"/>
    <n v="1424989029"/>
    <d v="2015-02-26T16:17:09"/>
    <n v="1422397029"/>
    <x v="634"/>
    <b v="0"/>
    <n v="1"/>
    <b v="0"/>
    <s v="technology/web"/>
    <n v="0.02"/>
    <n v="1"/>
    <n v="1"/>
    <x v="2"/>
    <s v="web"/>
  </r>
  <r>
    <n v="635"/>
    <s v="Pleero, A Technology Team Building Website (Canceled)"/>
    <s v="Network used for building technology development teams."/>
    <x v="31"/>
    <n v="2"/>
    <x v="1"/>
    <s v="US"/>
    <s v="USD"/>
    <n v="1428804762"/>
    <d v="2015-04-11T20:12:42"/>
    <n v="1426212762"/>
    <x v="635"/>
    <b v="0"/>
    <n v="1"/>
    <b v="0"/>
    <s v="technology/web"/>
    <n v="8.0000000000000002E-3"/>
    <n v="2"/>
    <n v="2"/>
    <x v="2"/>
    <s v="web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d v="2015-06-06T04:47:00"/>
    <n v="1430996150"/>
    <x v="636"/>
    <b v="0"/>
    <n v="1"/>
    <b v="0"/>
    <s v="technology/web"/>
    <n v="0.2"/>
    <n v="4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d v="2017-02-25T17:04:00"/>
    <n v="1485558318"/>
    <x v="637"/>
    <b v="0"/>
    <n v="0"/>
    <b v="0"/>
    <s v="technology/web"/>
    <n v="0"/>
    <e v="#DIV/0!"/>
    <n v="0"/>
    <x v="2"/>
    <s v="web"/>
  </r>
  <r>
    <n v="638"/>
    <s v="W (Canceled)"/>
    <s v="O0"/>
    <x v="61"/>
    <n v="18"/>
    <x v="1"/>
    <s v="DE"/>
    <s v="EUR"/>
    <n v="1490447662"/>
    <d v="2017-03-25T07:14:22"/>
    <n v="1485267262"/>
    <x v="638"/>
    <b v="0"/>
    <n v="6"/>
    <b v="0"/>
    <s v="technology/web"/>
    <n v="8.9999999999999993E-3"/>
    <n v="3"/>
    <n v="3"/>
    <x v="2"/>
    <s v="web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d v="2014-10-13T07:59:55"/>
    <n v="1408024795"/>
    <x v="639"/>
    <b v="0"/>
    <n v="1"/>
    <b v="0"/>
    <s v="technology/web"/>
    <n v="1E-4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d v="2016-11-24T17:00:00"/>
    <n v="1478685915"/>
    <x v="640"/>
    <b v="0"/>
    <n v="2"/>
    <b v="1"/>
    <s v="technology/wearables"/>
    <n v="144.28571428571428"/>
    <n v="50.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d v="2015-08-13T07:40:48"/>
    <n v="1436881248"/>
    <x v="641"/>
    <b v="0"/>
    <n v="315"/>
    <b v="1"/>
    <s v="technology/wearables"/>
    <n v="119.16249999999999"/>
    <n v="151.31746031746033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d v="2015-08-19T09:37:54"/>
    <n v="1436888274"/>
    <x v="642"/>
    <b v="0"/>
    <n v="2174"/>
    <b v="1"/>
    <s v="technology/wearables"/>
    <n v="1460.4849999999999"/>
    <n v="134.3592456301748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d v="2015-05-31T09:24:35"/>
    <n v="1428333875"/>
    <x v="643"/>
    <b v="0"/>
    <n v="152"/>
    <b v="1"/>
    <s v="technology/wearables"/>
    <n v="105.80800000000001"/>
    <n v="174.02631578947367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d v="2014-10-28T19:00:00"/>
    <n v="1410883139"/>
    <x v="644"/>
    <b v="0"/>
    <n v="1021"/>
    <b v="1"/>
    <s v="technology/wearables"/>
    <n v="300.11792000000003"/>
    <n v="73.486268364348675"/>
    <n v="73.486268364348675"/>
    <x v="2"/>
    <s v="wearables"/>
  </r>
  <r>
    <n v="645"/>
    <s v="Carbon Fiber Collar Stays"/>
    <s v="Ever wanted to own something made out of carbon fiber? Now you can!"/>
    <x v="13"/>
    <n v="5574"/>
    <x v="0"/>
    <s v="US"/>
    <s v="USD"/>
    <n v="1470962274"/>
    <d v="2016-08-11T18:37:54"/>
    <n v="1468370274"/>
    <x v="645"/>
    <b v="0"/>
    <n v="237"/>
    <b v="1"/>
    <s v="technology/wearables"/>
    <n v="278.7"/>
    <n v="23.518987341772153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d v="2014-08-11T14:27:47"/>
    <n v="1405196867"/>
    <x v="646"/>
    <b v="0"/>
    <n v="27"/>
    <b v="1"/>
    <s v="technology/wearables"/>
    <n v="131.87625"/>
    <n v="39.07444444444444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d v="2016-03-17T11:25:49"/>
    <n v="1455647149"/>
    <x v="647"/>
    <b v="0"/>
    <n v="17"/>
    <b v="1"/>
    <s v="technology/wearables"/>
    <n v="107.05"/>
    <n v="125.94117647058823"/>
    <n v="125.94117647058823"/>
    <x v="2"/>
    <s v="wearables"/>
  </r>
  <r>
    <n v="648"/>
    <s v="Audio Jacket"/>
    <s v="Get ready for the next product that you canâ€™t live without"/>
    <x v="19"/>
    <n v="44388"/>
    <x v="0"/>
    <s v="US"/>
    <s v="USD"/>
    <n v="1413304708"/>
    <d v="2014-10-14T10:38:28"/>
    <n v="1410280708"/>
    <x v="648"/>
    <b v="0"/>
    <n v="27"/>
    <b v="1"/>
    <s v="technology/wearables"/>
    <n v="126.82285714285715"/>
    <n v="1644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d v="2014-09-16T15:53:33"/>
    <n v="1409090013"/>
    <x v="649"/>
    <b v="0"/>
    <n v="82"/>
    <b v="1"/>
    <s v="technology/wearables"/>
    <n v="139.96"/>
    <n v="42.670731707317074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d v="2014-12-18T19:53:04"/>
    <n v="1413766384"/>
    <x v="650"/>
    <b v="0"/>
    <n v="48"/>
    <b v="1"/>
    <s v="technology/wearables"/>
    <n v="112.4"/>
    <n v="35.125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d v="2014-12-12T18:25:11"/>
    <n v="1415838311"/>
    <x v="651"/>
    <b v="0"/>
    <n v="105"/>
    <b v="1"/>
    <s v="technology/wearables"/>
    <n v="100.52800000000001"/>
    <n v="239.35238095238094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d v="2016-12-01T11:34:10"/>
    <n v="1478018050"/>
    <x v="652"/>
    <b v="0"/>
    <n v="28"/>
    <b v="1"/>
    <s v="technology/wearables"/>
    <n v="100.46666666666667"/>
    <n v="107.64285714285714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d v="2015-08-20T08:50:40"/>
    <n v="1436885440"/>
    <x v="653"/>
    <b v="0"/>
    <n v="1107"/>
    <b v="1"/>
    <s v="technology/wearables"/>
    <n v="141.446"/>
    <n v="95.830623306233065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d v="2015-07-08T16:58:33"/>
    <n v="1433804313"/>
    <x v="654"/>
    <b v="0"/>
    <n v="1013"/>
    <b v="1"/>
    <s v="technology/wearables"/>
    <n v="267.29166666666669"/>
    <n v="31.663376110562684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d v="2015-03-12T15:58:32"/>
    <n v="1423609112"/>
    <x v="655"/>
    <b v="0"/>
    <n v="274"/>
    <b v="1"/>
    <s v="technology/wearables"/>
    <n v="146.88749999999999"/>
    <n v="42.8868613138686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d v="2016-04-17T12:18:39"/>
    <n v="1455736719"/>
    <x v="656"/>
    <b v="0"/>
    <n v="87"/>
    <b v="1"/>
    <s v="technology/wearables"/>
    <n v="213.56"/>
    <n v="122.7356321839080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d v="2015-12-23T14:17:52"/>
    <n v="1448309872"/>
    <x v="657"/>
    <b v="0"/>
    <n v="99"/>
    <b v="1"/>
    <s v="technology/wearables"/>
    <n v="125.7"/>
    <n v="190.4545454545454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d v="2015-07-26T12:00:00"/>
    <n v="1435117889"/>
    <x v="658"/>
    <b v="0"/>
    <n v="276"/>
    <b v="1"/>
    <s v="technology/wearables"/>
    <n v="104.46206037108834"/>
    <n v="109.33695652173913"/>
    <n v="109.33695652173913"/>
    <x v="2"/>
    <s v="wearables"/>
  </r>
  <r>
    <n v="659"/>
    <s v="Lulu Watch Designs - Apple Watch"/>
    <s v="Sync up your lifestyle"/>
    <x v="9"/>
    <n v="3017"/>
    <x v="0"/>
    <s v="US"/>
    <s v="USD"/>
    <n v="1440339295"/>
    <d v="2015-08-23T08:14:55"/>
    <n v="1437747295"/>
    <x v="659"/>
    <b v="0"/>
    <n v="21"/>
    <b v="1"/>
    <s v="technology/wearables"/>
    <n v="100.56666666666666"/>
    <n v="143.6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d v="2014-11-09T12:47:59"/>
    <n v="1412963279"/>
    <x v="660"/>
    <b v="0"/>
    <n v="18"/>
    <b v="0"/>
    <s v="technology/wearables"/>
    <n v="3.0579999999999998"/>
    <n v="84.944444444444443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d v="2016-10-23T09:29:19"/>
    <n v="1474644559"/>
    <x v="661"/>
    <b v="0"/>
    <n v="9"/>
    <b v="0"/>
    <s v="technology/wearables"/>
    <n v="0.95"/>
    <n v="10.55555555555555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d v="2015-01-16T04:30:47"/>
    <n v="1418812247"/>
    <x v="662"/>
    <b v="0"/>
    <n v="4"/>
    <b v="0"/>
    <s v="technology/wearables"/>
    <n v="0.4"/>
    <n v="39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d v="2015-07-18T14:14:16"/>
    <n v="1434658456"/>
    <x v="663"/>
    <b v="0"/>
    <n v="7"/>
    <b v="0"/>
    <s v="technology/wearables"/>
    <n v="0.35"/>
    <n v="100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d v="2015-04-13T09:59:35"/>
    <n v="1426348775"/>
    <x v="664"/>
    <b v="0"/>
    <n v="29"/>
    <b v="0"/>
    <s v="technology/wearables"/>
    <n v="7.5333333333333332"/>
    <n v="31.17241379310344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d v="2017-01-13T11:04:21"/>
    <n v="1479143061"/>
    <x v="665"/>
    <b v="0"/>
    <n v="12"/>
    <b v="0"/>
    <s v="technology/wearables"/>
    <n v="18.64"/>
    <n v="155.3333333333333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d v="2014-08-17T13:58:18"/>
    <n v="1405713498"/>
    <x v="666"/>
    <b v="0"/>
    <n v="4"/>
    <b v="0"/>
    <s v="technology/wearables"/>
    <n v="4.0000000000000001E-3"/>
    <n v="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d v="2016-10-29T02:57:43"/>
    <n v="1474275463"/>
    <x v="667"/>
    <b v="0"/>
    <n v="28"/>
    <b v="0"/>
    <s v="technology/wearables"/>
    <n v="10.02"/>
    <n v="178.9285714285714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d v="2015-05-11T13:57:02"/>
    <n v="1427486222"/>
    <x v="668"/>
    <b v="0"/>
    <n v="25"/>
    <b v="0"/>
    <s v="technology/wearables"/>
    <n v="4.5599999999999996"/>
    <n v="27.36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d v="2016-07-06T09:00:58"/>
    <n v="1465225258"/>
    <x v="669"/>
    <b v="0"/>
    <n v="28"/>
    <b v="0"/>
    <s v="technology/wearables"/>
    <n v="21.5075"/>
    <n v="1536.2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d v="2016-06-19T02:10:00"/>
    <n v="1463418120"/>
    <x v="670"/>
    <b v="0"/>
    <n v="310"/>
    <b v="0"/>
    <s v="technology/wearables"/>
    <n v="29.276666666666667"/>
    <n v="84.9967741935483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d v="2015-01-13T22:00:00"/>
    <n v="1418315852"/>
    <x v="671"/>
    <b v="0"/>
    <n v="15"/>
    <b v="0"/>
    <s v="technology/wearables"/>
    <n v="39.426666666666669"/>
    <n v="788.5333333333333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d v="2014-12-31T22:59:00"/>
    <n v="1417410964"/>
    <x v="672"/>
    <b v="0"/>
    <n v="215"/>
    <b v="0"/>
    <s v="technology/wearables"/>
    <n v="21.628"/>
    <n v="50.29767441860465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d v="2014-09-01T14:10:17"/>
    <n v="1405714217"/>
    <x v="673"/>
    <b v="0"/>
    <n v="3"/>
    <b v="0"/>
    <s v="technology/wearables"/>
    <n v="0.20499999999999999"/>
    <n v="68.333333333333329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d v="2014-08-11T20:47:07"/>
    <n v="1402627627"/>
    <x v="674"/>
    <b v="0"/>
    <n v="2"/>
    <b v="0"/>
    <s v="technology/wearables"/>
    <n v="0.03"/>
    <n v="7.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d v="2015-01-01T00:59:00"/>
    <n v="1417558804"/>
    <x v="675"/>
    <b v="0"/>
    <n v="26"/>
    <b v="0"/>
    <s v="technology/wearables"/>
    <n v="14.85"/>
    <n v="34.269230769230766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d v="2015-02-07T12:26:21"/>
    <n v="1420741581"/>
    <x v="676"/>
    <b v="0"/>
    <n v="24"/>
    <b v="0"/>
    <s v="technology/wearables"/>
    <n v="1.4710000000000001"/>
    <n v="61.291666666666664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d v="2016-06-28T03:41:35"/>
    <n v="1463218895"/>
    <x v="677"/>
    <b v="0"/>
    <n v="96"/>
    <b v="0"/>
    <s v="technology/wearables"/>
    <n v="25.584"/>
    <n v="133.2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d v="2016-05-21T03:02:18"/>
    <n v="1461229338"/>
    <x v="678"/>
    <b v="0"/>
    <n v="17"/>
    <b v="0"/>
    <s v="technology/wearables"/>
    <n v="3.8206896551724139"/>
    <n v="65.1764705882352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d v="2016-09-03T10:41:49"/>
    <n v="1467736909"/>
    <x v="679"/>
    <b v="0"/>
    <n v="94"/>
    <b v="0"/>
    <s v="technology/wearables"/>
    <n v="15.485964912280702"/>
    <n v="93.9042553191489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d v="2014-09-17T06:02:11"/>
    <n v="1407931331"/>
    <x v="680"/>
    <b v="0"/>
    <n v="129"/>
    <b v="0"/>
    <s v="technology/wearables"/>
    <n v="25.911999999999999"/>
    <n v="150.6511627906976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d v="2016-10-26T13:20:04"/>
    <n v="1474917604"/>
    <x v="681"/>
    <b v="0"/>
    <n v="1"/>
    <b v="0"/>
    <s v="technology/wearables"/>
    <n v="0.04"/>
    <n v="1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d v="2017-03-14T11:22:02"/>
    <n v="1486923722"/>
    <x v="682"/>
    <b v="0"/>
    <n v="4"/>
    <b v="0"/>
    <s v="technology/wearables"/>
    <n v="0.106"/>
    <n v="13.25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d v="2016-10-31T15:36:04"/>
    <n v="1474493764"/>
    <x v="683"/>
    <b v="0"/>
    <n v="3"/>
    <b v="0"/>
    <s v="technology/wearables"/>
    <n v="0.85142857142857142"/>
    <n v="99.333333333333329"/>
    <n v="99.333333333333329"/>
    <x v="2"/>
    <s v="wearables"/>
  </r>
  <r>
    <n v="684"/>
    <s v="Arcus Motion Analyzer | The Versatile Smart Ring"/>
    <s v="Arcus gives your fingers super powers."/>
    <x v="163"/>
    <n v="23948"/>
    <x v="2"/>
    <s v="US"/>
    <s v="USD"/>
    <n v="1406257200"/>
    <d v="2014-07-24T21:00:00"/>
    <n v="1403176891"/>
    <x v="684"/>
    <b v="0"/>
    <n v="135"/>
    <b v="0"/>
    <s v="technology/wearables"/>
    <n v="7.4837499999999997"/>
    <n v="177.39259259259259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d v="2015-01-12T14:47:52"/>
    <n v="1417207672"/>
    <x v="685"/>
    <b v="0"/>
    <n v="10"/>
    <b v="0"/>
    <s v="technology/wearables"/>
    <n v="27.65"/>
    <n v="55.3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d v="2015-08-03T10:09:30"/>
    <n v="1436026170"/>
    <x v="686"/>
    <b v="0"/>
    <n v="0"/>
    <b v="0"/>
    <s v="technology/wearables"/>
    <n v="0"/>
    <e v="#DIV/0!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d v="2017-02-05T12:00:53"/>
    <n v="1481133653"/>
    <x v="687"/>
    <b v="0"/>
    <n v="6"/>
    <b v="0"/>
    <s v="technology/wearables"/>
    <n v="3.55"/>
    <n v="591.6666666666666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d v="2015-10-14T20:30:53"/>
    <n v="1442284253"/>
    <x v="688"/>
    <b v="0"/>
    <n v="36"/>
    <b v="0"/>
    <s v="technology/wearables"/>
    <n v="72.989999999999995"/>
    <n v="405.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d v="2016-12-07T22:59:00"/>
    <n v="1478016097"/>
    <x v="689"/>
    <b v="0"/>
    <n v="336"/>
    <b v="0"/>
    <s v="technology/wearables"/>
    <n v="57.64875"/>
    <n v="343.14732142857144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s v="US"/>
    <s v="USD"/>
    <n v="1473400800"/>
    <d v="2016-09-09T00:00:00"/>
    <n v="1469718841"/>
    <x v="690"/>
    <b v="0"/>
    <n v="34"/>
    <b v="0"/>
    <s v="technology/wearables"/>
    <n v="12.34"/>
    <n v="72.58823529411765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d v="2015-06-30T18:40:46"/>
    <n v="1433292046"/>
    <x v="691"/>
    <b v="0"/>
    <n v="10"/>
    <b v="0"/>
    <s v="technology/wearables"/>
    <n v="0.52"/>
    <n v="2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d v="2016-12-22T03:01:03"/>
    <n v="1479805263"/>
    <x v="692"/>
    <b v="0"/>
    <n v="201"/>
    <b v="0"/>
    <s v="technology/wearables"/>
    <n v="6.53"/>
    <n v="6.4975124378109452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d v="2015-04-30T13:23:47"/>
    <n v="1427829827"/>
    <x v="693"/>
    <b v="0"/>
    <n v="296"/>
    <b v="0"/>
    <s v="technology/wearables"/>
    <n v="35.338000000000001"/>
    <n v="119.3851351351351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d v="2017-02-01T09:55:59"/>
    <n v="1483372559"/>
    <x v="694"/>
    <b v="0"/>
    <n v="7"/>
    <b v="0"/>
    <s v="technology/wearables"/>
    <n v="0.39333333333333331"/>
    <n v="84.285714285714292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d v="2014-10-31T06:30:20"/>
    <n v="1412166620"/>
    <x v="695"/>
    <b v="0"/>
    <n v="7"/>
    <b v="0"/>
    <s v="technology/wearables"/>
    <n v="1.06"/>
    <n v="90.857142857142861"/>
    <n v="90.857142857142861"/>
    <x v="2"/>
    <s v="wearables"/>
  </r>
  <r>
    <n v="696"/>
    <s v="trustee"/>
    <s v="Show your fidelity by wearing the Trustee rings! Show where you are (at)!"/>
    <x v="164"/>
    <n v="1"/>
    <x v="2"/>
    <s v="NL"/>
    <s v="EUR"/>
    <n v="1406326502"/>
    <d v="2014-07-25T16:15:02"/>
    <n v="1403734502"/>
    <x v="696"/>
    <b v="0"/>
    <n v="1"/>
    <b v="0"/>
    <s v="technology/wearables"/>
    <n v="5.7142857142857147E-4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d v="2016-02-03T06:33:09"/>
    <n v="1453206789"/>
    <x v="697"/>
    <b v="0"/>
    <n v="114"/>
    <b v="0"/>
    <s v="technology/wearables"/>
    <n v="46.38"/>
    <n v="20.342105263157894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d v="2014-09-17T20:00:00"/>
    <n v="1408141245"/>
    <x v="698"/>
    <b v="0"/>
    <n v="29"/>
    <b v="0"/>
    <s v="technology/wearables"/>
    <n v="15.39"/>
    <n v="530.68965517241384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d v="2013-11-22T10:00:00"/>
    <n v="1381923548"/>
    <x v="699"/>
    <b v="0"/>
    <n v="890"/>
    <b v="0"/>
    <s v="technology/wearables"/>
    <n v="82.422107692307691"/>
    <n v="120.39184269662923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d v="2017-01-10T10:31:21"/>
    <n v="1481473881"/>
    <x v="700"/>
    <b v="0"/>
    <n v="31"/>
    <b v="0"/>
    <s v="technology/wearables"/>
    <n v="2.6866666666666665"/>
    <n v="1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d v="2014-07-23T09:54:40"/>
    <n v="1403538880"/>
    <x v="701"/>
    <b v="0"/>
    <n v="21"/>
    <b v="0"/>
    <s v="technology/wearables"/>
    <n v="26.6"/>
    <n v="291.3333333333333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d v="2016-11-24T12:26:27"/>
    <n v="1477416387"/>
    <x v="702"/>
    <b v="0"/>
    <n v="37"/>
    <b v="0"/>
    <s v="technology/wearables"/>
    <n v="30.813400000000001"/>
    <n v="124.919189189189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d v="2017-01-31T17:32:00"/>
    <n v="1481150949"/>
    <x v="703"/>
    <b v="0"/>
    <n v="7"/>
    <b v="0"/>
    <s v="technology/wearables"/>
    <n v="5.58"/>
    <n v="119.57142857142857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d v="2017-02-19T22:37:48"/>
    <n v="1482381468"/>
    <x v="704"/>
    <b v="0"/>
    <n v="4"/>
    <b v="0"/>
    <s v="technology/wearables"/>
    <n v="0.87454545454545451"/>
    <n v="120.25"/>
    <n v="120.25"/>
    <x v="2"/>
    <s v="wearables"/>
  </r>
  <r>
    <n v="705"/>
    <s v="SomnoScope"/>
    <s v="The closest thing ever to the Holy Grail of wearables technology"/>
    <x v="57"/>
    <n v="977"/>
    <x v="2"/>
    <s v="NL"/>
    <s v="EUR"/>
    <n v="1484999278"/>
    <d v="2017-01-21T05:47:58"/>
    <n v="1482407278"/>
    <x v="705"/>
    <b v="0"/>
    <n v="5"/>
    <b v="0"/>
    <s v="technology/wearables"/>
    <n v="0.97699999999999998"/>
    <n v="195.4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d v="2016-12-14T12:39:00"/>
    <n v="1478130783"/>
    <x v="706"/>
    <b v="0"/>
    <n v="0"/>
    <b v="0"/>
    <s v="technology/wearables"/>
    <n v="0"/>
    <e v="#DIV/0!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d v="2017-01-01T09:55:27"/>
    <n v="1479830127"/>
    <x v="707"/>
    <b v="0"/>
    <n v="456"/>
    <b v="0"/>
    <s v="technology/wearables"/>
    <n v="78.927352941176466"/>
    <n v="117.6986842105263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d v="2014-09-13T07:56:40"/>
    <n v="1405432600"/>
    <x v="708"/>
    <b v="0"/>
    <n v="369"/>
    <b v="0"/>
    <s v="technology/wearables"/>
    <n v="22.092500000000001"/>
    <n v="23.948509485094849"/>
    <n v="23.948509485094849"/>
    <x v="2"/>
    <s v="wearables"/>
  </r>
  <r>
    <n v="709"/>
    <s v="lumiglove"/>
    <s v="A &quot;handheld&quot; light, which eases the way you illuminate objects and/or paths."/>
    <x v="36"/>
    <n v="61"/>
    <x v="2"/>
    <s v="US"/>
    <s v="USD"/>
    <n v="1417741159"/>
    <d v="2014-12-04T18:59:19"/>
    <n v="1415149159"/>
    <x v="709"/>
    <b v="0"/>
    <n v="2"/>
    <b v="0"/>
    <s v="technology/wearables"/>
    <n v="0.40666666666666668"/>
    <n v="30.5"/>
    <n v="30.5"/>
    <x v="2"/>
    <s v="wearables"/>
  </r>
  <r>
    <n v="710"/>
    <s v="Hate York Shirt 2.0"/>
    <s v="Shirts, so technologically advanced, they connect mentally to their audience upon sight."/>
    <x v="38"/>
    <n v="0"/>
    <x v="2"/>
    <s v="CA"/>
    <s v="CAD"/>
    <n v="1408495440"/>
    <d v="2014-08-19T18:44:00"/>
    <n v="1405640302"/>
    <x v="710"/>
    <b v="0"/>
    <n v="0"/>
    <b v="0"/>
    <s v="technology/wearables"/>
    <n v="0"/>
    <e v="#DIV/0!"/>
    <n v="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d v="2016-12-14T06:01:08"/>
    <n v="1478257268"/>
    <x v="711"/>
    <b v="0"/>
    <n v="338"/>
    <b v="0"/>
    <s v="technology/wearables"/>
    <n v="33.790999999999997"/>
    <n v="99.973372781065095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d v="2016-02-14T10:20:32"/>
    <n v="1452874832"/>
    <x v="712"/>
    <b v="0"/>
    <n v="4"/>
    <b v="0"/>
    <s v="technology/wearables"/>
    <n v="0.21649484536082475"/>
    <n v="26.2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d v="2016-06-05T06:42:12"/>
    <n v="1462538532"/>
    <x v="713"/>
    <b v="0"/>
    <n v="1"/>
    <b v="0"/>
    <s v="technology/wearables"/>
    <n v="0.79600000000000004"/>
    <n v="199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d v="2017-02-28T12:54:42"/>
    <n v="1483124082"/>
    <x v="714"/>
    <b v="0"/>
    <n v="28"/>
    <b v="0"/>
    <s v="technology/wearables"/>
    <n v="14.993333333333334"/>
    <n v="80.321428571428569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d v="2015-11-04T21:10:40"/>
    <n v="1443233440"/>
    <x v="715"/>
    <b v="0"/>
    <n v="12"/>
    <b v="0"/>
    <s v="technology/wearables"/>
    <n v="5.0509090909090908"/>
    <n v="115.7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d v="2014-11-30T18:00:00"/>
    <n v="1414511307"/>
    <x v="716"/>
    <b v="0"/>
    <n v="16"/>
    <b v="0"/>
    <s v="technology/wearables"/>
    <n v="10.214285714285714"/>
    <n v="44.6875"/>
    <n v="44.6875"/>
    <x v="2"/>
    <s v="wearables"/>
  </r>
  <r>
    <n v="717"/>
    <s v="cool air belt"/>
    <s v="Cool air flowing under clothing keeps you cool."/>
    <x v="57"/>
    <n v="305"/>
    <x v="2"/>
    <s v="US"/>
    <s v="USD"/>
    <n v="1409949002"/>
    <d v="2014-09-05T14:30:02"/>
    <n v="1407357002"/>
    <x v="717"/>
    <b v="0"/>
    <n v="4"/>
    <b v="0"/>
    <s v="technology/wearables"/>
    <n v="0.30499999999999999"/>
    <n v="76.2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d v="2017-02-17T23:59:00"/>
    <n v="1484684247"/>
    <x v="718"/>
    <b v="0"/>
    <n v="4"/>
    <b v="0"/>
    <s v="technology/wearables"/>
    <n v="0.75"/>
    <n v="22.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d v="2016-02-22T18:57:56"/>
    <n v="1454979476"/>
    <x v="719"/>
    <b v="0"/>
    <n v="10"/>
    <b v="0"/>
    <s v="technology/wearables"/>
    <n v="1.2933333333333332"/>
    <n v="19.39999999999999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d v="2012-01-29T09:34:51"/>
    <n v="1325432091"/>
    <x v="720"/>
    <b v="0"/>
    <n v="41"/>
    <b v="1"/>
    <s v="publishing/nonfiction"/>
    <n v="143.94736842105263"/>
    <n v="66.707317073170728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d v="2014-08-01T07:43:27"/>
    <n v="1403012607"/>
    <x v="721"/>
    <b v="0"/>
    <n v="119"/>
    <b v="1"/>
    <s v="publishing/nonfiction"/>
    <n v="122.10975609756098"/>
    <n v="84.14285714285713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d v="2012-04-08T12:19:38"/>
    <n v="1331320778"/>
    <x v="722"/>
    <b v="0"/>
    <n v="153"/>
    <b v="1"/>
    <s v="publishing/nonfiction"/>
    <n v="132.024"/>
    <n v="215.72549019607843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d v="2015-07-29T21:59:00"/>
    <n v="1435606549"/>
    <x v="723"/>
    <b v="0"/>
    <n v="100"/>
    <b v="1"/>
    <s v="publishing/nonfiction"/>
    <n v="109.38"/>
    <n v="54.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d v="2011-06-30T09:19:23"/>
    <n v="1306855163"/>
    <x v="724"/>
    <b v="0"/>
    <n v="143"/>
    <b v="1"/>
    <s v="publishing/nonfiction"/>
    <n v="105.47157142857142"/>
    <n v="51.62944055944056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d v="2015-12-13T09:01:52"/>
    <n v="1447426912"/>
    <x v="725"/>
    <b v="0"/>
    <n v="140"/>
    <b v="1"/>
    <s v="publishing/nonfiction"/>
    <n v="100.35"/>
    <n v="143.35714285714286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d v="2013-04-11T19:01:27"/>
    <n v="1363136487"/>
    <x v="726"/>
    <b v="0"/>
    <n v="35"/>
    <b v="1"/>
    <s v="publishing/nonfiction"/>
    <n v="101.4"/>
    <n v="72.42857142857143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d v="2013-01-14T15:20:00"/>
    <n v="1354580949"/>
    <x v="727"/>
    <b v="0"/>
    <n v="149"/>
    <b v="1"/>
    <s v="publishing/nonfiction"/>
    <n v="155.51428571428571"/>
    <n v="36.530201342281877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d v="2011-08-21T14:05:57"/>
    <n v="1310069157"/>
    <x v="728"/>
    <b v="0"/>
    <n v="130"/>
    <b v="1"/>
    <s v="publishing/nonfiction"/>
    <n v="105.566"/>
    <n v="60.903461538461535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d v="2012-09-18T22:27:41"/>
    <n v="1342844861"/>
    <x v="729"/>
    <b v="0"/>
    <n v="120"/>
    <b v="1"/>
    <s v="publishing/nonfiction"/>
    <n v="130.65"/>
    <n v="43.55"/>
    <n v="43.55"/>
    <x v="3"/>
    <s v="nonfiction"/>
  </r>
  <r>
    <n v="730"/>
    <s v="Encyclopedia of Surfing"/>
    <s v="A Massive but Cheerful Online Digital Archive of Surfing"/>
    <x v="22"/>
    <n v="26438"/>
    <x v="0"/>
    <s v="US"/>
    <s v="USD"/>
    <n v="1323280391"/>
    <d v="2011-12-07T11:53:11"/>
    <n v="1320688391"/>
    <x v="730"/>
    <b v="0"/>
    <n v="265"/>
    <b v="1"/>
    <s v="publishing/nonfiction"/>
    <n v="132.19"/>
    <n v="99.766037735849054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d v="2012-01-22T00:00:00"/>
    <n v="1322852747"/>
    <x v="731"/>
    <b v="0"/>
    <n v="71"/>
    <b v="1"/>
    <s v="publishing/nonfiction"/>
    <n v="126"/>
    <n v="88.732394366197184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d v="2013-09-29T04:11:01"/>
    <n v="1375265461"/>
    <x v="732"/>
    <b v="0"/>
    <n v="13"/>
    <b v="1"/>
    <s v="publishing/nonfiction"/>
    <n v="160"/>
    <n v="4.9230769230769234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d v="2013-12-20T04:04:52"/>
    <n v="1384941892"/>
    <x v="733"/>
    <b v="0"/>
    <n v="169"/>
    <b v="1"/>
    <s v="publishing/nonfiction"/>
    <n v="120.48"/>
    <n v="17.822485207100591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s v="CA"/>
    <s v="CAD"/>
    <n v="1431147600"/>
    <d v="2015-05-08T23:00:00"/>
    <n v="1428465420"/>
    <x v="734"/>
    <b v="0"/>
    <n v="57"/>
    <b v="1"/>
    <s v="publishing/nonfiction"/>
    <n v="125.52941176470588"/>
    <n v="187.1929824561403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d v="2014-12-03T18:39:00"/>
    <n v="1414975346"/>
    <x v="735"/>
    <b v="0"/>
    <n v="229"/>
    <b v="1"/>
    <s v="publishing/nonfiction"/>
    <n v="114.4063829787234"/>
    <n v="234.80786026200875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d v="2013-11-20T22:59:00"/>
    <n v="1383327440"/>
    <x v="736"/>
    <b v="0"/>
    <n v="108"/>
    <b v="1"/>
    <s v="publishing/nonfiction"/>
    <n v="315.13888888888891"/>
    <n v="105.0462962962962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d v="2014-02-14T14:00:00"/>
    <n v="1390890987"/>
    <x v="737"/>
    <b v="0"/>
    <n v="108"/>
    <b v="1"/>
    <s v="publishing/nonfiction"/>
    <n v="122.4"/>
    <n v="56.666666666666664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d v="2014-11-30T22:59:00"/>
    <n v="1414765794"/>
    <x v="738"/>
    <b v="0"/>
    <n v="41"/>
    <b v="1"/>
    <s v="publishing/nonfiction"/>
    <n v="106.73333333333333"/>
    <n v="39.048780487804876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d v="2014-08-11T06:03:49"/>
    <n v="1404907429"/>
    <x v="739"/>
    <b v="0"/>
    <n v="139"/>
    <b v="1"/>
    <s v="publishing/nonfiction"/>
    <n v="158.33333333333334"/>
    <n v="68.345323741007192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d v="2015-06-20T21:31:22"/>
    <n v="1433647882"/>
    <x v="740"/>
    <b v="0"/>
    <n v="19"/>
    <b v="1"/>
    <s v="publishing/nonfiction"/>
    <n v="107.4"/>
    <n v="169.57894736842104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s v="US"/>
    <s v="USD"/>
    <n v="1370964806"/>
    <d v="2013-06-11T09:33:26"/>
    <n v="1367940806"/>
    <x v="741"/>
    <b v="0"/>
    <n v="94"/>
    <b v="1"/>
    <s v="publishing/nonfiction"/>
    <n v="102.26"/>
    <n v="141.42340425531913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d v="2014-03-21T15:01:52"/>
    <n v="1392847312"/>
    <x v="742"/>
    <b v="0"/>
    <n v="23"/>
    <b v="1"/>
    <s v="publishing/nonfiction"/>
    <n v="110.71428571428571"/>
    <n v="67.391304347826093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d v="2012-04-16T15:00:00"/>
    <n v="1332435685"/>
    <x v="743"/>
    <b v="0"/>
    <n v="15"/>
    <b v="1"/>
    <s v="publishing/nonfiction"/>
    <n v="148"/>
    <n v="54.266666666666666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d v="2012-12-13T16:58:23"/>
    <n v="1352847503"/>
    <x v="744"/>
    <b v="0"/>
    <n v="62"/>
    <b v="1"/>
    <s v="publishing/nonfiction"/>
    <n v="102.32"/>
    <n v="82.51612903225806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d v="2013-05-03T07:44:05"/>
    <n v="1364996645"/>
    <x v="745"/>
    <b v="0"/>
    <n v="74"/>
    <b v="1"/>
    <s v="publishing/nonfiction"/>
    <n v="179.09909909909911"/>
    <n v="53.729729729729726"/>
    <n v="53.729729729729726"/>
    <x v="3"/>
    <s v="nonfiction"/>
  </r>
  <r>
    <n v="746"/>
    <s v="Attention: People With Body Parts"/>
    <s v="This is a book of letters. Letters to our body parts."/>
    <x v="174"/>
    <n v="3318"/>
    <x v="0"/>
    <s v="US"/>
    <s v="USD"/>
    <n v="1348372740"/>
    <d v="2012-09-22T21:59:00"/>
    <n v="1346806909"/>
    <x v="746"/>
    <b v="0"/>
    <n v="97"/>
    <b v="1"/>
    <s v="publishing/nonfiction"/>
    <n v="111.08135252761969"/>
    <n v="34.20618556701030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d v="2015-01-15T04:54:00"/>
    <n v="1418649019"/>
    <x v="747"/>
    <b v="0"/>
    <n v="55"/>
    <b v="1"/>
    <s v="publishing/nonfiction"/>
    <n v="100.04285714285714"/>
    <n v="127.32727272727273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d v="2014-08-10T14:19:26"/>
    <n v="1405109966"/>
    <x v="748"/>
    <b v="0"/>
    <n v="44"/>
    <b v="1"/>
    <s v="publishing/nonfiction"/>
    <n v="100.25"/>
    <n v="45.56818181818182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d v="2017-01-28T16:35:30"/>
    <n v="1483050930"/>
    <x v="749"/>
    <b v="0"/>
    <n v="110"/>
    <b v="1"/>
    <s v="publishing/nonfiction"/>
    <n v="105.56"/>
    <n v="95.963636363636368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d v="2013-02-24T15:04:32"/>
    <n v="1359147872"/>
    <x v="750"/>
    <b v="0"/>
    <n v="59"/>
    <b v="1"/>
    <s v="publishing/nonfiction"/>
    <n v="102.58775877587759"/>
    <n v="77.271186440677965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d v="2011-08-04T09:07:55"/>
    <n v="1308496075"/>
    <x v="751"/>
    <b v="0"/>
    <n v="62"/>
    <b v="1"/>
    <s v="publishing/nonfiction"/>
    <n v="118.5"/>
    <n v="57.338709677419352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d v="2016-10-16T05:00:00"/>
    <n v="1474884417"/>
    <x v="752"/>
    <b v="0"/>
    <n v="105"/>
    <b v="1"/>
    <s v="publishing/nonfiction"/>
    <n v="111.7"/>
    <n v="53.19047619047619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d v="2015-02-14T08:09:51"/>
    <n v="1421330991"/>
    <x v="753"/>
    <b v="0"/>
    <n v="26"/>
    <b v="1"/>
    <s v="publishing/nonfiction"/>
    <n v="128"/>
    <n v="492.3076923076923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d v="2013-01-05T11:58:41"/>
    <n v="1354816721"/>
    <x v="754"/>
    <b v="0"/>
    <n v="49"/>
    <b v="1"/>
    <s v="publishing/nonfiction"/>
    <n v="103.75"/>
    <n v="42.3469387755102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d v="2013-05-19T18:41:00"/>
    <n v="1366381877"/>
    <x v="755"/>
    <b v="0"/>
    <n v="68"/>
    <b v="1"/>
    <s v="publishing/nonfiction"/>
    <n v="101.9076"/>
    <n v="37.466029411764708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d v="2011-04-18T11:24:19"/>
    <n v="1297880659"/>
    <x v="756"/>
    <b v="0"/>
    <n v="22"/>
    <b v="1"/>
    <s v="publishing/nonfiction"/>
    <n v="117.71428571428571"/>
    <n v="37.454545454545453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d v="2012-12-05T19:18:34"/>
    <n v="1353547114"/>
    <x v="757"/>
    <b v="0"/>
    <n v="18"/>
    <b v="1"/>
    <s v="publishing/nonfiction"/>
    <n v="238"/>
    <n v="33.055555555555557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d v="2010-10-08T14:04:28"/>
    <n v="1283976268"/>
    <x v="758"/>
    <b v="0"/>
    <n v="19"/>
    <b v="1"/>
    <s v="publishing/nonfiction"/>
    <n v="102"/>
    <n v="134.21052631578948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d v="2014-07-09T01:55:39"/>
    <n v="1401436539"/>
    <x v="759"/>
    <b v="0"/>
    <n v="99"/>
    <b v="1"/>
    <s v="publishing/nonfiction"/>
    <n v="101.92"/>
    <n v="51.474747474747474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d v="2016-11-26T13:20:13"/>
    <n v="1477592413"/>
    <x v="760"/>
    <b v="0"/>
    <n v="0"/>
    <b v="0"/>
    <s v="publishing/fiction"/>
    <n v="0"/>
    <e v="#DIV/0!"/>
    <n v="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d v="2014-02-02T12:02:06"/>
    <n v="1388772126"/>
    <x v="761"/>
    <b v="0"/>
    <n v="6"/>
    <b v="0"/>
    <s v="publishing/fiction"/>
    <n v="4.7"/>
    <n v="39.166666666666664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d v="2016-12-04T00:00:00"/>
    <n v="1479328570"/>
    <x v="762"/>
    <b v="0"/>
    <n v="0"/>
    <b v="0"/>
    <s v="publishing/fiction"/>
    <n v="0"/>
    <e v="#DIV/0!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d v="2013-08-15T04:43:28"/>
    <n v="1373971408"/>
    <x v="763"/>
    <b v="0"/>
    <n v="1"/>
    <b v="0"/>
    <s v="publishing/fiction"/>
    <n v="0.11655011655011654"/>
    <n v="5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d v="2015-09-09T22:09:21"/>
    <n v="1439266161"/>
    <x v="764"/>
    <b v="0"/>
    <n v="0"/>
    <b v="0"/>
    <s v="publishing/fiction"/>
    <n v="0"/>
    <e v="#DIV/0!"/>
    <n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d v="2014-10-19T07:01:24"/>
    <n v="1411131684"/>
    <x v="765"/>
    <b v="0"/>
    <n v="44"/>
    <b v="0"/>
    <s v="publishing/fiction"/>
    <n v="36.014285714285712"/>
    <n v="57.295454545454547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d v="2015-02-16T12:48:03"/>
    <n v="1421520483"/>
    <x v="766"/>
    <b v="0"/>
    <n v="0"/>
    <b v="0"/>
    <s v="publishing/fiction"/>
    <n v="0"/>
    <e v="#DIV/0!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d v="2015-05-20T21:26:50"/>
    <n v="1429586810"/>
    <x v="767"/>
    <b v="0"/>
    <n v="3"/>
    <b v="0"/>
    <s v="publishing/fiction"/>
    <n v="3.54"/>
    <n v="59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d v="2013-12-15T22:58:10"/>
    <n v="1384577890"/>
    <x v="768"/>
    <b v="0"/>
    <n v="0"/>
    <b v="0"/>
    <s v="publishing/fiction"/>
    <n v="0"/>
    <e v="#DIV/0!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d v="2013-12-26T17:54:54"/>
    <n v="1385510094"/>
    <x v="769"/>
    <b v="0"/>
    <n v="52"/>
    <b v="0"/>
    <s v="publishing/fiction"/>
    <n v="41.4"/>
    <n v="31.84615384615384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d v="2013-02-24T17:59:29"/>
    <n v="1358294369"/>
    <x v="770"/>
    <b v="0"/>
    <n v="0"/>
    <b v="0"/>
    <s v="publishing/fiction"/>
    <n v="0"/>
    <e v="#DIV/0!"/>
    <n v="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d v="2016-01-30T13:46:42"/>
    <n v="1449863202"/>
    <x v="771"/>
    <b v="0"/>
    <n v="1"/>
    <b v="0"/>
    <s v="publishing/fiction"/>
    <n v="2.6315789473684209E-2"/>
    <n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d v="2009-10-31T21:59:00"/>
    <n v="1252718519"/>
    <x v="772"/>
    <b v="0"/>
    <n v="1"/>
    <b v="0"/>
    <s v="publishing/fiction"/>
    <n v="3.3333333333333335"/>
    <n v="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d v="2015-05-10T17:01:00"/>
    <n v="1428341985"/>
    <x v="773"/>
    <b v="0"/>
    <n v="2"/>
    <b v="0"/>
    <s v="publishing/fiction"/>
    <n v="0.85129023676509707"/>
    <n v="16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d v="2014-02-23T12:43:38"/>
    <n v="1390589018"/>
    <x v="774"/>
    <b v="0"/>
    <n v="9"/>
    <b v="0"/>
    <s v="publishing/fiction"/>
    <n v="70.2"/>
    <n v="39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d v="2011-12-15T19:26:35"/>
    <n v="1321406795"/>
    <x v="775"/>
    <b v="0"/>
    <n v="5"/>
    <b v="0"/>
    <s v="publishing/fiction"/>
    <n v="1.7"/>
    <n v="34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d v="2015-10-10T23:00:00"/>
    <n v="1441297645"/>
    <x v="776"/>
    <b v="0"/>
    <n v="57"/>
    <b v="0"/>
    <s v="publishing/fiction"/>
    <n v="51.4"/>
    <n v="63.122807017543863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d v="2013-07-31T17:32:57"/>
    <n v="1372721577"/>
    <x v="777"/>
    <b v="0"/>
    <n v="3"/>
    <b v="0"/>
    <s v="publishing/fiction"/>
    <n v="0.7"/>
    <n v="7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d v="2014-04-30T10:51:20"/>
    <n v="1396284680"/>
    <x v="778"/>
    <b v="0"/>
    <n v="1"/>
    <b v="0"/>
    <s v="publishing/fiction"/>
    <n v="0.4"/>
    <n v="2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d v="2010-10-14T22:00:00"/>
    <n v="1284567905"/>
    <x v="779"/>
    <b v="0"/>
    <n v="6"/>
    <b v="0"/>
    <s v="publishing/fiction"/>
    <n v="2.6666666666666665"/>
    <n v="66.666666666666671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d v="2011-05-03T10:10:25"/>
    <n v="1301847025"/>
    <x v="780"/>
    <b v="0"/>
    <n v="27"/>
    <b v="1"/>
    <s v="music/rock"/>
    <n v="104"/>
    <n v="38.518518518518519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d v="2013-06-07T18:01:14"/>
    <n v="1368057674"/>
    <x v="781"/>
    <b v="0"/>
    <n v="25"/>
    <b v="1"/>
    <s v="music/rock"/>
    <n v="133.15375"/>
    <n v="42.609200000000001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d v="2012-08-25T12:11:42"/>
    <n v="1343326302"/>
    <x v="782"/>
    <b v="0"/>
    <n v="14"/>
    <b v="1"/>
    <s v="music/rock"/>
    <n v="100"/>
    <n v="5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d v="2012-04-27T16:00:00"/>
    <n v="1332182049"/>
    <x v="783"/>
    <b v="0"/>
    <n v="35"/>
    <b v="1"/>
    <s v="music/rock"/>
    <n v="148.13333333333333"/>
    <n v="63.48571428571428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d v="2014-03-16T20:35:19"/>
    <n v="1391571319"/>
    <x v="784"/>
    <b v="0"/>
    <n v="10"/>
    <b v="1"/>
    <s v="music/rock"/>
    <n v="102.5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d v="2013-02-28T08:15:15"/>
    <n v="1359468915"/>
    <x v="785"/>
    <b v="0"/>
    <n v="29"/>
    <b v="1"/>
    <s v="music/rock"/>
    <n v="180.62799999999999"/>
    <n v="31.14275862068965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d v="2012-05-11T09:47:00"/>
    <n v="1331774434"/>
    <x v="786"/>
    <b v="0"/>
    <n v="44"/>
    <b v="1"/>
    <s v="music/rock"/>
    <n v="142.80000000000001"/>
    <n v="162.27272727272728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d v="2013-11-01T09:03:46"/>
    <n v="1380726226"/>
    <x v="787"/>
    <b v="0"/>
    <n v="17"/>
    <b v="1"/>
    <s v="music/rock"/>
    <n v="114.16666666666667"/>
    <n v="80.588235294117652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d v="2012-07-06T21:59:00"/>
    <n v="1338336588"/>
    <x v="788"/>
    <b v="0"/>
    <n v="34"/>
    <b v="1"/>
    <s v="music/rock"/>
    <n v="203.505"/>
    <n v="59.85441176470588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d v="2013-01-21T01:59:00"/>
    <n v="1357187280"/>
    <x v="789"/>
    <b v="0"/>
    <n v="14"/>
    <b v="1"/>
    <s v="music/rock"/>
    <n v="109.41176470588235"/>
    <n v="132.8571428571428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d v="2013-01-31T19:08:59"/>
    <n v="1357088939"/>
    <x v="790"/>
    <b v="0"/>
    <n v="156"/>
    <b v="1"/>
    <s v="music/rock"/>
    <n v="144.37459999999999"/>
    <n v="92.547820512820508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d v="2013-11-12T23:59:00"/>
    <n v="1381430646"/>
    <x v="791"/>
    <b v="0"/>
    <n v="128"/>
    <b v="1"/>
    <s v="music/rock"/>
    <n v="103.86666666666666"/>
    <n v="60.859375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d v="2013-11-07T15:58:03"/>
    <n v="1381265883"/>
    <x v="792"/>
    <b v="0"/>
    <n v="60"/>
    <b v="1"/>
    <s v="music/rock"/>
    <n v="100.4444"/>
    <n v="41.851833333333339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d v="2013-07-02T22:59:00"/>
    <n v="1371491244"/>
    <x v="793"/>
    <b v="0"/>
    <n v="32"/>
    <b v="1"/>
    <s v="music/rock"/>
    <n v="102.77927272727273"/>
    <n v="88.325937499999995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d v="2011-09-05T11:06:00"/>
    <n v="1310438737"/>
    <x v="794"/>
    <b v="0"/>
    <n v="53"/>
    <b v="1"/>
    <s v="music/rock"/>
    <n v="105.3125"/>
    <n v="158.96226415094338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d v="2012-04-06T22:59:00"/>
    <n v="1330094566"/>
    <x v="795"/>
    <b v="0"/>
    <n v="184"/>
    <b v="1"/>
    <s v="music/rock"/>
    <n v="111.78571428571429"/>
    <n v="85.054347826086953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d v="2013-09-15T15:10:00"/>
    <n v="1376687485"/>
    <x v="796"/>
    <b v="0"/>
    <n v="90"/>
    <b v="1"/>
    <s v="music/rock"/>
    <n v="101.35"/>
    <n v="112.6111111111111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d v="2012-04-28T22:00:00"/>
    <n v="1332978688"/>
    <x v="797"/>
    <b v="0"/>
    <n v="71"/>
    <b v="1"/>
    <s v="music/rock"/>
    <n v="107.53333333333333"/>
    <n v="45.436619718309856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d v="2014-09-30T08:09:47"/>
    <n v="1409494187"/>
    <x v="798"/>
    <b v="0"/>
    <n v="87"/>
    <b v="1"/>
    <s v="music/rock"/>
    <n v="114.88571428571429"/>
    <n v="46.21839080459770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d v="2012-04-27T10:00:46"/>
    <n v="1332950446"/>
    <x v="799"/>
    <b v="0"/>
    <n v="28"/>
    <b v="1"/>
    <s v="music/rock"/>
    <n v="100.02"/>
    <n v="178.60714285714286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d v="2014-09-11T04:24:14"/>
    <n v="1407839054"/>
    <x v="800"/>
    <b v="0"/>
    <n v="56"/>
    <b v="1"/>
    <s v="music/rock"/>
    <n v="152.13333333333333"/>
    <n v="40.75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d v="2011-07-01T13:05:20"/>
    <n v="1306955120"/>
    <x v="801"/>
    <b v="0"/>
    <n v="51"/>
    <b v="1"/>
    <s v="music/rock"/>
    <n v="111.52149999999999"/>
    <n v="43.733921568627444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d v="2012-09-16T22:05:00"/>
    <n v="1343867524"/>
    <x v="802"/>
    <b v="0"/>
    <n v="75"/>
    <b v="1"/>
    <s v="music/rock"/>
    <n v="101.33333333333333"/>
    <n v="81.06666666666666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d v="2011-05-28T19:00:00"/>
    <n v="1304376478"/>
    <x v="803"/>
    <b v="0"/>
    <n v="38"/>
    <b v="1"/>
    <s v="music/rock"/>
    <n v="123.26086956521739"/>
    <n v="74.605263157894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d v="2011-07-22T21:59:00"/>
    <n v="1309919526"/>
    <x v="804"/>
    <b v="0"/>
    <n v="18"/>
    <b v="1"/>
    <s v="music/rock"/>
    <n v="100"/>
    <n v="305.55555555555554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d v="2011-07-16T17:00:00"/>
    <n v="1306525512"/>
    <x v="805"/>
    <b v="0"/>
    <n v="54"/>
    <b v="1"/>
    <s v="music/rock"/>
    <n v="105"/>
    <n v="58.333333333333336"/>
    <n v="58.333333333333336"/>
    <x v="4"/>
    <s v="rock"/>
  </r>
  <r>
    <n v="806"/>
    <s v="Golden Animals NEW Album!"/>
    <s v="Help Golden Animals finish their NEW Album!"/>
    <x v="6"/>
    <n v="8355"/>
    <x v="0"/>
    <s v="US"/>
    <s v="USD"/>
    <n v="1315413339"/>
    <d v="2011-09-07T10:35:39"/>
    <n v="1312821339"/>
    <x v="806"/>
    <b v="0"/>
    <n v="71"/>
    <b v="1"/>
    <s v="music/rock"/>
    <n v="104.4375"/>
    <n v="117.67605633802818"/>
    <n v="117.67605633802818"/>
    <x v="4"/>
    <s v="rock"/>
  </r>
  <r>
    <n v="807"/>
    <s v="Sic Vita - New EP Release - 2017"/>
    <s v="Join the Sic Vita family and lend a hand as we create a new album!"/>
    <x v="23"/>
    <n v="4205"/>
    <x v="0"/>
    <s v="US"/>
    <s v="USD"/>
    <n v="1488333600"/>
    <d v="2017-02-28T20:00:00"/>
    <n v="1485270311"/>
    <x v="807"/>
    <b v="0"/>
    <n v="57"/>
    <b v="1"/>
    <s v="music/rock"/>
    <n v="105.125"/>
    <n v="73.771929824561397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d v="2014-12-21T22:59:00"/>
    <n v="1416363886"/>
    <x v="808"/>
    <b v="0"/>
    <n v="43"/>
    <b v="1"/>
    <s v="music/rock"/>
    <n v="100"/>
    <n v="104.65116279069767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d v="2014-01-19T14:00:30"/>
    <n v="1387569630"/>
    <x v="809"/>
    <b v="0"/>
    <n v="52"/>
    <b v="1"/>
    <s v="music/rock"/>
    <n v="103.77500000000001"/>
    <n v="79.82692307692308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d v="2012-08-31T19:21:02"/>
    <n v="1343870462"/>
    <x v="810"/>
    <b v="0"/>
    <n v="27"/>
    <b v="1"/>
    <s v="music/rock"/>
    <n v="105"/>
    <n v="58.333333333333336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d v="2013-07-10T10:52:00"/>
    <n v="1371569202"/>
    <x v="811"/>
    <b v="0"/>
    <n v="12"/>
    <b v="1"/>
    <s v="music/rock"/>
    <n v="104"/>
    <n v="86.666666666666671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d v="2013-03-01T07:58:00"/>
    <n v="1357604752"/>
    <x v="812"/>
    <b v="0"/>
    <n v="33"/>
    <b v="1"/>
    <s v="music/rock"/>
    <n v="151.83333333333334"/>
    <n v="27.606060606060606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d v="2012-07-20T17:02:45"/>
    <n v="1340233365"/>
    <x v="813"/>
    <b v="0"/>
    <n v="96"/>
    <b v="1"/>
    <s v="music/rock"/>
    <n v="159.99600000000001"/>
    <n v="24.999375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d v="2011-05-31T12:04:00"/>
    <n v="1305568201"/>
    <x v="814"/>
    <b v="0"/>
    <n v="28"/>
    <b v="1"/>
    <s v="music/rock"/>
    <n v="127.3"/>
    <n v="45.464285714285715"/>
    <n v="45.464285714285715"/>
    <x v="4"/>
    <s v="rock"/>
  </r>
  <r>
    <n v="815"/>
    <s v="Some Late Help for The Early Reset"/>
    <s v="Be a part of helping The Early Reset finish their new 7 song EP."/>
    <x v="23"/>
    <n v="4280"/>
    <x v="0"/>
    <s v="US"/>
    <s v="USD"/>
    <n v="1414879303"/>
    <d v="2014-11-01T16:01:43"/>
    <n v="1412287303"/>
    <x v="815"/>
    <b v="0"/>
    <n v="43"/>
    <b v="1"/>
    <s v="music/rock"/>
    <n v="107"/>
    <n v="99.534883720930239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d v="2013-04-09T00:30:00"/>
    <n v="1362776043"/>
    <x v="816"/>
    <b v="0"/>
    <n v="205"/>
    <b v="1"/>
    <s v="music/rock"/>
    <n v="115.12214285714286"/>
    <n v="39.3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d v="2012-03-10T22:59:00"/>
    <n v="1326810211"/>
    <x v="817"/>
    <b v="0"/>
    <n v="23"/>
    <b v="1"/>
    <s v="music/rock"/>
    <n v="137.11066666666667"/>
    <n v="89.41999999999998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d v="2012-08-07T11:01:00"/>
    <n v="1343682681"/>
    <x v="818"/>
    <b v="0"/>
    <n v="19"/>
    <b v="1"/>
    <s v="music/rock"/>
    <n v="155.71428571428572"/>
    <n v="28.684210526315791"/>
    <n v="28.684210526315791"/>
    <x v="4"/>
    <s v="rock"/>
  </r>
  <r>
    <n v="819"/>
    <s v="Winter Tour"/>
    <s v="We are touring the Southeast in support of our new EP"/>
    <x v="44"/>
    <n v="435"/>
    <x v="0"/>
    <s v="US"/>
    <s v="USD"/>
    <n v="1387601040"/>
    <d v="2013-12-20T22:44:00"/>
    <n v="1386806254"/>
    <x v="819"/>
    <b v="0"/>
    <n v="14"/>
    <b v="1"/>
    <s v="music/rock"/>
    <n v="108.75"/>
    <n v="31.071428571428573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d v="2014-06-08T23:00:00"/>
    <n v="1399666342"/>
    <x v="820"/>
    <b v="0"/>
    <n v="38"/>
    <b v="1"/>
    <s v="music/rock"/>
    <n v="134.05000000000001"/>
    <n v="70.55263157894737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d v="2015-05-03T22:01:00"/>
    <n v="1427753265"/>
    <x v="821"/>
    <b v="0"/>
    <n v="78"/>
    <b v="1"/>
    <s v="music/rock"/>
    <n v="100"/>
    <n v="224.12820512820514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d v="2012-10-05T16:44:10"/>
    <n v="1346885050"/>
    <x v="822"/>
    <b v="0"/>
    <n v="69"/>
    <b v="1"/>
    <s v="music/rock"/>
    <n v="119.16666666666667"/>
    <n v="51.81159420289854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d v="2015-03-22T16:20:52"/>
    <n v="1424474452"/>
    <x v="823"/>
    <b v="0"/>
    <n v="33"/>
    <b v="1"/>
    <s v="music/rock"/>
    <n v="179.5"/>
    <n v="43.515151515151516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d v="2010-04-18T00:59:00"/>
    <n v="1268459318"/>
    <x v="824"/>
    <b v="0"/>
    <n v="54"/>
    <b v="1"/>
    <s v="music/rock"/>
    <n v="134.38124999999999"/>
    <n v="39.816666666666663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s v="US"/>
    <s v="USD"/>
    <n v="1351495284"/>
    <d v="2012-10-29T01:21:24"/>
    <n v="1349335284"/>
    <x v="825"/>
    <b v="0"/>
    <n v="99"/>
    <b v="1"/>
    <s v="music/rock"/>
    <n v="100.432"/>
    <n v="126.8080808080808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d v="2012-03-25T17:55:30"/>
    <n v="1330908930"/>
    <x v="826"/>
    <b v="0"/>
    <n v="49"/>
    <b v="1"/>
    <s v="music/rock"/>
    <n v="101.45454545454545"/>
    <n v="113.8775510204081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d v="2012-02-14T13:49:00"/>
    <n v="1326972107"/>
    <x v="827"/>
    <b v="0"/>
    <n v="11"/>
    <b v="1"/>
    <s v="music/rock"/>
    <n v="103.33333333333333"/>
    <n v="28.18181818181818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d v="2012-06-25T10:24:00"/>
    <n v="1339549982"/>
    <x v="828"/>
    <b v="0"/>
    <n v="38"/>
    <b v="1"/>
    <s v="music/rock"/>
    <n v="107"/>
    <n v="36.60526315789474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d v="2016-07-13T13:14:00"/>
    <n v="1463253240"/>
    <x v="829"/>
    <b v="0"/>
    <n v="16"/>
    <b v="1"/>
    <s v="music/rock"/>
    <n v="104"/>
    <n v="32.5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d v="2013-03-22T05:37:05"/>
    <n v="1361363825"/>
    <x v="830"/>
    <b v="0"/>
    <n v="32"/>
    <b v="1"/>
    <s v="music/rock"/>
    <n v="107.83333333333333"/>
    <n v="60.65625"/>
    <n v="60.65625"/>
    <x v="4"/>
    <s v="rock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d v="2012-04-27T09:31:34"/>
    <n v="1332948694"/>
    <x v="831"/>
    <b v="0"/>
    <n v="20"/>
    <b v="1"/>
    <s v="music/rock"/>
    <n v="233.33333333333334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d v="2012-01-21T02:13:00"/>
    <n v="1321978335"/>
    <x v="832"/>
    <b v="0"/>
    <n v="154"/>
    <b v="1"/>
    <s v="music/rock"/>
    <n v="100.60706666666667"/>
    <n v="97.993896103896105"/>
    <n v="97.993896103896105"/>
    <x v="4"/>
    <s v="rock"/>
  </r>
  <r>
    <n v="833"/>
    <s v="Ragman Rolls"/>
    <s v="This is an American rock album."/>
    <x v="12"/>
    <n v="6100"/>
    <x v="0"/>
    <s v="US"/>
    <s v="USD"/>
    <n v="1397941475"/>
    <d v="2014-04-19T15:04:35"/>
    <n v="1395349475"/>
    <x v="833"/>
    <b v="0"/>
    <n v="41"/>
    <b v="1"/>
    <s v="music/rock"/>
    <n v="101.66666666666667"/>
    <n v="148.7804878048780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d v="2013-06-30T21:59:00"/>
    <n v="1369770292"/>
    <x v="834"/>
    <b v="0"/>
    <n v="75"/>
    <b v="1"/>
    <s v="music/rock"/>
    <n v="131.01818181818183"/>
    <n v="96.0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d v="2012-05-18T21:00:00"/>
    <n v="1333709958"/>
    <x v="835"/>
    <b v="0"/>
    <n v="40"/>
    <b v="1"/>
    <s v="music/rock"/>
    <n v="117.25"/>
    <n v="58.625"/>
    <n v="58.625"/>
    <x v="4"/>
    <s v="rock"/>
  </r>
  <r>
    <n v="836"/>
    <s v="DESMADRE Full Album + Press Kit"/>
    <s v="An album you can bring home to mom."/>
    <x v="10"/>
    <n v="5046.5200000000004"/>
    <x v="0"/>
    <s v="US"/>
    <s v="USD"/>
    <n v="1381108918"/>
    <d v="2013-10-06T19:21:58"/>
    <n v="1378516918"/>
    <x v="836"/>
    <b v="0"/>
    <n v="46"/>
    <b v="1"/>
    <s v="music/rock"/>
    <n v="100.93040000000001"/>
    <n v="109.70695652173914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d v="2014-05-01T17:57:42"/>
    <n v="1396396662"/>
    <x v="837"/>
    <b v="0"/>
    <n v="62"/>
    <b v="1"/>
    <s v="music/rock"/>
    <n v="121.8"/>
    <n v="49.11290322580644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d v="2012-01-17T15:33:05"/>
    <n v="1324243985"/>
    <x v="838"/>
    <b v="0"/>
    <n v="61"/>
    <b v="1"/>
    <s v="music/rock"/>
    <n v="145.4"/>
    <n v="47.672131147540981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d v="2012-09-22T12:19:16"/>
    <n v="1345745956"/>
    <x v="839"/>
    <b v="0"/>
    <n v="96"/>
    <b v="1"/>
    <s v="music/rock"/>
    <n v="116.61660000000001"/>
    <n v="60.73781249999999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d v="2016-09-23T23:26:27"/>
    <n v="1472102787"/>
    <x v="840"/>
    <b v="0"/>
    <n v="190"/>
    <b v="1"/>
    <s v="music/metal"/>
    <n v="120.4166"/>
    <n v="63.37715789473684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d v="2014-11-10T15:07:43"/>
    <n v="1413058063"/>
    <x v="841"/>
    <b v="1"/>
    <n v="94"/>
    <b v="1"/>
    <s v="music/metal"/>
    <n v="101.32"/>
    <n v="53.893617021276597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d v="2013-10-13T21:59:00"/>
    <n v="1378735983"/>
    <x v="842"/>
    <b v="1"/>
    <n v="39"/>
    <b v="1"/>
    <s v="music/metal"/>
    <n v="104.32"/>
    <n v="66.871794871794876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d v="2016-12-08T02:00:00"/>
    <n v="1479708680"/>
    <x v="843"/>
    <b v="0"/>
    <n v="127"/>
    <b v="1"/>
    <s v="music/metal"/>
    <n v="267.13333333333333"/>
    <n v="63.10236220472440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d v="2014-10-31T22:59:00"/>
    <n v="1411489552"/>
    <x v="844"/>
    <b v="1"/>
    <n v="159"/>
    <b v="1"/>
    <s v="music/metal"/>
    <n v="194.13333333333333"/>
    <n v="36.628930817610062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d v="2016-09-04T21:59:00"/>
    <n v="1469595396"/>
    <x v="845"/>
    <b v="0"/>
    <n v="177"/>
    <b v="1"/>
    <s v="music/metal"/>
    <n v="120.3802"/>
    <n v="34.005706214689269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d v="2014-03-10T08:00:00"/>
    <n v="1393233855"/>
    <x v="846"/>
    <b v="0"/>
    <n v="47"/>
    <b v="1"/>
    <s v="music/metal"/>
    <n v="122.00090909090909"/>
    <n v="28.553404255319148"/>
    <n v="28.553404255319148"/>
    <x v="4"/>
    <s v="metal"/>
  </r>
  <r>
    <n v="847"/>
    <s v="CENTROPYMUSIC"/>
    <s v="MUSIC WITH MEANING!  MUSIC THAT MATTERS!!!"/>
    <x v="185"/>
    <n v="10"/>
    <x v="0"/>
    <s v="US"/>
    <s v="USD"/>
    <n v="1436555376"/>
    <d v="2015-07-10T13:09:36"/>
    <n v="1433963376"/>
    <x v="847"/>
    <b v="0"/>
    <n v="1"/>
    <b v="1"/>
    <s v="music/metal"/>
    <n v="100"/>
    <n v="10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d v="2015-04-14T13:00:33"/>
    <n v="1426446033"/>
    <x v="848"/>
    <b v="0"/>
    <n v="16"/>
    <b v="1"/>
    <s v="music/metal"/>
    <n v="100"/>
    <n v="18.75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d v="2015-03-15T20:34:24"/>
    <n v="1424057664"/>
    <x v="849"/>
    <b v="0"/>
    <n v="115"/>
    <b v="1"/>
    <s v="music/metal"/>
    <n v="119.9"/>
    <n v="41.704347826086959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d v="2016-04-24T22:59:00"/>
    <n v="1458762717"/>
    <x v="850"/>
    <b v="0"/>
    <n v="133"/>
    <b v="1"/>
    <s v="music/metal"/>
    <n v="155.17500000000001"/>
    <n v="46.669172932330824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d v="2016-07-31T13:45:00"/>
    <n v="1464815253"/>
    <x v="851"/>
    <b v="0"/>
    <n v="70"/>
    <b v="1"/>
    <s v="music/metal"/>
    <n v="130.44999999999999"/>
    <n v="37.271428571428572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d v="2016-10-24T15:00:00"/>
    <n v="1476386395"/>
    <x v="852"/>
    <b v="0"/>
    <n v="62"/>
    <b v="1"/>
    <s v="music/metal"/>
    <n v="104.97142857142858"/>
    <n v="59.258064516129032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d v="2015-02-16T13:58:29"/>
    <n v="1421524709"/>
    <x v="853"/>
    <b v="0"/>
    <n v="10"/>
    <b v="1"/>
    <s v="music/metal"/>
    <n v="100"/>
    <n v="30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d v="2016-12-27T23:05:46"/>
    <n v="1480309546"/>
    <x v="854"/>
    <b v="0"/>
    <n v="499"/>
    <b v="1"/>
    <s v="music/metal"/>
    <n v="118.22050359712232"/>
    <n v="65.862324649298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d v="2016-07-23T21:00:17"/>
    <n v="1466737217"/>
    <x v="855"/>
    <b v="0"/>
    <n v="47"/>
    <b v="1"/>
    <s v="music/metal"/>
    <n v="103.44827586206897"/>
    <n v="31.914893617021278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d v="2016-10-25T13:00:00"/>
    <n v="1472282956"/>
    <x v="856"/>
    <b v="0"/>
    <n v="28"/>
    <b v="1"/>
    <s v="music/metal"/>
    <n v="218"/>
    <n v="19.464285714285715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d v="2015-11-25T08:57:11"/>
    <n v="1444831031"/>
    <x v="857"/>
    <b v="0"/>
    <n v="24"/>
    <b v="1"/>
    <s v="music/metal"/>
    <n v="100"/>
    <n v="5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d v="2015-04-15T16:59:00"/>
    <n v="1426528418"/>
    <x v="858"/>
    <b v="0"/>
    <n v="76"/>
    <b v="1"/>
    <s v="music/metal"/>
    <n v="144.00583333333333"/>
    <n v="22.737763157894737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d v="2015-06-03T18:00:00"/>
    <n v="1430768468"/>
    <x v="859"/>
    <b v="0"/>
    <n v="98"/>
    <b v="1"/>
    <s v="music/metal"/>
    <n v="104.675"/>
    <n v="42.724489795918366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d v="2013-11-22T06:35:13"/>
    <n v="1382528113"/>
    <x v="860"/>
    <b v="0"/>
    <n v="48"/>
    <b v="0"/>
    <s v="music/jazz"/>
    <n v="18.142857142857142"/>
    <n v="52.91666666666666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d v="2016-09-16T17:10:04"/>
    <n v="1471475404"/>
    <x v="861"/>
    <b v="0"/>
    <n v="2"/>
    <b v="0"/>
    <s v="music/jazz"/>
    <n v="2.2444444444444445"/>
    <n v="50.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d v="2013-11-11T08:19:08"/>
    <n v="1381583948"/>
    <x v="862"/>
    <b v="0"/>
    <n v="4"/>
    <b v="0"/>
    <s v="music/jazz"/>
    <n v="0.34"/>
    <n v="42.5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d v="2012-02-11T20:49:26"/>
    <n v="1326422966"/>
    <x v="863"/>
    <b v="0"/>
    <n v="5"/>
    <b v="0"/>
    <s v="music/jazz"/>
    <n v="4.5"/>
    <n v="18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d v="2013-10-16T03:59:00"/>
    <n v="1379990038"/>
    <x v="864"/>
    <b v="0"/>
    <n v="79"/>
    <b v="0"/>
    <s v="music/jazz"/>
    <n v="41.53846153846154"/>
    <n v="34.17721518987341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d v="2013-01-16T12:33:17"/>
    <n v="1353177197"/>
    <x v="865"/>
    <b v="0"/>
    <n v="2"/>
    <b v="0"/>
    <s v="music/jazz"/>
    <n v="2.0454545454545454"/>
    <n v="22.5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d v="2015-02-28T09:10:00"/>
    <n v="1421853518"/>
    <x v="866"/>
    <b v="0"/>
    <n v="11"/>
    <b v="0"/>
    <s v="music/jazz"/>
    <n v="18.285714285714285"/>
    <n v="58.181818181818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d v="2009-11-30T22:59:00"/>
    <n v="1254450706"/>
    <x v="867"/>
    <b v="0"/>
    <n v="11"/>
    <b v="0"/>
    <s v="music/jazz"/>
    <n v="24.02"/>
    <n v="109.18181818181819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d v="2014-01-06T18:39:58"/>
    <n v="1386463198"/>
    <x v="868"/>
    <b v="0"/>
    <n v="1"/>
    <b v="0"/>
    <s v="music/jazz"/>
    <n v="0.1111111111111111"/>
    <n v="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d v="2013-04-08T13:17:37"/>
    <n v="1362860257"/>
    <x v="869"/>
    <b v="0"/>
    <n v="3"/>
    <b v="0"/>
    <s v="music/jazz"/>
    <n v="11.818181818181818"/>
    <n v="346.66666666666669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d v="2013-08-31T18:32:03"/>
    <n v="1375403523"/>
    <x v="870"/>
    <b v="0"/>
    <n v="5"/>
    <b v="0"/>
    <s v="music/jazz"/>
    <n v="0.31"/>
    <n v="12.4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d v="2013-11-29T08:28:15"/>
    <n v="1383139695"/>
    <x v="871"/>
    <b v="0"/>
    <n v="12"/>
    <b v="0"/>
    <s v="music/jazz"/>
    <n v="5.416666666666667"/>
    <n v="27.08333333333333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d v="2011-03-10T13:48:47"/>
    <n v="1295898527"/>
    <x v="872"/>
    <b v="0"/>
    <n v="2"/>
    <b v="0"/>
    <s v="music/jazz"/>
    <n v="0.8125"/>
    <n v="32.5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d v="2012-11-10T23:00:40"/>
    <n v="1349150440"/>
    <x v="873"/>
    <b v="0"/>
    <n v="5"/>
    <b v="0"/>
    <s v="music/jazz"/>
    <n v="1.2857142857142858"/>
    <n v="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d v="2013-05-04T08:00:34"/>
    <n v="1365084034"/>
    <x v="874"/>
    <b v="0"/>
    <n v="21"/>
    <b v="0"/>
    <s v="music/jazz"/>
    <n v="24.333333333333332"/>
    <n v="34.761904761904759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d v="2015-09-21T11:22:11"/>
    <n v="1441128131"/>
    <x v="875"/>
    <b v="0"/>
    <n v="0"/>
    <b v="0"/>
    <s v="music/jazz"/>
    <n v="0"/>
    <e v="#DIV/0!"/>
    <n v="0"/>
    <x v="4"/>
    <s v="jazz"/>
  </r>
  <r>
    <n v="876"/>
    <s v="Sound Of Dobells"/>
    <s v="What was the greatest record shop ever?  DOBELLS!"/>
    <x v="189"/>
    <n v="1286"/>
    <x v="2"/>
    <s v="GB"/>
    <s v="GBP"/>
    <n v="1359978927"/>
    <d v="2013-02-04T05:55:27"/>
    <n v="1357127727"/>
    <x v="876"/>
    <b v="0"/>
    <n v="45"/>
    <b v="0"/>
    <s v="music/jazz"/>
    <n v="40.799492385786799"/>
    <n v="28.57777777777777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d v="2013-12-19T12:56:00"/>
    <n v="1384887360"/>
    <x v="877"/>
    <b v="0"/>
    <n v="29"/>
    <b v="0"/>
    <s v="music/jazz"/>
    <n v="67.55"/>
    <n v="46.586206896551722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d v="2010-12-22T23:35:24"/>
    <n v="1290490524"/>
    <x v="878"/>
    <b v="0"/>
    <n v="2"/>
    <b v="0"/>
    <s v="music/jazz"/>
    <n v="1.3"/>
    <n v="32.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d v="2012-05-29T13:55:05"/>
    <n v="1336506905"/>
    <x v="879"/>
    <b v="0"/>
    <n v="30"/>
    <b v="0"/>
    <s v="music/jazz"/>
    <n v="30.666666666666668"/>
    <n v="21.46666666666666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d v="2012-10-30T01:42:18"/>
    <n v="1348731738"/>
    <x v="880"/>
    <b v="0"/>
    <n v="8"/>
    <b v="0"/>
    <s v="music/indie rock"/>
    <n v="2.9894179894179893"/>
    <n v="14.125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d v="2012-01-14T00:01:26"/>
    <n v="1322632886"/>
    <x v="881"/>
    <b v="0"/>
    <n v="1"/>
    <b v="0"/>
    <s v="music/indie rock"/>
    <n v="0.8"/>
    <n v="3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d v="2011-09-06T14:39:10"/>
    <n v="1312490350"/>
    <x v="882"/>
    <b v="0"/>
    <n v="14"/>
    <b v="0"/>
    <s v="music/indie rock"/>
    <n v="20.133333333333333"/>
    <n v="21.57142857142857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d v="2016-03-02T16:27:15"/>
    <n v="1451773635"/>
    <x v="883"/>
    <b v="0"/>
    <n v="24"/>
    <b v="0"/>
    <s v="music/indie rock"/>
    <n v="40.020000000000003"/>
    <n v="83.375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d v="2012-05-11T20:31:00"/>
    <n v="1331666146"/>
    <x v="884"/>
    <b v="0"/>
    <n v="2"/>
    <b v="0"/>
    <s v="music/indie rock"/>
    <n v="1"/>
    <n v="1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d v="2016-12-30T16:35:11"/>
    <n v="1481322911"/>
    <x v="885"/>
    <b v="0"/>
    <n v="21"/>
    <b v="0"/>
    <s v="music/indie rock"/>
    <n v="75"/>
    <n v="35.71428571428571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d v="2016-09-15T14:53:33"/>
    <n v="1471812813"/>
    <x v="886"/>
    <b v="0"/>
    <n v="7"/>
    <b v="0"/>
    <s v="music/indie rock"/>
    <n v="41"/>
    <n v="29.285714285714285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d v="2012-05-27T17:00:55"/>
    <n v="1335567655"/>
    <x v="887"/>
    <b v="0"/>
    <n v="0"/>
    <b v="0"/>
    <s v="music/indie rock"/>
    <n v="0"/>
    <e v="#DIV/0!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d v="2011-09-01T00:00:00"/>
    <n v="1311789885"/>
    <x v="888"/>
    <b v="0"/>
    <n v="4"/>
    <b v="0"/>
    <s v="music/indie rock"/>
    <n v="7.2"/>
    <n v="1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d v="2014-10-05T12:49:03"/>
    <n v="1409942943"/>
    <x v="889"/>
    <b v="0"/>
    <n v="32"/>
    <b v="0"/>
    <s v="music/indie rock"/>
    <n v="9.4412800000000008"/>
    <n v="73.760000000000005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d v="2013-11-21T11:46:19"/>
    <n v="1382460379"/>
    <x v="890"/>
    <b v="0"/>
    <n v="4"/>
    <b v="0"/>
    <s v="music/indie rock"/>
    <n v="4.166666666666667"/>
    <n v="31.25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d v="2014-08-20T18:45:30"/>
    <n v="1405989930"/>
    <x v="891"/>
    <b v="0"/>
    <n v="9"/>
    <b v="0"/>
    <s v="music/indie rock"/>
    <n v="3.25"/>
    <n v="28.888888888888889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d v="2010-07-31T22:00:00"/>
    <n v="1273121283"/>
    <x v="892"/>
    <b v="0"/>
    <n v="17"/>
    <b v="0"/>
    <s v="music/indie rock"/>
    <n v="40.75"/>
    <n v="143.823529411764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d v="2015-04-01T14:32:43"/>
    <n v="1425331963"/>
    <x v="893"/>
    <b v="0"/>
    <n v="5"/>
    <b v="0"/>
    <s v="music/indie rock"/>
    <n v="10"/>
    <n v="4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d v="2016-06-05T17:33:30"/>
    <n v="1462577610"/>
    <x v="894"/>
    <b v="0"/>
    <n v="53"/>
    <b v="0"/>
    <s v="music/indie rock"/>
    <n v="39.17"/>
    <n v="147.8113207547169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d v="2010-10-24T21:03:49"/>
    <n v="1284087829"/>
    <x v="895"/>
    <b v="0"/>
    <n v="7"/>
    <b v="0"/>
    <s v="music/indie rock"/>
    <n v="2.4375"/>
    <n v="27.857142857142858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d v="2015-08-27T22:00:00"/>
    <n v="1438549026"/>
    <x v="896"/>
    <b v="0"/>
    <n v="72"/>
    <b v="0"/>
    <s v="music/indie rock"/>
    <n v="40"/>
    <n v="44.444444444444443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d v="2012-11-28T11:31:48"/>
    <n v="1351528308"/>
    <x v="897"/>
    <b v="0"/>
    <n v="0"/>
    <b v="0"/>
    <s v="music/indie rock"/>
    <n v="0"/>
    <e v="#DIV/0!"/>
    <n v="0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d v="2012-01-15T12:11:50"/>
    <n v="1322763110"/>
    <x v="898"/>
    <b v="0"/>
    <n v="2"/>
    <b v="0"/>
    <s v="music/indie rock"/>
    <n v="2.8"/>
    <n v="35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d v="2011-05-27T20:22:42"/>
    <n v="1302661362"/>
    <x v="899"/>
    <b v="0"/>
    <n v="8"/>
    <b v="0"/>
    <s v="music/indie rock"/>
    <n v="37.333333333333336"/>
    <n v="35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d v="2016-03-30T13:23:22"/>
    <n v="1456777402"/>
    <x v="900"/>
    <b v="0"/>
    <n v="2"/>
    <b v="0"/>
    <s v="music/jazz"/>
    <n v="0.42"/>
    <n v="10.5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d v="2010-06-08T13:11:00"/>
    <n v="1272050914"/>
    <x v="901"/>
    <b v="0"/>
    <n v="0"/>
    <b v="0"/>
    <s v="music/jazz"/>
    <n v="0"/>
    <e v="#DIV/0!"/>
    <n v="0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d v="2014-08-30T09:30:00"/>
    <n v="1404947422"/>
    <x v="902"/>
    <b v="0"/>
    <n v="3"/>
    <b v="0"/>
    <s v="music/jazz"/>
    <n v="0.3"/>
    <n v="30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d v="2012-09-22T20:25:00"/>
    <n v="1346180780"/>
    <x v="903"/>
    <b v="0"/>
    <n v="4"/>
    <b v="0"/>
    <s v="music/jazz"/>
    <n v="3.2"/>
    <n v="40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d v="2016-01-02T19:55:37"/>
    <n v="1449194137"/>
    <x v="904"/>
    <b v="0"/>
    <n v="3"/>
    <b v="0"/>
    <s v="music/jazz"/>
    <n v="0.30199999999999999"/>
    <n v="50.333333333333336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d v="2011-01-23T23:45:26"/>
    <n v="1290663926"/>
    <x v="905"/>
    <b v="0"/>
    <n v="6"/>
    <b v="0"/>
    <s v="music/jazz"/>
    <n v="3.0153846153846153"/>
    <n v="32.666666666666664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s v="US"/>
    <s v="USD"/>
    <n v="1394681590"/>
    <d v="2014-03-12T21:33:10"/>
    <n v="1392093190"/>
    <x v="906"/>
    <b v="0"/>
    <n v="0"/>
    <b v="0"/>
    <s v="music/jazz"/>
    <n v="0"/>
    <e v="#DIV/0!"/>
    <n v="0"/>
    <x v="4"/>
    <s v="jazz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d v="2011-09-10T22:37:03"/>
    <n v="1313123823"/>
    <x v="907"/>
    <b v="0"/>
    <n v="0"/>
    <b v="0"/>
    <s v="music/jazz"/>
    <n v="0"/>
    <e v="#DIV/0!"/>
    <n v="0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d v="2010-07-26T22:59:00"/>
    <n v="1276283655"/>
    <x v="908"/>
    <b v="0"/>
    <n v="0"/>
    <b v="0"/>
    <s v="music/jazz"/>
    <n v="0"/>
    <e v="#DIV/0!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d v="2012-07-22T22:00:00"/>
    <n v="1340296440"/>
    <x v="909"/>
    <b v="0"/>
    <n v="8"/>
    <b v="0"/>
    <s v="music/jazz"/>
    <n v="3.25"/>
    <n v="6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d v="2017-03-03T07:05:19"/>
    <n v="1483362319"/>
    <x v="910"/>
    <b v="0"/>
    <n v="5"/>
    <b v="0"/>
    <s v="music/jazz"/>
    <n v="22.363636363636363"/>
    <n v="24.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d v="2014-01-23T18:07:25"/>
    <n v="1388707645"/>
    <x v="911"/>
    <b v="0"/>
    <n v="0"/>
    <b v="0"/>
    <s v="music/jazz"/>
    <n v="0"/>
    <e v="#DIV/0!"/>
    <n v="0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d v="2012-12-10T21:37:27"/>
    <n v="1350009447"/>
    <x v="912"/>
    <b v="0"/>
    <n v="2"/>
    <b v="0"/>
    <s v="music/jazz"/>
    <n v="0.8571428571428571"/>
    <n v="15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d v="2012-05-04T21:20:19"/>
    <n v="1333596019"/>
    <x v="913"/>
    <b v="0"/>
    <n v="24"/>
    <b v="0"/>
    <s v="music/jazz"/>
    <n v="6.6066666666666665"/>
    <n v="82.583333333333329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d v="2012-08-25T12:19:07"/>
    <n v="1343326747"/>
    <x v="914"/>
    <b v="0"/>
    <n v="0"/>
    <b v="0"/>
    <s v="music/jazz"/>
    <n v="0"/>
    <e v="#DIV/0!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d v="2012-02-29T22:59:00"/>
    <n v="1327853914"/>
    <x v="915"/>
    <b v="0"/>
    <n v="9"/>
    <b v="0"/>
    <s v="music/jazz"/>
    <n v="5.7692307692307692"/>
    <n v="41.666666666666664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d v="2010-10-21T23:00:00"/>
    <n v="1284409734"/>
    <x v="916"/>
    <b v="0"/>
    <n v="0"/>
    <b v="0"/>
    <s v="music/jazz"/>
    <n v="0"/>
    <e v="#DIV/0!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d v="2014-07-13T20:30:00"/>
    <n v="1402612730"/>
    <x v="917"/>
    <b v="0"/>
    <n v="1"/>
    <b v="0"/>
    <s v="music/jazz"/>
    <n v="0.6"/>
    <n v="3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d v="2014-12-01T16:59:21"/>
    <n v="1414879161"/>
    <x v="918"/>
    <b v="0"/>
    <n v="10"/>
    <b v="0"/>
    <s v="music/jazz"/>
    <n v="5.0256410256410255"/>
    <n v="19.600000000000001"/>
    <n v="19.600000000000001"/>
    <x v="4"/>
    <s v="jazz"/>
  </r>
  <r>
    <n v="919"/>
    <s v="Jazz CD:  Out of The Blue"/>
    <s v="Cool jazz with a New Orleans flavor."/>
    <x v="22"/>
    <n v="100"/>
    <x v="2"/>
    <s v="US"/>
    <s v="USD"/>
    <n v="1355930645"/>
    <d v="2012-12-19T09:24:05"/>
    <n v="1352906645"/>
    <x v="919"/>
    <b v="0"/>
    <n v="1"/>
    <b v="0"/>
    <s v="music/jazz"/>
    <n v="0.5"/>
    <n v="100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d v="2013-11-14T11:07:02"/>
    <n v="1381853222"/>
    <x v="920"/>
    <b v="0"/>
    <n v="0"/>
    <b v="0"/>
    <s v="music/jazz"/>
    <n v="0"/>
    <e v="#DIV/0!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d v="2011-12-11T23:06:16"/>
    <n v="1320033976"/>
    <x v="921"/>
    <b v="0"/>
    <n v="20"/>
    <b v="0"/>
    <s v="music/jazz"/>
    <n v="30.9"/>
    <n v="231.75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d v="2014-10-01T06:43:13"/>
    <n v="1409143393"/>
    <x v="922"/>
    <b v="0"/>
    <n v="30"/>
    <b v="0"/>
    <s v="music/jazz"/>
    <n v="21.037037037037038"/>
    <n v="189.33333333333334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d v="2014-11-21T18:02:03"/>
    <n v="1414018923"/>
    <x v="923"/>
    <b v="0"/>
    <n v="6"/>
    <b v="0"/>
    <s v="music/jazz"/>
    <n v="2.2000000000000002"/>
    <n v="55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d v="2013-02-13T16:37:49"/>
    <n v="1358203069"/>
    <x v="924"/>
    <b v="0"/>
    <n v="15"/>
    <b v="0"/>
    <s v="music/jazz"/>
    <n v="10.9"/>
    <n v="21.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d v="2013-11-27T16:08:31"/>
    <n v="1382994511"/>
    <x v="925"/>
    <b v="0"/>
    <n v="5"/>
    <b v="0"/>
    <s v="music/jazz"/>
    <n v="2.6666666666666665"/>
    <n v="3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d v="2010-07-08T16:40:00"/>
    <n v="1276043330"/>
    <x v="926"/>
    <b v="0"/>
    <n v="0"/>
    <b v="0"/>
    <s v="music/jazz"/>
    <n v="0"/>
    <e v="#DIV/0!"/>
    <n v="0"/>
    <x v="4"/>
    <s v="jazz"/>
  </r>
  <r>
    <n v="927"/>
    <s v="JETRO DA SILVA FUNK PROJECT"/>
    <s v="Studio CD/DVD Solo project of Pianist &amp; Keyboardist Jetro da Silva"/>
    <x v="22"/>
    <n v="0"/>
    <x v="2"/>
    <s v="US"/>
    <s v="USD"/>
    <n v="1337024695"/>
    <d v="2012-05-14T13:44:55"/>
    <n v="1334432695"/>
    <x v="927"/>
    <b v="0"/>
    <n v="0"/>
    <b v="0"/>
    <s v="music/jazz"/>
    <n v="0"/>
    <e v="#DIV/0!"/>
    <n v="0"/>
    <x v="4"/>
    <s v="jazz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d v="2012-11-17T18:00:00"/>
    <n v="1348864913"/>
    <x v="928"/>
    <b v="0"/>
    <n v="28"/>
    <b v="0"/>
    <s v="music/jazz"/>
    <n v="10.862068965517242"/>
    <n v="56.25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d v="2012-04-08T22:42:49"/>
    <n v="1331358169"/>
    <x v="929"/>
    <b v="0"/>
    <n v="0"/>
    <b v="0"/>
    <s v="music/jazz"/>
    <n v="0"/>
    <e v="#DIV/0!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d v="2010-06-25T15:32:00"/>
    <n v="1273874306"/>
    <x v="930"/>
    <b v="0"/>
    <n v="5"/>
    <b v="0"/>
    <s v="music/jazz"/>
    <n v="38.333333333333336"/>
    <n v="6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d v="2014-03-16T16:00:00"/>
    <n v="1392021502"/>
    <x v="931"/>
    <b v="0"/>
    <n v="7"/>
    <b v="0"/>
    <s v="music/jazz"/>
    <n v="6.55"/>
    <n v="18.714285714285715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d v="2013-03-22T16:15:45"/>
    <n v="1360106145"/>
    <x v="932"/>
    <b v="0"/>
    <n v="30"/>
    <b v="0"/>
    <s v="music/jazz"/>
    <n v="14.536842105263158"/>
    <n v="46.033333333333331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d v="2014-05-11T22:03:29"/>
    <n v="1394683409"/>
    <x v="933"/>
    <b v="0"/>
    <n v="2"/>
    <b v="0"/>
    <s v="music/jazz"/>
    <n v="6"/>
    <n v="60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d v="2014-05-04T00:00:00"/>
    <n v="1396633284"/>
    <x v="934"/>
    <b v="0"/>
    <n v="30"/>
    <b v="0"/>
    <s v="music/jazz"/>
    <n v="30.4"/>
    <n v="50.66666666666666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d v="2016-01-29T02:00:29"/>
    <n v="1451462429"/>
    <x v="935"/>
    <b v="0"/>
    <n v="2"/>
    <b v="0"/>
    <s v="music/jazz"/>
    <n v="1.4285714285714286"/>
    <n v="25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d v="2012-01-18T14:00:00"/>
    <n v="1323131689"/>
    <x v="936"/>
    <b v="0"/>
    <n v="0"/>
    <b v="0"/>
    <s v="music/jazz"/>
    <n v="0"/>
    <e v="#DIV/0!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d v="2013-11-03T14:09:17"/>
    <n v="1380913757"/>
    <x v="937"/>
    <b v="0"/>
    <n v="2"/>
    <b v="0"/>
    <s v="music/jazz"/>
    <n v="1.1428571428571428"/>
    <n v="20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d v="2012-09-02T05:30:48"/>
    <n v="1343993448"/>
    <x v="938"/>
    <b v="0"/>
    <n v="1"/>
    <b v="0"/>
    <s v="music/jazz"/>
    <n v="0.35714285714285715"/>
    <n v="2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d v="2013-06-30T13:58:00"/>
    <n v="1369246738"/>
    <x v="939"/>
    <b v="0"/>
    <n v="2"/>
    <b v="0"/>
    <s v="music/jazz"/>
    <n v="1.4545454545454546"/>
    <n v="2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d v="2015-08-10T18:12:06"/>
    <n v="1435363926"/>
    <x v="940"/>
    <b v="0"/>
    <n v="14"/>
    <b v="0"/>
    <s v="technology/wearables"/>
    <n v="17.155555555555555"/>
    <n v="110.2857142857142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d v="2017-02-09T20:19:05"/>
    <n v="1484101145"/>
    <x v="941"/>
    <b v="0"/>
    <n v="31"/>
    <b v="0"/>
    <s v="technology/wearables"/>
    <n v="2.3220000000000001"/>
    <n v="37.451612903225808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d v="2016-02-18T14:14:20"/>
    <n v="1452716060"/>
    <x v="942"/>
    <b v="0"/>
    <n v="16"/>
    <b v="0"/>
    <s v="technology/wearables"/>
    <n v="8.9066666666666663"/>
    <n v="41.75"/>
    <n v="41.75"/>
    <x v="2"/>
    <s v="wearables"/>
  </r>
  <r>
    <n v="943"/>
    <s v="SleepMode"/>
    <s v="A mask for home or travel that will give you the best, undisturbed sleep of your life."/>
    <x v="9"/>
    <n v="289"/>
    <x v="2"/>
    <s v="US"/>
    <s v="USD"/>
    <n v="1480438905"/>
    <d v="2016-11-29T11:01:45"/>
    <n v="1477843305"/>
    <x v="943"/>
    <b v="0"/>
    <n v="12"/>
    <b v="0"/>
    <s v="technology/wearables"/>
    <n v="9.6333333333333329"/>
    <n v="24.08333333333333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d v="2016-04-18T08:00:00"/>
    <n v="1458050450"/>
    <x v="944"/>
    <b v="0"/>
    <n v="96"/>
    <b v="0"/>
    <s v="technology/wearables"/>
    <n v="13.326000000000001"/>
    <n v="69.40625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d v="2017-02-18T17:59:00"/>
    <n v="1482958626"/>
    <x v="945"/>
    <b v="0"/>
    <n v="16"/>
    <b v="0"/>
    <s v="technology/wearables"/>
    <n v="2.484"/>
    <n v="155.25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d v="2016-09-09T12:00:48"/>
    <n v="1470852048"/>
    <x v="946"/>
    <b v="0"/>
    <n v="5"/>
    <b v="0"/>
    <s v="technology/wearables"/>
    <n v="1.9066666666666667"/>
    <n v="57.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d v="2016-06-30T12:45:06"/>
    <n v="1462128306"/>
    <x v="947"/>
    <b v="0"/>
    <n v="0"/>
    <b v="0"/>
    <s v="technology/wearables"/>
    <n v="0"/>
    <e v="#DIV/0!"/>
    <n v="0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d v="2016-03-12T13:52:44"/>
    <n v="1455220364"/>
    <x v="948"/>
    <b v="0"/>
    <n v="8"/>
    <b v="0"/>
    <s v="technology/wearables"/>
    <n v="12"/>
    <n v="60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d v="2016-02-20T19:02:56"/>
    <n v="1450832576"/>
    <x v="949"/>
    <b v="0"/>
    <n v="7"/>
    <b v="0"/>
    <s v="technology/wearables"/>
    <n v="1.365"/>
    <n v="39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d v="2016-01-17T12:01:01"/>
    <n v="1450461661"/>
    <x v="950"/>
    <b v="0"/>
    <n v="24"/>
    <b v="0"/>
    <s v="technology/wearables"/>
    <n v="28.04"/>
    <n v="58.416666666666664"/>
    <n v="58.416666666666664"/>
    <x v="2"/>
    <s v="wearables"/>
  </r>
  <r>
    <n v="951"/>
    <s v="Smart Harness"/>
    <s v="Revolutionizing the way we walk our dogs!"/>
    <x v="63"/>
    <n v="19195"/>
    <x v="2"/>
    <s v="US"/>
    <s v="USD"/>
    <n v="1465054872"/>
    <d v="2016-06-04T09:41:12"/>
    <n v="1461166872"/>
    <x v="951"/>
    <b v="0"/>
    <n v="121"/>
    <b v="0"/>
    <s v="technology/wearables"/>
    <n v="38.39"/>
    <n v="158.63636363636363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d v="2016-11-18T09:43:32"/>
    <n v="1476888212"/>
    <x v="952"/>
    <b v="0"/>
    <n v="196"/>
    <b v="0"/>
    <s v="technology/wearables"/>
    <n v="39.942857142857143"/>
    <n v="99.85714285714286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d v="2015-01-24T21:56:39"/>
    <n v="1419566199"/>
    <x v="953"/>
    <b v="0"/>
    <n v="5"/>
    <b v="0"/>
    <s v="technology/wearables"/>
    <n v="0.84"/>
    <n v="25.2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d v="2015-08-20T14:00:39"/>
    <n v="1436472039"/>
    <x v="954"/>
    <b v="0"/>
    <n v="73"/>
    <b v="0"/>
    <s v="technology/wearables"/>
    <n v="43.406666666666666"/>
    <n v="89.19178082191780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d v="2016-09-13T01:05:00"/>
    <n v="1470294300"/>
    <x v="955"/>
    <b v="0"/>
    <n v="93"/>
    <b v="0"/>
    <s v="technology/wearables"/>
    <n v="5.6613333333333333"/>
    <n v="182.623655913978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d v="2015-04-26T14:55:59"/>
    <n v="1424901359"/>
    <x v="956"/>
    <b v="0"/>
    <n v="17"/>
    <b v="0"/>
    <s v="technology/wearables"/>
    <n v="1.722"/>
    <n v="50.647058823529413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d v="2016-11-17T08:15:33"/>
    <n v="1476710133"/>
    <x v="957"/>
    <b v="0"/>
    <n v="7"/>
    <b v="0"/>
    <s v="technology/wearables"/>
    <n v="1.9416666666666667"/>
    <n v="33.28571428571428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d v="2015-04-09T22:59:00"/>
    <n v="1426792563"/>
    <x v="958"/>
    <b v="0"/>
    <n v="17"/>
    <b v="0"/>
    <s v="technology/wearables"/>
    <n v="11.328275684711329"/>
    <n v="51.823529411764703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d v="2015-01-18T22:11:05"/>
    <n v="1419048665"/>
    <x v="959"/>
    <b v="0"/>
    <n v="171"/>
    <b v="0"/>
    <s v="technology/wearables"/>
    <n v="38.86"/>
    <n v="113.625730994152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d v="2017-03-14T08:02:35"/>
    <n v="1485874955"/>
    <x v="960"/>
    <b v="0"/>
    <n v="188"/>
    <b v="0"/>
    <s v="technology/wearables"/>
    <n v="46.100628930817614"/>
    <n v="136.4627659574468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d v="2017-02-20T13:00:00"/>
    <n v="1483634335"/>
    <x v="961"/>
    <b v="0"/>
    <n v="110"/>
    <b v="0"/>
    <s v="technology/wearables"/>
    <n v="42.188421052631575"/>
    <n v="364.35454545454547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d v="2016-02-11T11:05:53"/>
    <n v="1451927153"/>
    <x v="962"/>
    <b v="0"/>
    <n v="37"/>
    <b v="0"/>
    <s v="technology/wearables"/>
    <n v="28.48"/>
    <n v="19.243243243243242"/>
    <n v="19.243243243243242"/>
    <x v="2"/>
    <s v="wearables"/>
  </r>
  <r>
    <n v="963"/>
    <s v="The Ultimate Learning Center"/>
    <s v="WE are molding an educated, motivated, non violent GENERATION!"/>
    <x v="19"/>
    <n v="377"/>
    <x v="2"/>
    <s v="US"/>
    <s v="USD"/>
    <n v="1476717319"/>
    <d v="2016-10-17T09:15:19"/>
    <n v="1473693319"/>
    <x v="963"/>
    <b v="0"/>
    <n v="9"/>
    <b v="0"/>
    <s v="technology/wearables"/>
    <n v="1.0771428571428572"/>
    <n v="41.888888888888886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d v="2015-09-01T09:05:19"/>
    <n v="1437663919"/>
    <x v="964"/>
    <b v="0"/>
    <n v="29"/>
    <b v="0"/>
    <s v="technology/wearables"/>
    <n v="0.79909090909090907"/>
    <n v="30.310344827586206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d v="2016-10-25T21:59:00"/>
    <n v="1474676646"/>
    <x v="965"/>
    <b v="0"/>
    <n v="6"/>
    <b v="0"/>
    <s v="technology/wearables"/>
    <n v="1.1919999999999999"/>
    <n v="49.666666666666664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d v="2016-10-06T09:15:32"/>
    <n v="1473174932"/>
    <x v="966"/>
    <b v="0"/>
    <n v="30"/>
    <b v="0"/>
    <s v="technology/wearables"/>
    <n v="14.8"/>
    <n v="59.2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d v="2016-04-21T23:06:14"/>
    <n v="1456121174"/>
    <x v="967"/>
    <b v="0"/>
    <n v="81"/>
    <b v="0"/>
    <s v="technology/wearables"/>
    <n v="17.809999999999999"/>
    <n v="43.9753086419753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d v="2014-08-15T14:20:34"/>
    <n v="1405542034"/>
    <x v="968"/>
    <b v="0"/>
    <n v="4"/>
    <b v="0"/>
    <s v="technology/wearables"/>
    <n v="1.325"/>
    <n v="26.5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d v="2017-02-09T01:16:47"/>
    <n v="1483773407"/>
    <x v="969"/>
    <b v="0"/>
    <n v="11"/>
    <b v="0"/>
    <s v="technology/wearables"/>
    <n v="46.666666666666664"/>
    <n v="1272.727272727272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d v="2017-01-22T22:59:00"/>
    <n v="1481951853"/>
    <x v="970"/>
    <b v="0"/>
    <n v="14"/>
    <b v="0"/>
    <s v="technology/wearables"/>
    <n v="45.92"/>
    <n v="16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d v="2015-06-01T11:01:00"/>
    <n v="1429290060"/>
    <x v="971"/>
    <b v="0"/>
    <n v="5"/>
    <b v="0"/>
    <s v="technology/wearables"/>
    <n v="0.22600000000000001"/>
    <n v="45.2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d v="2014-09-04T00:59:00"/>
    <n v="1407271598"/>
    <x v="972"/>
    <b v="0"/>
    <n v="45"/>
    <b v="0"/>
    <s v="technology/wearables"/>
    <n v="34.625"/>
    <n v="153.88888888888889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d v="2015-11-08T19:21:33"/>
    <n v="1441844493"/>
    <x v="973"/>
    <b v="0"/>
    <n v="8"/>
    <b v="0"/>
    <s v="technology/wearables"/>
    <n v="2.0550000000000002"/>
    <n v="51.375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d v="2016-03-25T10:59:16"/>
    <n v="1456336756"/>
    <x v="974"/>
    <b v="0"/>
    <n v="3"/>
    <b v="0"/>
    <s v="technology/wearables"/>
    <n v="0.56000000000000005"/>
    <n v="93.333333333333329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d v="2016-06-28T10:43:05"/>
    <n v="1461948185"/>
    <x v="975"/>
    <b v="0"/>
    <n v="24"/>
    <b v="0"/>
    <s v="technology/wearables"/>
    <n v="2.6070000000000002"/>
    <n v="108.62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d v="2015-08-13T19:24:57"/>
    <n v="1435627497"/>
    <x v="976"/>
    <b v="0"/>
    <n v="18"/>
    <b v="0"/>
    <s v="technology/wearables"/>
    <n v="1.9259999999999999"/>
    <n v="160.5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d v="2016-02-21T16:36:37"/>
    <n v="1453502197"/>
    <x v="977"/>
    <b v="0"/>
    <n v="12"/>
    <b v="0"/>
    <s v="technology/wearables"/>
    <n v="33.666666666666664"/>
    <n v="75.75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d v="2016-02-25T01:25:01"/>
    <n v="1453793101"/>
    <x v="978"/>
    <b v="0"/>
    <n v="123"/>
    <b v="0"/>
    <s v="technology/wearables"/>
    <n v="56.263267182990241"/>
    <n v="790.83739837398377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d v="2016-06-20T12:59:00"/>
    <n v="1463392828"/>
    <x v="979"/>
    <b v="0"/>
    <n v="96"/>
    <b v="0"/>
    <s v="technology/wearables"/>
    <n v="82.817599999999999"/>
    <n v="301.93916666666667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d v="2014-11-30T16:42:02"/>
    <n v="1413495722"/>
    <x v="980"/>
    <b v="0"/>
    <n v="31"/>
    <b v="0"/>
    <s v="technology/wearables"/>
    <n v="14.86"/>
    <n v="47.935483870967744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d v="2014-08-09T16:43:42"/>
    <n v="1405032222"/>
    <x v="981"/>
    <b v="0"/>
    <n v="4"/>
    <b v="0"/>
    <s v="technology/wearables"/>
    <n v="1.2375123751237513E-2"/>
    <n v="2.75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d v="2016-10-02T12:04:46"/>
    <n v="1472839486"/>
    <x v="982"/>
    <b v="0"/>
    <n v="3"/>
    <b v="0"/>
    <s v="technology/wearables"/>
    <n v="1.7142857142857144E-2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d v="2016-08-23T14:54:00"/>
    <n v="1469289685"/>
    <x v="983"/>
    <b v="0"/>
    <n v="179"/>
    <b v="0"/>
    <s v="technology/wearables"/>
    <n v="29.506136117214712"/>
    <n v="171.7932960893854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d v="2015-03-27T19:46:48"/>
    <n v="1424918808"/>
    <x v="984"/>
    <b v="0"/>
    <n v="3"/>
    <b v="0"/>
    <s v="technology/wearables"/>
    <n v="1.06"/>
    <n v="35.33333333333333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d v="2015-12-31T17:00:00"/>
    <n v="1449011610"/>
    <x v="985"/>
    <b v="0"/>
    <n v="23"/>
    <b v="0"/>
    <s v="technology/wearables"/>
    <n v="6.293333333333333"/>
    <n v="82.086956521739125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d v="2016-01-09T18:00:00"/>
    <n v="1447698300"/>
    <x v="986"/>
    <b v="0"/>
    <n v="23"/>
    <b v="0"/>
    <s v="technology/wearables"/>
    <n v="12.75"/>
    <n v="110.8695652173913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d v="2014-06-23T01:04:10"/>
    <n v="1400051050"/>
    <x v="987"/>
    <b v="0"/>
    <n v="41"/>
    <b v="0"/>
    <s v="technology/wearables"/>
    <n v="13.22"/>
    <n v="161.21951219512195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d v="2016-10-01T02:33:45"/>
    <n v="1472718825"/>
    <x v="988"/>
    <b v="0"/>
    <n v="0"/>
    <b v="0"/>
    <s v="technology/wearables"/>
    <n v="0"/>
    <e v="#DIV/0!"/>
    <n v="0"/>
    <x v="2"/>
    <s v="wearables"/>
  </r>
  <r>
    <n v="989"/>
    <s v="Power Rope"/>
    <s v="The most useful phone charger you will ever buy"/>
    <x v="3"/>
    <n v="1677"/>
    <x v="2"/>
    <s v="US"/>
    <s v="USD"/>
    <n v="1475101495"/>
    <d v="2016-09-28T16:24:55"/>
    <n v="1472509495"/>
    <x v="989"/>
    <b v="0"/>
    <n v="32"/>
    <b v="0"/>
    <s v="technology/wearables"/>
    <n v="16.77"/>
    <n v="52.4062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d v="2014-09-03T12:49:24"/>
    <n v="1407178164"/>
    <x v="990"/>
    <b v="0"/>
    <n v="2"/>
    <b v="0"/>
    <s v="technology/wearables"/>
    <n v="0.104"/>
    <n v="1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d v="2016-07-12T12:51:00"/>
    <n v="1466186988"/>
    <x v="991"/>
    <b v="0"/>
    <n v="7"/>
    <b v="0"/>
    <s v="technology/wearables"/>
    <n v="4.24"/>
    <n v="30.285714285714285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d v="2016-05-07T15:11:59"/>
    <n v="1457475119"/>
    <x v="992"/>
    <b v="0"/>
    <n v="4"/>
    <b v="0"/>
    <s v="technology/wearables"/>
    <n v="0.46700000000000003"/>
    <n v="116.75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d v="2016-11-11T23:00:00"/>
    <n v="1476054568"/>
    <x v="993"/>
    <b v="0"/>
    <n v="196"/>
    <b v="0"/>
    <s v="technology/wearables"/>
    <n v="25.087142857142858"/>
    <n v="89.59693877551021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d v="2014-11-30T16:59:00"/>
    <n v="1412835530"/>
    <x v="994"/>
    <b v="0"/>
    <n v="11"/>
    <b v="0"/>
    <s v="technology/wearables"/>
    <n v="2.3344999999999998"/>
    <n v="424.45454545454544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d v="2014-11-29T10:00:00"/>
    <n v="1415140480"/>
    <x v="995"/>
    <b v="0"/>
    <n v="9"/>
    <b v="0"/>
    <s v="technology/wearables"/>
    <n v="7.26"/>
    <n v="80.666666666666671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d v="2014-07-27T09:27:00"/>
    <n v="1403902060"/>
    <x v="996"/>
    <b v="0"/>
    <n v="5"/>
    <b v="0"/>
    <s v="technology/wearables"/>
    <n v="1.625"/>
    <n v="13"/>
    <n v="13"/>
    <x v="2"/>
    <s v="wearables"/>
  </r>
  <r>
    <n v="997"/>
    <s v="iPhanny"/>
    <s v="The iPhanny keeps your iPhone 6 safe from bending in those dangerous pants pockets."/>
    <x v="10"/>
    <n v="65"/>
    <x v="2"/>
    <s v="US"/>
    <s v="USD"/>
    <n v="1417145297"/>
    <d v="2014-11-27T21:28:17"/>
    <n v="1414549697"/>
    <x v="997"/>
    <b v="0"/>
    <n v="8"/>
    <b v="0"/>
    <s v="technology/wearables"/>
    <n v="1.3"/>
    <n v="8.125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d v="2015-11-18T23:03:21"/>
    <n v="1444017801"/>
    <x v="998"/>
    <b v="0"/>
    <n v="229"/>
    <b v="0"/>
    <s v="technology/wearables"/>
    <n v="58.55833333333333"/>
    <n v="153.4279475982532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d v="2014-11-13T02:02:00"/>
    <n v="1413270690"/>
    <x v="999"/>
    <b v="0"/>
    <n v="40"/>
    <b v="0"/>
    <s v="technology/wearables"/>
    <n v="7.7886666666666668"/>
    <n v="292.07499999999999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d v="2017-03-14T18:26:00"/>
    <n v="1484357160"/>
    <x v="1000"/>
    <b v="0"/>
    <n v="6"/>
    <b v="0"/>
    <s v="technology/wearables"/>
    <n v="2.2157147647256061"/>
    <n v="3304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d v="2017-01-30T11:16:53"/>
    <n v="1481908613"/>
    <x v="1001"/>
    <b v="0"/>
    <n v="4"/>
    <b v="0"/>
    <s v="technology/wearables"/>
    <n v="104"/>
    <n v="13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d v="2015-12-16T23:59:00"/>
    <n v="1447777514"/>
    <x v="1002"/>
    <b v="0"/>
    <n v="22"/>
    <b v="0"/>
    <s v="technology/wearables"/>
    <n v="29.602960296029604"/>
    <n v="134.54545454545453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d v="2017-03-16T10:01:01"/>
    <n v="1487091661"/>
    <x v="1003"/>
    <b v="0"/>
    <n v="15"/>
    <b v="0"/>
    <s v="technology/wearables"/>
    <n v="16.055"/>
    <n v="214.06666666666666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d v="2016-02-18T11:00:27"/>
    <n v="1453222827"/>
    <x v="1004"/>
    <b v="0"/>
    <n v="95"/>
    <b v="0"/>
    <s v="technology/wearables"/>
    <n v="82.207999999999998"/>
    <n v="216.33684210526314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d v="2015-10-30T08:59:43"/>
    <n v="1443538783"/>
    <x v="1005"/>
    <b v="0"/>
    <n v="161"/>
    <b v="0"/>
    <s v="technology/wearables"/>
    <n v="75.051000000000002"/>
    <n v="932.31055900621118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d v="2014-12-12T01:11:00"/>
    <n v="1417654672"/>
    <x v="1006"/>
    <b v="0"/>
    <n v="8"/>
    <b v="0"/>
    <s v="technology/wearables"/>
    <n v="5.85"/>
    <n v="29.2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d v="2016-12-14T09:00:23"/>
    <n v="1478095223"/>
    <x v="1007"/>
    <b v="0"/>
    <n v="76"/>
    <b v="0"/>
    <s v="technology/wearables"/>
    <n v="44.32"/>
    <n v="174.9473684210526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d v="2016-12-28T13:25:15"/>
    <n v="1480361115"/>
    <x v="1008"/>
    <b v="0"/>
    <n v="1"/>
    <b v="0"/>
    <s v="technology/wearables"/>
    <n v="0.26737967914438504"/>
    <n v="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d v="2016-06-19T08:30:46"/>
    <n v="1463754646"/>
    <x v="1009"/>
    <b v="0"/>
    <n v="101"/>
    <b v="0"/>
    <s v="technology/wearables"/>
    <n v="13.13"/>
    <n v="6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d v="2016-09-04T20:59:00"/>
    <n v="1468180462"/>
    <x v="1010"/>
    <b v="0"/>
    <n v="4"/>
    <b v="0"/>
    <s v="technology/wearables"/>
    <n v="0.19088937093275488"/>
    <n v="55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d v="2014-12-18T15:33:15"/>
    <n v="1415050395"/>
    <x v="1011"/>
    <b v="0"/>
    <n v="1"/>
    <b v="0"/>
    <s v="technology/wearables"/>
    <n v="0.375"/>
    <n v="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d v="2017-01-24T04:34:12"/>
    <n v="1481366052"/>
    <x v="1012"/>
    <b v="0"/>
    <n v="775"/>
    <b v="0"/>
    <s v="technology/wearables"/>
    <n v="21535.021000000001"/>
    <n v="1389.356193548387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d v="2015-12-29T14:00:00"/>
    <n v="1449000056"/>
    <x v="1013"/>
    <b v="0"/>
    <n v="90"/>
    <b v="0"/>
    <s v="technology/wearables"/>
    <n v="34.527999999999999"/>
    <n v="95.911111111111111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d v="2014-12-31T18:03:35"/>
    <n v="1415750615"/>
    <x v="1014"/>
    <b v="0"/>
    <n v="16"/>
    <b v="0"/>
    <s v="technology/wearables"/>
    <n v="30.6"/>
    <n v="191.25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d v="2015-11-25T16:04:55"/>
    <n v="1445893495"/>
    <x v="1015"/>
    <b v="0"/>
    <n v="6"/>
    <b v="0"/>
    <s v="technology/wearables"/>
    <n v="2.6666666666666665"/>
    <n v="4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d v="2016-04-06T19:34:16"/>
    <n v="1456108456"/>
    <x v="1016"/>
    <b v="0"/>
    <n v="38"/>
    <b v="0"/>
    <s v="technology/wearables"/>
    <n v="2.8420000000000001"/>
    <n v="74.7894736842105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d v="2015-11-21T11:12:15"/>
    <n v="1444666335"/>
    <x v="1017"/>
    <b v="0"/>
    <n v="355"/>
    <b v="0"/>
    <s v="technology/wearables"/>
    <n v="22.878799999999998"/>
    <n v="161.11830985915492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d v="2016-07-14T05:48:53"/>
    <n v="1465904933"/>
    <x v="1018"/>
    <b v="0"/>
    <n v="7"/>
    <b v="0"/>
    <s v="technology/wearables"/>
    <n v="3.105"/>
    <n v="88.714285714285708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d v="2015-02-04T17:22:29"/>
    <n v="1420500149"/>
    <x v="1019"/>
    <b v="0"/>
    <n v="400"/>
    <b v="0"/>
    <s v="technology/wearables"/>
    <n v="47.333333333333336"/>
    <n v="53.25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d v="2015-06-01T18:47:00"/>
    <n v="1430617209"/>
    <x v="1020"/>
    <b v="0"/>
    <n v="30"/>
    <b v="1"/>
    <s v="music/electronic music"/>
    <n v="205.54838709677421"/>
    <n v="106.2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d v="2015-10-16T22:00:00"/>
    <n v="1443074571"/>
    <x v="1021"/>
    <b v="1"/>
    <n v="478"/>
    <b v="1"/>
    <s v="music/electronic music"/>
    <n v="351.80366666666669"/>
    <n v="22.079728033472804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d v="2015-05-17T09:31:17"/>
    <n v="1429284677"/>
    <x v="1022"/>
    <b v="1"/>
    <n v="74"/>
    <b v="1"/>
    <s v="music/electronic music"/>
    <n v="114.9"/>
    <n v="31.05405405405405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d v="2015-06-20T16:04:21"/>
    <n v="1432245861"/>
    <x v="1023"/>
    <b v="0"/>
    <n v="131"/>
    <b v="1"/>
    <s v="music/electronic music"/>
    <n v="237.15"/>
    <n v="36.20610687022900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d v="2016-01-31T07:56:03"/>
    <n v="1451656563"/>
    <x v="1024"/>
    <b v="1"/>
    <n v="61"/>
    <b v="1"/>
    <s v="music/electronic music"/>
    <n v="118.63775"/>
    <n v="388.9762295081967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d v="2015-03-16T13:00:37"/>
    <n v="1423944037"/>
    <x v="1025"/>
    <b v="1"/>
    <n v="1071"/>
    <b v="1"/>
    <s v="music/electronic music"/>
    <n v="109.92831428571429"/>
    <n v="71.848571428571432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d v="2016-03-31T02:46:56"/>
    <n v="1456480016"/>
    <x v="1026"/>
    <b v="1"/>
    <n v="122"/>
    <b v="1"/>
    <s v="music/electronic music"/>
    <n v="100.00828571428572"/>
    <n v="57.381803278688523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d v="2014-10-22T18:49:07"/>
    <n v="1411433347"/>
    <x v="1027"/>
    <b v="1"/>
    <n v="111"/>
    <b v="1"/>
    <s v="music/electronic music"/>
    <n v="103.09292094387415"/>
    <n v="69.666666666666671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d v="2017-03-06T14:00:00"/>
    <n v="1484924605"/>
    <x v="1028"/>
    <b v="1"/>
    <n v="255"/>
    <b v="1"/>
    <s v="music/electronic music"/>
    <n v="117.27"/>
    <n v="45.988235294117644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d v="2015-04-04T15:59:00"/>
    <n v="1423501507"/>
    <x v="1029"/>
    <b v="0"/>
    <n v="141"/>
    <b v="1"/>
    <s v="music/electronic music"/>
    <n v="111.76"/>
    <n v="79.262411347517727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s v="US"/>
    <s v="USD"/>
    <n v="1473680149"/>
    <d v="2016-09-12T05:35:49"/>
    <n v="1472470549"/>
    <x v="1030"/>
    <b v="0"/>
    <n v="159"/>
    <b v="1"/>
    <s v="music/electronic music"/>
    <n v="342.1"/>
    <n v="43.03144654088050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d v="2015-12-16T12:20:10"/>
    <n v="1447698010"/>
    <x v="1031"/>
    <b v="0"/>
    <n v="99"/>
    <b v="1"/>
    <s v="music/electronic music"/>
    <n v="107.4"/>
    <n v="108.48484848484848"/>
    <n v="108.48484848484848"/>
    <x v="4"/>
    <s v="electronic music"/>
  </r>
  <r>
    <n v="1032"/>
    <s v="Phantom Ship / Coastal (Album Preorder)"/>
    <s v="Ideal for living rooms and open spaces."/>
    <x v="105"/>
    <n v="5858.84"/>
    <x v="0"/>
    <s v="US"/>
    <s v="USD"/>
    <n v="1466697625"/>
    <d v="2016-06-23T10:00:25"/>
    <n v="1464105625"/>
    <x v="1032"/>
    <b v="0"/>
    <n v="96"/>
    <b v="1"/>
    <s v="music/electronic music"/>
    <n v="108.49703703703703"/>
    <n v="61.02958333333333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d v="2016-12-12T11:34:40"/>
    <n v="1479144880"/>
    <x v="1033"/>
    <b v="0"/>
    <n v="27"/>
    <b v="1"/>
    <s v="music/electronic music"/>
    <n v="102.86144578313252"/>
    <n v="50.592592592592595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d v="2016-08-04T21:59:00"/>
    <n v="1467604804"/>
    <x v="1034"/>
    <b v="0"/>
    <n v="166"/>
    <b v="1"/>
    <s v="music/electronic music"/>
    <n v="130.0018"/>
    <n v="39.157168674698795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d v="2015-02-11T09:23:40"/>
    <n v="1421076220"/>
    <x v="1035"/>
    <b v="0"/>
    <n v="76"/>
    <b v="1"/>
    <s v="music/electronic music"/>
    <n v="107.65217391304348"/>
    <n v="65.15789473684211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d v="2013-01-07T02:00:00"/>
    <n v="1354790790"/>
    <x v="1036"/>
    <b v="0"/>
    <n v="211"/>
    <b v="1"/>
    <s v="music/electronic music"/>
    <n v="112.36044444444444"/>
    <n v="23.963127962085309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d v="2015-05-17T23:00:00"/>
    <n v="1429991062"/>
    <x v="1037"/>
    <b v="0"/>
    <n v="21"/>
    <b v="1"/>
    <s v="music/electronic music"/>
    <n v="102.1"/>
    <n v="48.6190476190476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d v="2016-03-18T22:33:43"/>
    <n v="1455773623"/>
    <x v="1038"/>
    <b v="0"/>
    <n v="61"/>
    <b v="1"/>
    <s v="music/electronic music"/>
    <n v="145.33333333333334"/>
    <n v="35.73770491803279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d v="2016-12-13T01:59:00"/>
    <n v="1479436646"/>
    <x v="1039"/>
    <b v="0"/>
    <n v="30"/>
    <b v="1"/>
    <s v="music/electronic music"/>
    <n v="128.19999999999999"/>
    <n v="21.366666666666667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d v="2016-08-27T11:00:09"/>
    <n v="1469725209"/>
    <x v="1040"/>
    <b v="0"/>
    <n v="1"/>
    <b v="0"/>
    <s v="journalism/audio"/>
    <n v="0.29411764705882354"/>
    <n v="250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d v="2014-07-30T19:26:32"/>
    <n v="1405041992"/>
    <x v="1041"/>
    <b v="0"/>
    <n v="0"/>
    <b v="0"/>
    <s v="journalism/audio"/>
    <n v="0"/>
    <e v="#DIV/0!"/>
    <n v="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d v="2014-09-12T04:00:00"/>
    <n v="1406824948"/>
    <x v="1042"/>
    <b v="0"/>
    <n v="1"/>
    <b v="0"/>
    <s v="journalism/audio"/>
    <n v="1.5384615384615385"/>
    <n v="10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d v="2015-05-20T00:04:15"/>
    <n v="1429509855"/>
    <x v="1043"/>
    <b v="0"/>
    <n v="292"/>
    <b v="0"/>
    <s v="journalism/audio"/>
    <n v="8.5370000000000008"/>
    <n v="29.236301369863014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d v="2015-03-05T14:27:00"/>
    <n v="1420668801"/>
    <x v="1044"/>
    <b v="0"/>
    <n v="2"/>
    <b v="0"/>
    <s v="journalism/audio"/>
    <n v="8.5714285714285715E-2"/>
    <n v="3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d v="2014-08-23T14:59:10"/>
    <n v="1406235550"/>
    <x v="1045"/>
    <b v="0"/>
    <n v="8"/>
    <b v="0"/>
    <s v="journalism/audio"/>
    <n v="2.66"/>
    <n v="33.25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d v="2015-12-26T14:26:00"/>
    <n v="1447273560"/>
    <x v="1046"/>
    <b v="0"/>
    <n v="0"/>
    <b v="0"/>
    <s v="journalism/audio"/>
    <n v="0"/>
    <e v="#DIV/0!"/>
    <n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d v="2014-11-05T14:38:35"/>
    <n v="1412624315"/>
    <x v="1047"/>
    <b v="0"/>
    <n v="1"/>
    <b v="0"/>
    <s v="journalism/audio"/>
    <n v="0.05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d v="2016-09-24T19:16:29"/>
    <n v="1471310189"/>
    <x v="1048"/>
    <b v="0"/>
    <n v="4"/>
    <b v="0"/>
    <s v="journalism/audio"/>
    <n v="1.4133333333333333"/>
    <n v="53"/>
    <n v="53"/>
    <x v="5"/>
    <s v="audio"/>
  </r>
  <r>
    <n v="1049"/>
    <s v="J1 (Canceled)"/>
    <s v="------"/>
    <x v="14"/>
    <n v="0"/>
    <x v="1"/>
    <s v="US"/>
    <s v="USD"/>
    <n v="1455272445"/>
    <d v="2016-02-12T04:20:45"/>
    <n v="1452680445"/>
    <x v="1049"/>
    <b v="0"/>
    <n v="0"/>
    <b v="0"/>
    <s v="journalism/audio"/>
    <n v="0"/>
    <e v="#DIV/0!"/>
    <n v="0"/>
    <x v="5"/>
    <s v="audio"/>
  </r>
  <r>
    <n v="1050"/>
    <s v="The (Secular) Barbershop Podcast (Canceled)"/>
    <s v="Secularism is on the rise and I hear you.Talk to me."/>
    <x v="30"/>
    <n v="0"/>
    <x v="1"/>
    <s v="US"/>
    <s v="USD"/>
    <n v="1442257677"/>
    <d v="2015-09-14T13:07:57"/>
    <n v="1439665677"/>
    <x v="1050"/>
    <b v="0"/>
    <n v="0"/>
    <b v="0"/>
    <s v="journalism/audio"/>
    <n v="0"/>
    <e v="#DIV/0!"/>
    <n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d v="2014-08-26T18:20:25"/>
    <n v="1406679625"/>
    <x v="1051"/>
    <b v="0"/>
    <n v="0"/>
    <b v="0"/>
    <s v="journalism/audio"/>
    <n v="0"/>
    <e v="#DIV/0!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d v="2016-06-06T14:09:00"/>
    <n v="1461438495"/>
    <x v="1052"/>
    <b v="0"/>
    <n v="0"/>
    <b v="0"/>
    <s v="journalism/audio"/>
    <n v="0"/>
    <e v="#DIV/0!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d v="2017-03-05T22:08:52"/>
    <n v="1486613332"/>
    <x v="1053"/>
    <b v="0"/>
    <n v="1"/>
    <b v="0"/>
    <s v="journalism/audio"/>
    <n v="1"/>
    <n v="1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d v="2014-08-10T16:00:00"/>
    <n v="1405110399"/>
    <x v="1054"/>
    <b v="0"/>
    <n v="0"/>
    <b v="0"/>
    <s v="journalism/audio"/>
    <n v="0"/>
    <e v="#DIV/0!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d v="2016-03-07T17:49:05"/>
    <n v="1454802545"/>
    <x v="1055"/>
    <b v="0"/>
    <n v="0"/>
    <b v="0"/>
    <s v="journalism/audio"/>
    <n v="0"/>
    <e v="#DIV/0!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d v="2015-04-24T10:16:17"/>
    <n v="1424711777"/>
    <x v="1056"/>
    <b v="0"/>
    <n v="0"/>
    <b v="0"/>
    <s v="journalism/audio"/>
    <n v="0"/>
    <e v="#DIV/0!"/>
    <n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d v="2016-12-04T15:54:43"/>
    <n v="1478292883"/>
    <x v="1057"/>
    <b v="0"/>
    <n v="0"/>
    <b v="0"/>
    <s v="journalism/audio"/>
    <n v="0"/>
    <e v="#DIV/0!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d v="2015-03-25T18:00:00"/>
    <n v="1423777043"/>
    <x v="1058"/>
    <b v="0"/>
    <n v="0"/>
    <b v="0"/>
    <s v="journalism/audio"/>
    <n v="0"/>
    <e v="#DIV/0!"/>
    <n v="0"/>
    <x v="5"/>
    <s v="audio"/>
  </r>
  <r>
    <n v="1059"/>
    <s v="Voice Over Artist (Canceled)"/>
    <s v="Turning myself into a vocal artist."/>
    <x v="184"/>
    <n v="0"/>
    <x v="1"/>
    <s v="US"/>
    <s v="USD"/>
    <n v="1426269456"/>
    <d v="2015-03-13T11:57:36"/>
    <n v="1423681056"/>
    <x v="1059"/>
    <b v="0"/>
    <n v="0"/>
    <b v="0"/>
    <s v="journalism/audio"/>
    <n v="0"/>
    <e v="#DIV/0!"/>
    <n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d v="2015-04-15T15:54:53"/>
    <n v="1426542893"/>
    <x v="1060"/>
    <b v="0"/>
    <n v="1"/>
    <b v="0"/>
    <s v="journalism/audio"/>
    <n v="1"/>
    <n v="50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d v="2016-05-01T19:00:00"/>
    <n v="1456987108"/>
    <x v="1061"/>
    <b v="0"/>
    <n v="0"/>
    <b v="0"/>
    <s v="journalism/audio"/>
    <n v="0"/>
    <e v="#DIV/0!"/>
    <n v="0"/>
    <x v="5"/>
    <s v="audio"/>
  </r>
  <r>
    <n v="1062"/>
    <s v="RETURNING AT A LATER DATE"/>
    <s v="SEE US ON PATREON www.badgirlartwork.com"/>
    <x v="212"/>
    <n v="190"/>
    <x v="1"/>
    <s v="US"/>
    <s v="USD"/>
    <n v="1468351341"/>
    <d v="2016-07-12T13:22:21"/>
    <n v="1467746541"/>
    <x v="1062"/>
    <b v="0"/>
    <n v="4"/>
    <b v="0"/>
    <s v="journalism/audio"/>
    <n v="95.477386934673362"/>
    <n v="47.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d v="2016-08-30T18:44:22"/>
    <n v="1470012262"/>
    <x v="1063"/>
    <b v="0"/>
    <n v="0"/>
    <b v="0"/>
    <s v="journalism/audio"/>
    <n v="0"/>
    <e v="#DIV/0!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d v="2013-07-06T23:28:23"/>
    <n v="1369286903"/>
    <x v="1064"/>
    <b v="0"/>
    <n v="123"/>
    <b v="0"/>
    <s v="games/video games"/>
    <n v="8.974444444444444"/>
    <n v="65.666666666666671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d v="2014-02-19T03:08:42"/>
    <n v="1390381722"/>
    <x v="1065"/>
    <b v="0"/>
    <n v="5"/>
    <b v="0"/>
    <s v="games/video games"/>
    <n v="2.7"/>
    <n v="16.2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d v="2013-08-04T17:06:22"/>
    <n v="1371769582"/>
    <x v="1066"/>
    <b v="0"/>
    <n v="148"/>
    <b v="0"/>
    <s v="games/video games"/>
    <n v="3.3673333333333333"/>
    <n v="34.128378378378379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d v="2013-12-21T14:32:11"/>
    <n v="1385065931"/>
    <x v="1067"/>
    <b v="0"/>
    <n v="10"/>
    <b v="0"/>
    <s v="games/video games"/>
    <n v="26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d v="2016-04-10T01:54:24"/>
    <n v="1457686464"/>
    <x v="1068"/>
    <b v="0"/>
    <n v="4"/>
    <b v="0"/>
    <s v="games/video games"/>
    <n v="0.15"/>
    <n v="11.25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d v="2013-11-26T00:30:59"/>
    <n v="1382679059"/>
    <x v="1069"/>
    <b v="0"/>
    <n v="21"/>
    <b v="0"/>
    <s v="games/video games"/>
    <n v="38.636363636363633"/>
    <n v="40.476190476190474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d v="2012-09-30T18:17:02"/>
    <n v="1347322622"/>
    <x v="1070"/>
    <b v="0"/>
    <n v="2"/>
    <b v="0"/>
    <s v="games/video games"/>
    <n v="0.7"/>
    <n v="35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d v="2015-11-17T13:04:53"/>
    <n v="1445191493"/>
    <x v="1071"/>
    <b v="0"/>
    <n v="0"/>
    <b v="0"/>
    <s v="games/video games"/>
    <n v="0"/>
    <e v="#DIV/0!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d v="2014-02-05T13:58:17"/>
    <n v="1389038297"/>
    <x v="1072"/>
    <b v="0"/>
    <n v="4"/>
    <b v="0"/>
    <s v="games/video games"/>
    <n v="6.8000000000000005E-2"/>
    <n v="12.75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d v="2011-10-16T17:09:01"/>
    <n v="1316214541"/>
    <x v="1073"/>
    <b v="0"/>
    <n v="1"/>
    <b v="0"/>
    <s v="games/video games"/>
    <n v="1.3333333333333333"/>
    <n v="10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d v="2014-01-03T22:09:05"/>
    <n v="1386216545"/>
    <x v="1074"/>
    <b v="0"/>
    <n v="30"/>
    <b v="0"/>
    <s v="games/video games"/>
    <n v="6.3092592592592593"/>
    <n v="113.56666666666666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s v="US"/>
    <s v="USD"/>
    <n v="1336340516"/>
    <d v="2012-05-06T15:41:56"/>
    <n v="1333748516"/>
    <x v="1075"/>
    <b v="0"/>
    <n v="3"/>
    <b v="0"/>
    <s v="games/video games"/>
    <n v="4.5"/>
    <n v="1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d v="2014-09-11T03:04:10"/>
    <n v="1405674250"/>
    <x v="1076"/>
    <b v="0"/>
    <n v="975"/>
    <b v="0"/>
    <s v="games/video games"/>
    <n v="62.765333333333331"/>
    <n v="48.28102564102564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d v="2016-01-13T22:00:11"/>
    <n v="1450152011"/>
    <x v="1077"/>
    <b v="0"/>
    <n v="167"/>
    <b v="0"/>
    <s v="games/video games"/>
    <n v="29.376000000000001"/>
    <n v="43.976047904191617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d v="2011-07-21T22:42:01"/>
    <n v="1307421721"/>
    <x v="1078"/>
    <b v="0"/>
    <n v="5"/>
    <b v="0"/>
    <s v="games/video games"/>
    <n v="7.5"/>
    <n v="9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d v="2016-05-14T07:35:36"/>
    <n v="1461072936"/>
    <x v="1079"/>
    <b v="0"/>
    <n v="18"/>
    <b v="0"/>
    <s v="games/video games"/>
    <n v="2.6076923076923078"/>
    <n v="37.666666666666664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d v="2014-05-10T21:18:53"/>
    <n v="1397186333"/>
    <x v="1080"/>
    <b v="0"/>
    <n v="98"/>
    <b v="0"/>
    <s v="games/video games"/>
    <n v="9.1050000000000004"/>
    <n v="18.581632653061224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d v="2015-01-28T16:14:52"/>
    <n v="1419891292"/>
    <x v="1081"/>
    <b v="0"/>
    <n v="4"/>
    <b v="0"/>
    <s v="games/video games"/>
    <n v="1.7647058823529412E-2"/>
    <n v="3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d v="2012-08-10T15:44:48"/>
    <n v="1342043088"/>
    <x v="1082"/>
    <b v="0"/>
    <n v="3"/>
    <b v="0"/>
    <s v="games/video games"/>
    <n v="0.56000000000000005"/>
    <n v="18.66666666666666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d v="2014-08-02T09:49:43"/>
    <n v="1401810583"/>
    <x v="1083"/>
    <b v="0"/>
    <n v="1"/>
    <b v="0"/>
    <s v="games/video games"/>
    <n v="0.82"/>
    <n v="410"/>
    <n v="410"/>
    <x v="6"/>
    <s v="video games"/>
  </r>
  <r>
    <n v="1084"/>
    <s v="My own channel"/>
    <s v="I want to start my own channel for gaming"/>
    <x v="131"/>
    <n v="0"/>
    <x v="2"/>
    <s v="US"/>
    <s v="USD"/>
    <n v="1407534804"/>
    <d v="2014-08-08T15:53:24"/>
    <n v="1404942804"/>
    <x v="1084"/>
    <b v="0"/>
    <n v="0"/>
    <b v="0"/>
    <s v="games/video games"/>
    <n v="0"/>
    <e v="#DIV/0!"/>
    <n v="0"/>
    <x v="6"/>
    <s v="video games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d v="2016-03-14T09:06:15"/>
    <n v="1455379575"/>
    <x v="1085"/>
    <b v="0"/>
    <n v="9"/>
    <b v="0"/>
    <s v="games/video games"/>
    <n v="3.42"/>
    <n v="114"/>
    <n v="114"/>
    <x v="6"/>
    <s v="video games"/>
  </r>
  <r>
    <n v="1086"/>
    <s v="Cyber Universe Online"/>
    <s v="Humanity's future in the Galaxy"/>
    <x v="102"/>
    <n v="15"/>
    <x v="2"/>
    <s v="US"/>
    <s v="USD"/>
    <n v="1408913291"/>
    <d v="2014-08-24T14:48:11"/>
    <n v="1406321291"/>
    <x v="1086"/>
    <b v="0"/>
    <n v="2"/>
    <b v="0"/>
    <s v="games/video games"/>
    <n v="8.3333333333333329E-2"/>
    <n v="7.5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d v="2014-06-15T11:08:07"/>
    <n v="1400260087"/>
    <x v="1087"/>
    <b v="0"/>
    <n v="0"/>
    <b v="0"/>
    <s v="games/video games"/>
    <n v="0"/>
    <e v="#DIV/0!"/>
    <n v="0"/>
    <x v="6"/>
    <s v="video games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d v="2014-04-24T13:11:07"/>
    <n v="1395774667"/>
    <x v="1088"/>
    <b v="0"/>
    <n v="147"/>
    <b v="0"/>
    <s v="games/video games"/>
    <n v="14.182977777777777"/>
    <n v="43.41727891156463"/>
    <n v="43.41727891156463"/>
    <x v="6"/>
    <s v="video games"/>
  </r>
  <r>
    <n v="1089"/>
    <s v="Farabel"/>
    <s v="Farabel is a single player turn-based fantasy strategy game for Mac/PC/Linux"/>
    <x v="36"/>
    <n v="1174"/>
    <x v="2"/>
    <s v="FR"/>
    <s v="EUR"/>
    <n v="1435293175"/>
    <d v="2015-06-25T22:32:55"/>
    <n v="1432701175"/>
    <x v="1089"/>
    <b v="0"/>
    <n v="49"/>
    <b v="0"/>
    <s v="games/video games"/>
    <n v="7.8266666666666671"/>
    <n v="23.959183673469386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d v="2015-05-28T22:27:33"/>
    <n v="1430281653"/>
    <x v="1090"/>
    <b v="0"/>
    <n v="1"/>
    <b v="0"/>
    <s v="games/video games"/>
    <n v="3.8464497269020695E-2"/>
    <n v="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d v="2016-04-10T12:41:12"/>
    <n v="1457725272"/>
    <x v="1091"/>
    <b v="0"/>
    <n v="2"/>
    <b v="0"/>
    <s v="games/video games"/>
    <n v="12.5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d v="2013-01-05T18:37:18"/>
    <n v="1354840638"/>
    <x v="1092"/>
    <b v="0"/>
    <n v="7"/>
    <b v="0"/>
    <s v="games/video games"/>
    <n v="1.05"/>
    <n v="3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d v="2016-02-11T17:22:17"/>
    <n v="1453936937"/>
    <x v="1093"/>
    <b v="0"/>
    <n v="4"/>
    <b v="0"/>
    <s v="games/video games"/>
    <n v="14.083333333333334"/>
    <n v="10.5625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d v="2011-10-09T11:07:13"/>
    <n v="1315588033"/>
    <x v="1094"/>
    <b v="0"/>
    <n v="27"/>
    <b v="0"/>
    <s v="games/video games"/>
    <n v="18.300055555555556"/>
    <n v="122.0003703703703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d v="2013-08-30T06:53:40"/>
    <n v="1375275220"/>
    <x v="1095"/>
    <b v="0"/>
    <n v="94"/>
    <b v="0"/>
    <s v="games/video games"/>
    <n v="5.0347999999999997"/>
    <n v="267.80851063829789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d v="2014-10-03T21:30:00"/>
    <n v="1409747154"/>
    <x v="1096"/>
    <b v="0"/>
    <n v="29"/>
    <b v="0"/>
    <s v="games/video games"/>
    <n v="17.933333333333334"/>
    <n v="74.206896551724142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d v="2014-03-02T13:01:17"/>
    <n v="1390330877"/>
    <x v="1097"/>
    <b v="0"/>
    <n v="7"/>
    <b v="0"/>
    <s v="games/video games"/>
    <n v="4.7E-2"/>
    <n v="6.7142857142857144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s v="US"/>
    <s v="USD"/>
    <n v="1397413095"/>
    <d v="2014-04-13T12:18:15"/>
    <n v="1394821095"/>
    <x v="1098"/>
    <b v="0"/>
    <n v="22"/>
    <b v="0"/>
    <s v="games/video games"/>
    <n v="7.2119999999999997"/>
    <n v="81.95454545454545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d v="2015-05-13T14:04:28"/>
    <n v="1428955468"/>
    <x v="1099"/>
    <b v="0"/>
    <n v="1"/>
    <b v="0"/>
    <s v="games/video games"/>
    <n v="0.5"/>
    <n v="25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d v="2016-02-13T20:39:31"/>
    <n v="1452825571"/>
    <x v="1100"/>
    <b v="0"/>
    <n v="10"/>
    <b v="0"/>
    <s v="games/video games"/>
    <n v="2.5"/>
    <n v="10"/>
    <n v="10"/>
    <x v="6"/>
    <s v="video games"/>
  </r>
  <r>
    <n v="1101"/>
    <s v="Strain Wars"/>
    <s v="Different strains of marijuana leafs battling to the death to see which one is the top strain."/>
    <x v="57"/>
    <n v="41"/>
    <x v="2"/>
    <s v="US"/>
    <s v="USD"/>
    <n v="1468519920"/>
    <d v="2016-07-14T12:12:00"/>
    <n v="1466188338"/>
    <x v="1101"/>
    <b v="0"/>
    <n v="6"/>
    <b v="0"/>
    <s v="games/video games"/>
    <n v="4.1000000000000002E-2"/>
    <n v="6.833333333333333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d v="2013-12-08T23:59:00"/>
    <n v="1383095125"/>
    <x v="1102"/>
    <b v="0"/>
    <n v="24"/>
    <b v="0"/>
    <s v="games/video games"/>
    <n v="5.3125"/>
    <n v="17.708333333333332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d v="2016-06-17T23:19:50"/>
    <n v="1461043190"/>
    <x v="1103"/>
    <b v="0"/>
    <n v="15"/>
    <b v="0"/>
    <s v="games/video games"/>
    <n v="1.62"/>
    <n v="16.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d v="2014-06-11T03:50:21"/>
    <n v="1399888221"/>
    <x v="1104"/>
    <b v="0"/>
    <n v="37"/>
    <b v="0"/>
    <s v="games/video games"/>
    <n v="4.9516666666666671"/>
    <n v="80.29729729729729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d v="2014-03-23T20:15:27"/>
    <n v="1393038927"/>
    <x v="1105"/>
    <b v="0"/>
    <n v="20"/>
    <b v="0"/>
    <s v="games/video games"/>
    <n v="0.159"/>
    <n v="71.55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d v="2012-04-04T10:46:15"/>
    <n v="1330969575"/>
    <x v="1106"/>
    <b v="0"/>
    <n v="7"/>
    <b v="0"/>
    <s v="games/video games"/>
    <n v="41.25"/>
    <n v="23.571428571428573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d v="2014-07-23T14:40:24"/>
    <n v="1403556024"/>
    <x v="1107"/>
    <b v="0"/>
    <n v="0"/>
    <b v="0"/>
    <s v="games/video games"/>
    <n v="0"/>
    <e v="#DIV/0!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d v="2012-04-13T08:17:15"/>
    <n v="1329146235"/>
    <x v="1108"/>
    <b v="0"/>
    <n v="21"/>
    <b v="0"/>
    <s v="games/video games"/>
    <n v="2.93"/>
    <n v="34.88095238095238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d v="2016-11-18T13:03:10"/>
    <n v="1476900190"/>
    <x v="1109"/>
    <b v="0"/>
    <n v="3"/>
    <b v="0"/>
    <s v="games/video games"/>
    <n v="0.45"/>
    <n v="15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d v="2012-12-07T16:23:42"/>
    <n v="1352327022"/>
    <x v="1110"/>
    <b v="0"/>
    <n v="11"/>
    <b v="0"/>
    <s v="games/video games"/>
    <n v="0.51"/>
    <n v="23.18181818181818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d v="2016-01-07T22:53:10"/>
    <n v="1449636790"/>
    <x v="1111"/>
    <b v="0"/>
    <n v="1"/>
    <b v="0"/>
    <s v="games/video games"/>
    <n v="0.04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d v="2015-01-19T02:30:00"/>
    <n v="1416507211"/>
    <x v="1112"/>
    <b v="0"/>
    <n v="312"/>
    <b v="0"/>
    <s v="games/video games"/>
    <n v="35.537409090909094"/>
    <n v="100.233717948717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d v="2014-08-14T17:27:00"/>
    <n v="1405466820"/>
    <x v="1113"/>
    <b v="0"/>
    <n v="1"/>
    <b v="0"/>
    <s v="games/video games"/>
    <n v="0.5"/>
    <n v="5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d v="2013-10-09T02:18:07"/>
    <n v="1378714687"/>
    <x v="1114"/>
    <b v="0"/>
    <n v="3"/>
    <b v="0"/>
    <s v="games/video games"/>
    <n v="0.16666666666666666"/>
    <n v="3.3333333333333335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d v="2016-03-30T09:41:35"/>
    <n v="1456764095"/>
    <x v="1115"/>
    <b v="0"/>
    <n v="4"/>
    <b v="0"/>
    <s v="games/video games"/>
    <n v="0.13250000000000001"/>
    <n v="13.25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d v="2012-06-09T14:20:08"/>
    <n v="1334089208"/>
    <x v="1116"/>
    <b v="0"/>
    <n v="10"/>
    <b v="0"/>
    <s v="games/video games"/>
    <n v="3.5704E-2"/>
    <n v="17.852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d v="2015-12-25T08:21:53"/>
    <n v="1448461313"/>
    <x v="1117"/>
    <b v="0"/>
    <n v="8"/>
    <b v="0"/>
    <s v="games/video games"/>
    <n v="8.3000000000000007"/>
    <n v="10.375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d v="2014-04-04T20:59:39"/>
    <n v="1394078379"/>
    <x v="1118"/>
    <b v="0"/>
    <n v="3"/>
    <b v="0"/>
    <s v="games/video games"/>
    <n v="2.4222222222222221"/>
    <n v="36.333333333333336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d v="2014-04-06T13:01:04"/>
    <n v="1395687664"/>
    <x v="1119"/>
    <b v="0"/>
    <n v="1"/>
    <b v="0"/>
    <s v="games/video games"/>
    <n v="0.23809523809523808"/>
    <n v="5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d v="2011-10-28T14:56:40"/>
    <n v="1315947400"/>
    <x v="1120"/>
    <b v="0"/>
    <n v="0"/>
    <b v="0"/>
    <s v="games/video games"/>
    <n v="0"/>
    <e v="#DIV/0!"/>
    <n v="0"/>
    <x v="6"/>
    <s v="video games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d v="2016-03-13T15:25:16"/>
    <n v="1455315916"/>
    <x v="1121"/>
    <b v="0"/>
    <n v="5"/>
    <b v="0"/>
    <s v="games/video games"/>
    <n v="1.1599999999999999E-2"/>
    <n v="5.8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d v="2013-05-30T10:53:45"/>
    <n v="1368723225"/>
    <x v="1122"/>
    <b v="0"/>
    <n v="0"/>
    <b v="0"/>
    <s v="games/video games"/>
    <n v="0"/>
    <e v="#DIV/0!"/>
    <n v="0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d v="2014-04-19T06:34:08"/>
    <n v="1395318848"/>
    <x v="1123"/>
    <b v="0"/>
    <n v="3"/>
    <b v="0"/>
    <s v="games/video games"/>
    <n v="0.22"/>
    <n v="3.6666666666666665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d v="2015-04-30T10:00:51"/>
    <n v="1427817651"/>
    <x v="1124"/>
    <b v="0"/>
    <n v="7"/>
    <b v="0"/>
    <s v="games/mobile games"/>
    <n v="0.47222222222222221"/>
    <n v="60.714285714285715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d v="2015-09-25T08:58:50"/>
    <n v="1438009130"/>
    <x v="1125"/>
    <b v="0"/>
    <n v="0"/>
    <b v="0"/>
    <s v="games/mobile games"/>
    <n v="0"/>
    <e v="#DIV/0!"/>
    <n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d v="2016-07-14T01:51:34"/>
    <n v="1465890694"/>
    <x v="1126"/>
    <b v="0"/>
    <n v="2"/>
    <b v="0"/>
    <s v="games/mobile games"/>
    <n v="0.5"/>
    <n v="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d v="2014-11-14T15:30:00"/>
    <n v="1413318600"/>
    <x v="1127"/>
    <b v="0"/>
    <n v="23"/>
    <b v="0"/>
    <s v="games/mobile games"/>
    <n v="1.6714285714285715"/>
    <n v="25.434782608695652"/>
    <n v="25.434782608695652"/>
    <x v="6"/>
    <s v="mobile games"/>
  </r>
  <r>
    <n v="1128"/>
    <s v="Flying Turds"/>
    <s v="#havingfunFTW"/>
    <x v="28"/>
    <n v="1"/>
    <x v="2"/>
    <s v="GB"/>
    <s v="GBP"/>
    <n v="1407425717"/>
    <d v="2014-08-07T09:35:17"/>
    <n v="1404833717"/>
    <x v="1128"/>
    <b v="0"/>
    <n v="1"/>
    <b v="0"/>
    <s v="games/mobile games"/>
    <n v="0.1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d v="2016-06-05T00:21:33"/>
    <n v="1462515693"/>
    <x v="1129"/>
    <b v="0"/>
    <n v="2"/>
    <b v="0"/>
    <s v="games/mobile games"/>
    <n v="0.105"/>
    <n v="10.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d v="2014-11-25T18:55:00"/>
    <n v="1411775700"/>
    <x v="1130"/>
    <b v="0"/>
    <n v="3"/>
    <b v="0"/>
    <s v="games/mobile games"/>
    <n v="0.22"/>
    <n v="3.6666666666666665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d v="2015-12-24T15:47:48"/>
    <n v="1448401668"/>
    <x v="1131"/>
    <b v="0"/>
    <n v="0"/>
    <b v="0"/>
    <s v="games/mobile games"/>
    <n v="0"/>
    <e v="#DIV/0!"/>
    <n v="0"/>
    <x v="6"/>
    <s v="mobile games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d v="2016-12-31T20:46:11"/>
    <n v="1480646771"/>
    <x v="1132"/>
    <b v="0"/>
    <n v="13"/>
    <b v="0"/>
    <s v="games/mobile games"/>
    <n v="14.38"/>
    <n v="110.61538461538461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d v="2014-07-31T03:46:21"/>
    <n v="1404207981"/>
    <x v="1133"/>
    <b v="0"/>
    <n v="1"/>
    <b v="0"/>
    <s v="games/mobile games"/>
    <n v="0.66666666666666663"/>
    <n v="20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d v="2014-11-28T22:33:00"/>
    <n v="1416034228"/>
    <x v="1134"/>
    <b v="0"/>
    <n v="1"/>
    <b v="0"/>
    <s v="games/mobile games"/>
    <n v="4.0000000000000001E-3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d v="2016-08-06T17:44:54"/>
    <n v="1467935094"/>
    <x v="1135"/>
    <b v="0"/>
    <n v="1"/>
    <b v="0"/>
    <s v="games/mobile games"/>
    <n v="5"/>
    <n v="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d v="2015-12-19T10:07:09"/>
    <n v="1447949229"/>
    <x v="1136"/>
    <b v="0"/>
    <n v="6"/>
    <b v="0"/>
    <s v="games/mobile games"/>
    <n v="6.4439140811455848"/>
    <n v="4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d v="2016-04-23T13:40:21"/>
    <n v="1458848421"/>
    <x v="1137"/>
    <b v="0"/>
    <n v="39"/>
    <b v="0"/>
    <s v="games/mobile games"/>
    <n v="39.5"/>
    <n v="253.205128205128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d v="2017-01-21T15:45:31"/>
    <n v="1483307131"/>
    <x v="1138"/>
    <b v="0"/>
    <n v="4"/>
    <b v="0"/>
    <s v="games/mobile games"/>
    <n v="0.35714285714285715"/>
    <n v="31.25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d v="2015-01-01T02:20:26"/>
    <n v="1417508426"/>
    <x v="1139"/>
    <b v="0"/>
    <n v="1"/>
    <b v="0"/>
    <s v="games/mobile games"/>
    <n v="6.25E-2"/>
    <n v="5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d v="2015-08-06T05:05:21"/>
    <n v="1436267121"/>
    <x v="1140"/>
    <b v="0"/>
    <n v="0"/>
    <b v="0"/>
    <s v="games/mobile games"/>
    <n v="0"/>
    <e v="#DIV/0!"/>
    <n v="0"/>
    <x v="6"/>
    <s v="mobile games"/>
  </r>
  <r>
    <n v="1141"/>
    <s v="Arena Z - Zombie Survival"/>
    <s v="I think this will be a great game!"/>
    <x v="2"/>
    <n v="0"/>
    <x v="2"/>
    <s v="DE"/>
    <s v="EUR"/>
    <n v="1436460450"/>
    <d v="2015-07-09T10:47:30"/>
    <n v="1433868450"/>
    <x v="1141"/>
    <b v="0"/>
    <n v="0"/>
    <b v="0"/>
    <s v="games/mobile games"/>
    <n v="0"/>
    <e v="#DIV/0!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d v="2015-02-16T18:08:47"/>
    <n v="1421539727"/>
    <x v="1142"/>
    <b v="0"/>
    <n v="0"/>
    <b v="0"/>
    <s v="games/mobile games"/>
    <n v="0"/>
    <e v="#DIV/0!"/>
    <n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d v="2015-12-16T22:38:46"/>
    <n v="1447735126"/>
    <x v="1143"/>
    <b v="0"/>
    <n v="8"/>
    <b v="0"/>
    <s v="games/mobile games"/>
    <n v="0.41333333333333333"/>
    <n v="23.25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d v="2015-04-28T22:22:00"/>
    <n v="1427689320"/>
    <x v="1144"/>
    <b v="0"/>
    <n v="0"/>
    <b v="0"/>
    <s v="food/food trucks"/>
    <n v="0"/>
    <e v="#DIV/0!"/>
    <n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d v="2014-10-02T11:56:32"/>
    <n v="1407088592"/>
    <x v="1145"/>
    <b v="0"/>
    <n v="1"/>
    <b v="0"/>
    <s v="food/food trucks"/>
    <n v="0.125"/>
    <n v="100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d v="2014-05-02T16:52:53"/>
    <n v="1395787973"/>
    <x v="1146"/>
    <b v="0"/>
    <n v="12"/>
    <b v="0"/>
    <s v="food/food trucks"/>
    <n v="8.8333333333333339"/>
    <n v="44.166666666666664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d v="2014-10-19T17:19:43"/>
    <n v="1408576783"/>
    <x v="1147"/>
    <b v="0"/>
    <n v="0"/>
    <b v="0"/>
    <s v="food/food trucks"/>
    <n v="0"/>
    <e v="#DIV/0!"/>
    <n v="0"/>
    <x v="7"/>
    <s v="food trucks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d v="2016-11-30T23:06:21"/>
    <n v="1477973181"/>
    <x v="1148"/>
    <b v="0"/>
    <n v="3"/>
    <b v="0"/>
    <s v="food/food trucks"/>
    <n v="0.48666666666666669"/>
    <n v="24.333333333333332"/>
    <n v="24.333333333333332"/>
    <x v="7"/>
    <s v="food trucks"/>
  </r>
  <r>
    <n v="1149"/>
    <s v="The Floridian Food Truck"/>
    <s v="Bringing culturally diverse Floridian cuisine to the people!"/>
    <x v="63"/>
    <n v="75"/>
    <x v="2"/>
    <s v="US"/>
    <s v="USD"/>
    <n v="1466096566"/>
    <d v="2016-06-16T11:02:46"/>
    <n v="1463504566"/>
    <x v="1149"/>
    <b v="0"/>
    <n v="2"/>
    <b v="0"/>
    <s v="food/food trucks"/>
    <n v="0.15"/>
    <n v="37.5"/>
    <n v="37.5"/>
    <x v="7"/>
    <s v="food trucks"/>
  </r>
  <r>
    <n v="1150"/>
    <s v="Chef Po's Food Truck"/>
    <s v="Bringing delicious authentic and fusion Taiwanese Food to the West Coast."/>
    <x v="30"/>
    <n v="252"/>
    <x v="2"/>
    <s v="US"/>
    <s v="USD"/>
    <n v="1452293675"/>
    <d v="2016-01-08T16:54:35"/>
    <n v="1447109675"/>
    <x v="1150"/>
    <b v="0"/>
    <n v="6"/>
    <b v="0"/>
    <s v="food/food trucks"/>
    <n v="10.08"/>
    <n v="42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d v="2015-09-06T20:27:43"/>
    <n v="1439000863"/>
    <x v="1151"/>
    <b v="0"/>
    <n v="0"/>
    <b v="0"/>
    <s v="food/food trucks"/>
    <n v="0"/>
    <e v="#DIV/0!"/>
    <n v="0"/>
    <x v="7"/>
    <s v="food trucks"/>
  </r>
  <r>
    <n v="1152"/>
    <s v="Peruvian King Food Truck"/>
    <s v="Peruvian food truck with an LA twist."/>
    <x v="194"/>
    <n v="911"/>
    <x v="2"/>
    <s v="US"/>
    <s v="USD"/>
    <n v="1431709312"/>
    <d v="2015-05-15T11:01:52"/>
    <n v="1429117312"/>
    <x v="1152"/>
    <b v="0"/>
    <n v="15"/>
    <b v="0"/>
    <s v="food/food trucks"/>
    <n v="5.6937499999999996"/>
    <n v="60.733333333333334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s v="US"/>
    <s v="USD"/>
    <n v="1434647305"/>
    <d v="2015-06-18T11:08:25"/>
    <n v="1432055305"/>
    <x v="1153"/>
    <b v="0"/>
    <n v="1"/>
    <b v="0"/>
    <s v="food/food trucks"/>
    <n v="0.625"/>
    <n v="50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d v="2015-09-05T20:36:46"/>
    <n v="1438915006"/>
    <x v="1154"/>
    <b v="0"/>
    <n v="3"/>
    <b v="0"/>
    <s v="food/food trucks"/>
    <n v="6.5"/>
    <n v="108.33333333333333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d v="2014-08-14T12:20:08"/>
    <n v="1405448408"/>
    <x v="1155"/>
    <b v="0"/>
    <n v="8"/>
    <b v="0"/>
    <s v="food/food trucks"/>
    <n v="0.752"/>
    <n v="23.5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d v="2015-02-23T19:42:42"/>
    <n v="1422150162"/>
    <x v="1156"/>
    <b v="0"/>
    <n v="0"/>
    <b v="0"/>
    <s v="food/food trucks"/>
    <n v="0"/>
    <e v="#DIV/0!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d v="2014-12-05T10:04:40"/>
    <n v="1412607880"/>
    <x v="1157"/>
    <b v="0"/>
    <n v="3"/>
    <b v="0"/>
    <s v="food/food trucks"/>
    <n v="1.51"/>
    <n v="50.333333333333336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d v="2014-12-08T20:12:08"/>
    <n v="1415499128"/>
    <x v="1158"/>
    <b v="0"/>
    <n v="3"/>
    <b v="0"/>
    <s v="food/food trucks"/>
    <n v="0.46666666666666667"/>
    <n v="11.666666666666666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d v="2015-06-30T09:45:00"/>
    <n v="1433006765"/>
    <x v="1159"/>
    <b v="0"/>
    <n v="0"/>
    <b v="0"/>
    <s v="food/food trucks"/>
    <n v="0"/>
    <e v="#DIV/0!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d v="2015-03-27T20:43:06"/>
    <n v="1424922186"/>
    <x v="1160"/>
    <b v="0"/>
    <n v="19"/>
    <b v="0"/>
    <s v="food/food trucks"/>
    <n v="3.85"/>
    <n v="60.789473684210527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d v="2015-05-19T09:06:29"/>
    <n v="1430233589"/>
    <x v="1161"/>
    <b v="0"/>
    <n v="0"/>
    <b v="0"/>
    <s v="food/food trucks"/>
    <n v="0"/>
    <e v="#DIV/0!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d v="2014-09-25T10:24:24"/>
    <n v="1408983864"/>
    <x v="1162"/>
    <b v="0"/>
    <n v="2"/>
    <b v="0"/>
    <s v="food/food trucks"/>
    <n v="5.8333333333333334E-2"/>
    <n v="17.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d v="2014-08-09T11:22:00"/>
    <n v="1405012920"/>
    <x v="1163"/>
    <b v="0"/>
    <n v="0"/>
    <b v="0"/>
    <s v="food/food trucks"/>
    <n v="0"/>
    <e v="#DIV/0!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d v="2016-06-18T11:23:02"/>
    <n v="1463678582"/>
    <x v="1164"/>
    <b v="0"/>
    <n v="0"/>
    <b v="0"/>
    <s v="food/food trucks"/>
    <n v="0"/>
    <e v="#DIV/0!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d v="2014-07-05T23:08:50"/>
    <n v="1401685730"/>
    <x v="1165"/>
    <b v="0"/>
    <n v="25"/>
    <b v="0"/>
    <s v="food/food trucks"/>
    <n v="20.704999999999998"/>
    <n v="82.8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d v="2015-06-25T22:00:00"/>
    <n v="1432640342"/>
    <x v="1166"/>
    <b v="0"/>
    <n v="8"/>
    <b v="0"/>
    <s v="food/food trucks"/>
    <n v="19.14"/>
    <n v="358.875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d v="2014-09-12T11:38:15"/>
    <n v="1407865095"/>
    <x v="1167"/>
    <b v="0"/>
    <n v="16"/>
    <b v="0"/>
    <s v="food/food trucks"/>
    <n v="1.6316666666666666"/>
    <n v="61.1875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d v="2016-09-21T19:17:45"/>
    <n v="1471915065"/>
    <x v="1168"/>
    <b v="0"/>
    <n v="3"/>
    <b v="0"/>
    <s v="food/food trucks"/>
    <n v="5.666666666666667"/>
    <n v="34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d v="2015-02-22T02:29:23"/>
    <n v="1422001763"/>
    <x v="1169"/>
    <b v="0"/>
    <n v="3"/>
    <b v="0"/>
    <s v="food/food trucks"/>
    <n v="0.17"/>
    <n v="5.66666666666666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d v="2015-05-30T15:26:11"/>
    <n v="1430429171"/>
    <x v="1170"/>
    <b v="0"/>
    <n v="2"/>
    <b v="0"/>
    <s v="food/food trucks"/>
    <n v="0.4"/>
    <n v="50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d v="2014-11-13T14:18:47"/>
    <n v="1414351127"/>
    <x v="1171"/>
    <b v="0"/>
    <n v="1"/>
    <b v="0"/>
    <s v="food/food trucks"/>
    <n v="0.1"/>
    <n v="25"/>
    <n v="25"/>
    <x v="7"/>
    <s v="food trucks"/>
  </r>
  <r>
    <n v="1172"/>
    <s v="let your dayz take you to the dogs."/>
    <s v="Bringing YOUR favorite dog recipes to the streets."/>
    <x v="7"/>
    <n v="0"/>
    <x v="2"/>
    <s v="US"/>
    <s v="USD"/>
    <n v="1408551752"/>
    <d v="2014-08-20T10:22:32"/>
    <n v="1405959752"/>
    <x v="1172"/>
    <b v="0"/>
    <n v="0"/>
    <b v="0"/>
    <s v="food/food trucks"/>
    <n v="0"/>
    <e v="#DIV/0!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d v="2015-08-02T22:27:37"/>
    <n v="1435552057"/>
    <x v="1173"/>
    <b v="0"/>
    <n v="1"/>
    <b v="0"/>
    <s v="food/food trucks"/>
    <n v="2.4E-2"/>
    <n v="30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d v="2016-05-08T14:12:07"/>
    <n v="1460146327"/>
    <x v="1174"/>
    <b v="0"/>
    <n v="19"/>
    <b v="0"/>
    <s v="food/food trucks"/>
    <n v="5.9066666666666663"/>
    <n v="46.63157894736841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d v="2015-07-15T11:28:59"/>
    <n v="1434389339"/>
    <x v="1175"/>
    <b v="0"/>
    <n v="9"/>
    <b v="0"/>
    <s v="food/food trucks"/>
    <n v="2.9249999999999998"/>
    <n v="65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d v="2017-03-06T07:00:00"/>
    <n v="1484094498"/>
    <x v="1176"/>
    <b v="0"/>
    <n v="1"/>
    <b v="0"/>
    <s v="food/food trucks"/>
    <n v="5.7142857142857143E-3"/>
    <n v="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d v="2014-10-15T09:51:36"/>
    <n v="1410796296"/>
    <x v="1177"/>
    <b v="0"/>
    <n v="0"/>
    <b v="0"/>
    <s v="food/food trucks"/>
    <n v="0"/>
    <e v="#DIV/0!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d v="2014-08-16T15:44:12"/>
    <n v="1405633452"/>
    <x v="1178"/>
    <b v="0"/>
    <n v="1"/>
    <b v="0"/>
    <s v="food/food trucks"/>
    <n v="6.6666666666666671E-3"/>
    <n v="5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d v="2015-10-28T11:17:07"/>
    <n v="1443460627"/>
    <x v="1179"/>
    <b v="0"/>
    <n v="5"/>
    <b v="0"/>
    <s v="food/food trucks"/>
    <n v="5.333333333333333"/>
    <n v="640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d v="2014-06-28T13:21:54"/>
    <n v="1400786514"/>
    <x v="1180"/>
    <b v="0"/>
    <n v="85"/>
    <b v="0"/>
    <s v="food/food trucks"/>
    <n v="11.75"/>
    <n v="69.117647058823536"/>
    <n v="69.117647058823536"/>
    <x v="7"/>
    <s v="food trucks"/>
  </r>
  <r>
    <n v="1181"/>
    <s v="Gringo Loco Tacos Food Truck"/>
    <s v="Bringing the best tacos to the streets of Chicago!"/>
    <x v="63"/>
    <n v="4"/>
    <x v="2"/>
    <s v="US"/>
    <s v="USD"/>
    <n v="1425197321"/>
    <d v="2015-03-01T02:08:41"/>
    <n v="1422605321"/>
    <x v="1181"/>
    <b v="0"/>
    <n v="3"/>
    <b v="0"/>
    <s v="food/food trucks"/>
    <n v="8.0000000000000002E-3"/>
    <n v="1.333333333333333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d v="2017-01-12T10:42:00"/>
    <n v="1482609088"/>
    <x v="1182"/>
    <b v="0"/>
    <n v="4"/>
    <b v="0"/>
    <s v="food/food trucks"/>
    <n v="4.2"/>
    <n v="10.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d v="2016-11-01T21:59:00"/>
    <n v="1476391223"/>
    <x v="1183"/>
    <b v="0"/>
    <n v="3"/>
    <b v="0"/>
    <s v="food/food trucks"/>
    <n v="4"/>
    <n v="33.333333333333336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d v="2017-02-06T08:23:31"/>
    <n v="1483712611"/>
    <x v="1184"/>
    <b v="0"/>
    <n v="375"/>
    <b v="1"/>
    <s v="photography/photobooks"/>
    <n v="104.93636363636364"/>
    <n v="61.56266666666666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d v="2015-06-07T22:00:00"/>
    <n v="1430945149"/>
    <x v="1185"/>
    <b v="0"/>
    <n v="111"/>
    <b v="1"/>
    <s v="photography/photobooks"/>
    <n v="105.44"/>
    <n v="118.73873873873873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d v="2015-06-01T16:42:00"/>
    <n v="1430340195"/>
    <x v="1186"/>
    <b v="0"/>
    <n v="123"/>
    <b v="1"/>
    <s v="photography/photobooks"/>
    <n v="106.73333333333333"/>
    <n v="65.08130081300812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d v="2015-05-17T12:00:00"/>
    <n v="1429133323"/>
    <x v="1187"/>
    <b v="0"/>
    <n v="70"/>
    <b v="1"/>
    <s v="photography/photobooks"/>
    <n v="104.12571428571428"/>
    <n v="130.15714285714284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d v="2016-12-28T10:49:00"/>
    <n v="1481129340"/>
    <x v="1188"/>
    <b v="0"/>
    <n v="85"/>
    <b v="1"/>
    <s v="photography/photobooks"/>
    <n v="160.55000000000001"/>
    <n v="37.77647058823529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d v="2016-06-29T17:29:55"/>
    <n v="1465428595"/>
    <x v="1189"/>
    <b v="0"/>
    <n v="86"/>
    <b v="1"/>
    <s v="photography/photobooks"/>
    <n v="107.77777777777777"/>
    <n v="112.79069767441861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d v="2014-08-31T09:58:45"/>
    <n v="1406908725"/>
    <x v="1190"/>
    <b v="0"/>
    <n v="13"/>
    <b v="1"/>
    <s v="photography/photobooks"/>
    <n v="135"/>
    <n v="51.92307692307692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d v="2016-03-20T07:29:20"/>
    <n v="1455892160"/>
    <x v="1191"/>
    <b v="0"/>
    <n v="33"/>
    <b v="1"/>
    <s v="photography/photobooks"/>
    <n v="109.07407407407408"/>
    <n v="89.242424242424249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d v="2017-02-11T06:09:38"/>
    <n v="1484222978"/>
    <x v="1192"/>
    <b v="0"/>
    <n v="15"/>
    <b v="1"/>
    <s v="photography/photobooks"/>
    <n v="290"/>
    <n v="19.33333333333333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d v="2016-04-09T11:37:33"/>
    <n v="1455043053"/>
    <x v="1193"/>
    <b v="0"/>
    <n v="273"/>
    <b v="1"/>
    <s v="photography/photobooks"/>
    <n v="103.95714285714286"/>
    <n v="79.96703296703296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d v="2015-04-08T05:42:59"/>
    <n v="1425901379"/>
    <x v="1194"/>
    <b v="0"/>
    <n v="714"/>
    <b v="1"/>
    <s v="photography/photobooks"/>
    <n v="322.24"/>
    <n v="56.414565826330531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d v="2015-12-20T03:00:00"/>
    <n v="1445415653"/>
    <x v="1195"/>
    <b v="0"/>
    <n v="170"/>
    <b v="1"/>
    <s v="photography/photobooks"/>
    <n v="135"/>
    <n v="79.411764705882348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d v="2015-12-18T13:38:59"/>
    <n v="1447875539"/>
    <x v="1196"/>
    <b v="0"/>
    <n v="512"/>
    <b v="1"/>
    <s v="photography/photobooks"/>
    <n v="269.91034482758619"/>
    <n v="76.4394531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d v="2016-06-12T23:59:00"/>
    <n v="1463155034"/>
    <x v="1197"/>
    <b v="0"/>
    <n v="314"/>
    <b v="1"/>
    <s v="photography/photobooks"/>
    <n v="253.29333333333332"/>
    <n v="121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d v="2015-12-30T21:00:00"/>
    <n v="1448463086"/>
    <x v="1198"/>
    <b v="0"/>
    <n v="167"/>
    <b v="1"/>
    <s v="photography/photobooks"/>
    <n v="260.60000000000002"/>
    <n v="54.616766467065865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d v="2015-07-08T12:30:00"/>
    <n v="1433615400"/>
    <x v="1199"/>
    <b v="0"/>
    <n v="9"/>
    <b v="1"/>
    <s v="photography/photobooks"/>
    <n v="101.31677953348382"/>
    <n v="299.22222222222223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d v="2015-04-16T05:27:36"/>
    <n v="1427369256"/>
    <x v="1200"/>
    <b v="0"/>
    <n v="103"/>
    <b v="1"/>
    <s v="photography/photobooks"/>
    <n v="125.60416666666667"/>
    <n v="58.533980582524272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d v="2016-07-15T08:34:06"/>
    <n v="1466001246"/>
    <x v="1201"/>
    <b v="0"/>
    <n v="111"/>
    <b v="1"/>
    <s v="photography/photobooks"/>
    <n v="102.43783333333333"/>
    <n v="55.371801801801809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d v="2015-06-27T00:55:54"/>
    <n v="1432796154"/>
    <x v="1202"/>
    <b v="0"/>
    <n v="271"/>
    <b v="1"/>
    <s v="photography/photobooks"/>
    <n v="199.244"/>
    <n v="183.80442804428046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d v="2015-05-31T08:45:27"/>
    <n v="1430491527"/>
    <x v="1203"/>
    <b v="0"/>
    <n v="101"/>
    <b v="1"/>
    <s v="photography/photobooks"/>
    <n v="102.45398773006134"/>
    <n v="165.346534653465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d v="2015-12-03T23:00:00"/>
    <n v="1445363833"/>
    <x v="1204"/>
    <b v="0"/>
    <n v="57"/>
    <b v="1"/>
    <s v="photography/photobooks"/>
    <n v="102.94615384615385"/>
    <n v="234.7894736842105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d v="2015-06-13T06:09:11"/>
    <n v="1431605351"/>
    <x v="1205"/>
    <b v="0"/>
    <n v="62"/>
    <b v="1"/>
    <s v="photography/photobooks"/>
    <n v="100.86153846153846"/>
    <n v="211.48387096774192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d v="2017-03-11T07:29:00"/>
    <n v="1486406253"/>
    <x v="1206"/>
    <b v="0"/>
    <n v="32"/>
    <b v="1"/>
    <s v="photography/photobooks"/>
    <n v="115"/>
    <n v="32.34375"/>
    <n v="32.34375"/>
    <x v="8"/>
    <s v="photobooks"/>
  </r>
  <r>
    <n v="1207"/>
    <s v="ITALIANA"/>
    <s v="A humanistic photo book about ancestral &amp; post-modern Italy."/>
    <x v="227"/>
    <n v="17396"/>
    <x v="0"/>
    <s v="IT"/>
    <s v="EUR"/>
    <n v="1459418400"/>
    <d v="2016-03-31T04:00:00"/>
    <n v="1456827573"/>
    <x v="1207"/>
    <b v="0"/>
    <n v="141"/>
    <b v="1"/>
    <s v="photography/photobooks"/>
    <n v="104.16766467065868"/>
    <n v="123.37588652482269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d v="2016-03-24T10:01:04"/>
    <n v="1456246864"/>
    <x v="1208"/>
    <b v="0"/>
    <n v="75"/>
    <b v="1"/>
    <s v="photography/photobooks"/>
    <n v="155.30000000000001"/>
    <n v="207.06666666666666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d v="2017-02-25T14:18:25"/>
    <n v="1485461905"/>
    <x v="1209"/>
    <b v="0"/>
    <n v="46"/>
    <b v="1"/>
    <s v="photography/photobooks"/>
    <n v="106"/>
    <n v="138.2608695652174"/>
    <n v="138.2608695652174"/>
    <x v="8"/>
    <s v="photobooks"/>
  </r>
  <r>
    <n v="1210"/>
    <s v="Det Andra GÃ¶teborg"/>
    <s v="En fotobok om livet i det enda andra GÃ¶teborg i vÃ¤rlden"/>
    <x v="22"/>
    <n v="50863"/>
    <x v="0"/>
    <s v="SE"/>
    <s v="SEK"/>
    <n v="1433106000"/>
    <d v="2015-05-31T15:00:00"/>
    <n v="1431124572"/>
    <x v="1210"/>
    <b v="0"/>
    <n v="103"/>
    <b v="1"/>
    <s v="photography/photobooks"/>
    <n v="254.315"/>
    <n v="493.81553398058253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d v="2016-06-09T14:47:41"/>
    <n v="1464209261"/>
    <x v="1211"/>
    <b v="0"/>
    <n v="6"/>
    <b v="1"/>
    <s v="photography/photobooks"/>
    <n v="101.1"/>
    <n v="168.5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d v="2015-11-26T19:00:00"/>
    <n v="1447195695"/>
    <x v="1212"/>
    <b v="0"/>
    <n v="83"/>
    <b v="1"/>
    <s v="photography/photobooks"/>
    <n v="129.04"/>
    <n v="38.86746987951806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d v="2017-01-31T12:08:20"/>
    <n v="1482862100"/>
    <x v="1213"/>
    <b v="0"/>
    <n v="108"/>
    <b v="1"/>
    <s v="photography/photobooks"/>
    <n v="102.23076923076923"/>
    <n v="61.527777777777779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d v="2015-06-09T14:10:05"/>
    <n v="1428696605"/>
    <x v="1214"/>
    <b v="0"/>
    <n v="25"/>
    <b v="1"/>
    <s v="photography/photobooks"/>
    <n v="131.80000000000001"/>
    <n v="105.44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d v="2014-05-30T16:09:16"/>
    <n v="1398895756"/>
    <x v="1215"/>
    <b v="0"/>
    <n v="549"/>
    <b v="1"/>
    <s v="photography/photobooks"/>
    <n v="786.08019999999999"/>
    <n v="71.592003642987251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d v="2015-10-02T17:03:00"/>
    <n v="1441032457"/>
    <x v="1216"/>
    <b v="0"/>
    <n v="222"/>
    <b v="1"/>
    <s v="photography/photobooks"/>
    <n v="145.69999999999999"/>
    <n v="91.88288288288288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d v="2016-07-14T13:25:40"/>
    <n v="1465932340"/>
    <x v="1217"/>
    <b v="0"/>
    <n v="183"/>
    <b v="1"/>
    <s v="photography/photobooks"/>
    <n v="102.6"/>
    <n v="148.57377049180329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d v="2015-10-31T21:00:00"/>
    <n v="1443714800"/>
    <x v="1218"/>
    <b v="0"/>
    <n v="89"/>
    <b v="1"/>
    <s v="photography/photobooks"/>
    <n v="172.27777777777777"/>
    <n v="174.2134831460674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s v="US"/>
    <s v="USD"/>
    <n v="1476961513"/>
    <d v="2016-10-20T05:05:13"/>
    <n v="1474369513"/>
    <x v="1219"/>
    <b v="0"/>
    <n v="253"/>
    <b v="1"/>
    <s v="photography/photobooks"/>
    <n v="159.16819571865443"/>
    <n v="102.86166007905139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d v="2015-08-25T09:05:12"/>
    <n v="1437923112"/>
    <x v="1220"/>
    <b v="0"/>
    <n v="140"/>
    <b v="1"/>
    <s v="photography/photobooks"/>
    <n v="103.76666666666667"/>
    <n v="111.17857142857143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d v="2016-12-03T18:00:00"/>
    <n v="1478431488"/>
    <x v="1221"/>
    <b v="0"/>
    <n v="103"/>
    <b v="1"/>
    <s v="photography/photobooks"/>
    <n v="111.40954545454547"/>
    <n v="23.796213592233013"/>
    <n v="23.796213592233013"/>
    <x v="8"/>
    <s v="photobooks"/>
  </r>
  <r>
    <n v="1222"/>
    <s v="Project Pilgrim"/>
    <s v="Project Pilgrim is my effort to work towards normalizing mental health."/>
    <x v="23"/>
    <n v="11215"/>
    <x v="0"/>
    <s v="CA"/>
    <s v="CAD"/>
    <n v="1459483200"/>
    <d v="2016-03-31T22:00:00"/>
    <n v="1456852647"/>
    <x v="1222"/>
    <b v="0"/>
    <n v="138"/>
    <b v="1"/>
    <s v="photography/photobooks"/>
    <n v="280.375"/>
    <n v="81.268115942028984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d v="2016-11-09T23:15:09"/>
    <n v="1476159309"/>
    <x v="1223"/>
    <b v="0"/>
    <n v="191"/>
    <b v="1"/>
    <s v="photography/photobooks"/>
    <n v="112.10606060606061"/>
    <n v="116.21465968586388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d v="2014-06-06T07:11:42"/>
    <n v="1396876302"/>
    <x v="1224"/>
    <b v="0"/>
    <n v="18"/>
    <b v="0"/>
    <s v="music/world music"/>
    <n v="7.0666666666666664"/>
    <n v="58.888888888888886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d v="2013-10-22T15:44:38"/>
    <n v="1377294278"/>
    <x v="1225"/>
    <b v="0"/>
    <n v="3"/>
    <b v="0"/>
    <s v="music/world music"/>
    <n v="4.4000000000000004"/>
    <n v="4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d v="2014-04-20T19:00:00"/>
    <n v="1395089981"/>
    <x v="1226"/>
    <b v="0"/>
    <n v="40"/>
    <b v="0"/>
    <s v="music/world music"/>
    <n v="3.8740000000000001"/>
    <n v="48.424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d v="2014-08-07T01:00:00"/>
    <n v="1404770616"/>
    <x v="1227"/>
    <b v="0"/>
    <n v="0"/>
    <b v="0"/>
    <s v="music/world music"/>
    <n v="0"/>
    <e v="#DIV/0!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d v="2011-09-28T11:30:08"/>
    <n v="1312047008"/>
    <x v="1228"/>
    <b v="0"/>
    <n v="24"/>
    <b v="0"/>
    <s v="music/world music"/>
    <n v="29.3"/>
    <n v="61.041666666666664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d v="2012-04-16T10:00:00"/>
    <n v="1331982127"/>
    <x v="1229"/>
    <b v="0"/>
    <n v="1"/>
    <b v="0"/>
    <s v="music/world music"/>
    <n v="0.90909090909090906"/>
    <n v="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d v="2011-02-24T17:20:30"/>
    <n v="1295997630"/>
    <x v="1230"/>
    <b v="0"/>
    <n v="0"/>
    <b v="0"/>
    <s v="music/world music"/>
    <n v="0"/>
    <e v="#DIV/0!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d v="2015-08-27T19:00:00"/>
    <n v="1436394968"/>
    <x v="1231"/>
    <b v="0"/>
    <n v="0"/>
    <b v="0"/>
    <s v="music/world music"/>
    <n v="0"/>
    <e v="#DIV/0!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d v="2013-10-06T14:21:10"/>
    <n v="1377030070"/>
    <x v="1232"/>
    <b v="0"/>
    <n v="1"/>
    <b v="0"/>
    <s v="music/world music"/>
    <n v="0.8"/>
    <n v="4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d v="2012-02-21T16:46:14"/>
    <n v="1328049974"/>
    <x v="1233"/>
    <b v="0"/>
    <n v="6"/>
    <b v="0"/>
    <s v="music/world music"/>
    <n v="11.6"/>
    <n v="19.33333333333333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d v="2015-02-02T12:55:42"/>
    <n v="1420311342"/>
    <x v="1234"/>
    <b v="0"/>
    <n v="0"/>
    <b v="0"/>
    <s v="music/world music"/>
    <n v="0"/>
    <e v="#DIV/0!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d v="2013-12-14T21:14:59"/>
    <n v="1383621299"/>
    <x v="1235"/>
    <b v="0"/>
    <n v="6"/>
    <b v="0"/>
    <s v="music/world music"/>
    <n v="2.7873639500929119"/>
    <n v="35"/>
    <n v="35"/>
    <x v="4"/>
    <s v="world music"/>
  </r>
  <r>
    <n v="1236"/>
    <s v="&quot;Volando&quot; CD Release (Canceled)"/>
    <s v="Raising money to give the musicians their due."/>
    <x v="30"/>
    <n v="0"/>
    <x v="1"/>
    <s v="US"/>
    <s v="USD"/>
    <n v="1343491200"/>
    <d v="2012-07-28T10:00:00"/>
    <n v="1342801164"/>
    <x v="1236"/>
    <b v="0"/>
    <n v="0"/>
    <b v="0"/>
    <s v="music/world music"/>
    <n v="0"/>
    <e v="#DIV/0!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d v="2012-08-24T00:47:45"/>
    <n v="1344062865"/>
    <x v="1237"/>
    <b v="0"/>
    <n v="0"/>
    <b v="0"/>
    <s v="music/world music"/>
    <n v="0"/>
    <e v="#DIV/0!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d v="2011-08-06T08:38:56"/>
    <n v="1310049536"/>
    <x v="1238"/>
    <b v="0"/>
    <n v="3"/>
    <b v="0"/>
    <s v="music/world music"/>
    <n v="17.8"/>
    <n v="59.333333333333336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d v="2012-01-05T17:06:07"/>
    <n v="1323212767"/>
    <x v="1239"/>
    <b v="0"/>
    <n v="0"/>
    <b v="0"/>
    <s v="music/world music"/>
    <n v="0"/>
    <e v="#DIV/0!"/>
    <n v="0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d v="2013-07-12T15:51:00"/>
    <n v="1368579457"/>
    <x v="1240"/>
    <b v="0"/>
    <n v="8"/>
    <b v="0"/>
    <s v="music/world music"/>
    <n v="3.0125000000000002"/>
    <n v="30.125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d v="2014-11-02T23:59:00"/>
    <n v="1413057980"/>
    <x v="1241"/>
    <b v="0"/>
    <n v="34"/>
    <b v="0"/>
    <s v="music/world music"/>
    <n v="50.74"/>
    <n v="74.61764705882353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d v="2011-09-11T07:18:00"/>
    <n v="1314417502"/>
    <x v="1242"/>
    <b v="0"/>
    <n v="1"/>
    <b v="0"/>
    <s v="music/world music"/>
    <n v="0.54884742041712409"/>
    <n v="5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d v="2011-07-08T15:00:00"/>
    <n v="1304888771"/>
    <x v="1243"/>
    <b v="0"/>
    <n v="38"/>
    <b v="0"/>
    <s v="music/world music"/>
    <n v="14.091666666666667"/>
    <n v="44.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d v="2013-04-22T15:00:00"/>
    <n v="1363981723"/>
    <x v="1244"/>
    <b v="1"/>
    <n v="45"/>
    <b v="1"/>
    <s v="music/rock"/>
    <n v="103.8"/>
    <n v="46.133333333333333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d v="2014-06-14T08:23:54"/>
    <n v="1400163834"/>
    <x v="1245"/>
    <b v="1"/>
    <n v="17"/>
    <b v="1"/>
    <s v="music/rock"/>
    <n v="120.25"/>
    <n v="141.47058823529412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d v="2011-12-05T20:02:29"/>
    <n v="1319245349"/>
    <x v="1246"/>
    <b v="1"/>
    <n v="31"/>
    <b v="1"/>
    <s v="music/rock"/>
    <n v="117"/>
    <n v="75.483870967741936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d v="2013-05-06T01:00:55"/>
    <n v="1365231655"/>
    <x v="1247"/>
    <b v="1"/>
    <n v="50"/>
    <b v="1"/>
    <s v="music/rock"/>
    <n v="122.14285714285714"/>
    <n v="85.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d v="2014-06-13T00:59:00"/>
    <n v="1399563953"/>
    <x v="1248"/>
    <b v="1"/>
    <n v="59"/>
    <b v="1"/>
    <s v="music/rock"/>
    <n v="151.63999999999999"/>
    <n v="64.2542372881355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d v="2012-07-07T11:46:51"/>
    <n v="1339091211"/>
    <x v="1249"/>
    <b v="1"/>
    <n v="81"/>
    <b v="1"/>
    <s v="music/rock"/>
    <n v="104.44"/>
    <n v="64.4691358024691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d v="2014-09-06T09:25:31"/>
    <n v="1406129131"/>
    <x v="1250"/>
    <b v="1"/>
    <n v="508"/>
    <b v="1"/>
    <s v="music/rock"/>
    <n v="200.15333333333334"/>
    <n v="118.2007874015748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d v="2011-09-25T13:32:47"/>
    <n v="1311795167"/>
    <x v="1251"/>
    <b v="1"/>
    <n v="74"/>
    <b v="1"/>
    <s v="music/rock"/>
    <n v="101.8"/>
    <n v="82.5405405405405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d v="2013-10-24T17:42:49"/>
    <n v="1380238969"/>
    <x v="1252"/>
    <b v="1"/>
    <n v="141"/>
    <b v="1"/>
    <s v="music/rock"/>
    <n v="137.65714285714284"/>
    <n v="34.17021276595744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d v="2014-09-03T12:48:27"/>
    <n v="1407178107"/>
    <x v="1253"/>
    <b v="1"/>
    <n v="711"/>
    <b v="1"/>
    <s v="music/rock"/>
    <n v="303833.2"/>
    <n v="42.73322081575246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d v="2010-12-31T22:59:00"/>
    <n v="1288968886"/>
    <x v="1254"/>
    <b v="1"/>
    <n v="141"/>
    <b v="1"/>
    <s v="music/rock"/>
    <n v="198.85074626865671"/>
    <n v="94.489361702127653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d v="2013-12-01T15:17:32"/>
    <n v="1383337052"/>
    <x v="1255"/>
    <b v="1"/>
    <n v="109"/>
    <b v="1"/>
    <s v="music/rock"/>
    <n v="202.36666666666667"/>
    <n v="55.697247706422019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d v="2012-02-12T16:03:51"/>
    <n v="1326492231"/>
    <x v="1256"/>
    <b v="1"/>
    <n v="361"/>
    <b v="1"/>
    <s v="music/rock"/>
    <n v="117.96376666666666"/>
    <n v="98.030831024930734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d v="2011-04-02T19:03:10"/>
    <n v="1297562590"/>
    <x v="1257"/>
    <b v="1"/>
    <n v="176"/>
    <b v="1"/>
    <s v="music/rock"/>
    <n v="294.72727272727275"/>
    <n v="92.102272727272734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d v="2013-08-31T08:40:12"/>
    <n v="1375368012"/>
    <x v="1258"/>
    <b v="1"/>
    <n v="670"/>
    <b v="1"/>
    <s v="music/rock"/>
    <n v="213.14633333333333"/>
    <n v="38.175462686567165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d v="2014-06-08T21:59:00"/>
    <n v="1399504664"/>
    <x v="1259"/>
    <b v="1"/>
    <n v="96"/>
    <b v="1"/>
    <s v="music/rock"/>
    <n v="104.24"/>
    <n v="27.145833333333332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d v="2014-02-26T14:13:40"/>
    <n v="1390853620"/>
    <x v="1260"/>
    <b v="1"/>
    <n v="74"/>
    <b v="1"/>
    <s v="music/rock"/>
    <n v="113.66666666666667"/>
    <n v="50.689189189189186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d v="2014-01-29T02:13:47"/>
    <n v="1388391227"/>
    <x v="1261"/>
    <b v="1"/>
    <n v="52"/>
    <b v="1"/>
    <s v="music/rock"/>
    <n v="101.25"/>
    <n v="38.942307692307693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d v="2014-02-16T12:18:12"/>
    <n v="1389982692"/>
    <x v="1262"/>
    <b v="1"/>
    <n v="105"/>
    <b v="1"/>
    <s v="music/rock"/>
    <n v="125.41538461538461"/>
    <n v="77.63809523809523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d v="2014-03-28T19:00:00"/>
    <n v="1393034470"/>
    <x v="1263"/>
    <b v="1"/>
    <n v="41"/>
    <b v="1"/>
    <s v="music/rock"/>
    <n v="119"/>
    <n v="43.536585365853661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d v="2013-10-29T09:54:43"/>
    <n v="1380556483"/>
    <x v="1264"/>
    <b v="1"/>
    <n v="34"/>
    <b v="1"/>
    <s v="music/rock"/>
    <n v="166.46153846153845"/>
    <n v="31.823529411764707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d v="2010-11-30T09:43:35"/>
    <n v="1287071015"/>
    <x v="1265"/>
    <b v="1"/>
    <n v="66"/>
    <b v="1"/>
    <s v="music/rock"/>
    <n v="119.14771428571429"/>
    <n v="63.184393939393942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d v="2014-01-11T15:02:25"/>
    <n v="1386882145"/>
    <x v="1266"/>
    <b v="1"/>
    <n v="50"/>
    <b v="1"/>
    <s v="music/rock"/>
    <n v="100.47368421052632"/>
    <n v="190.9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d v="2013-07-24T08:02:38"/>
    <n v="1372082558"/>
    <x v="1267"/>
    <b v="1"/>
    <n v="159"/>
    <b v="1"/>
    <s v="music/rock"/>
    <n v="101.8"/>
    <n v="140.8553459119496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d v="2013-09-20T14:17:27"/>
    <n v="1377116247"/>
    <x v="1268"/>
    <b v="1"/>
    <n v="182"/>
    <b v="1"/>
    <s v="music/rock"/>
    <n v="116.66666666666667"/>
    <n v="76.92307692307692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d v="2016-04-15T18:00:00"/>
    <n v="1458157512"/>
    <x v="1269"/>
    <b v="1"/>
    <n v="206"/>
    <b v="1"/>
    <s v="music/rock"/>
    <n v="108.64893617021276"/>
    <n v="99.15533980582525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d v="2012-03-25T13:34:02"/>
    <n v="1327523642"/>
    <x v="1270"/>
    <b v="1"/>
    <n v="169"/>
    <b v="1"/>
    <s v="music/rock"/>
    <n v="114.72"/>
    <n v="67.881656804733723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d v="2013-11-13T11:24:19"/>
    <n v="1381767859"/>
    <x v="1271"/>
    <b v="1"/>
    <n v="31"/>
    <b v="1"/>
    <s v="music/rock"/>
    <n v="101.8"/>
    <n v="246.29032258064515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d v="2010-06-14T22:00:00"/>
    <n v="1270576379"/>
    <x v="1272"/>
    <b v="1"/>
    <n v="28"/>
    <b v="1"/>
    <s v="music/rock"/>
    <n v="106"/>
    <n v="189.2857142857142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d v="2014-08-31T11:31:31"/>
    <n v="1406914291"/>
    <x v="1273"/>
    <b v="1"/>
    <n v="54"/>
    <b v="1"/>
    <s v="music/rock"/>
    <n v="103.5"/>
    <n v="76.66666666666667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d v="2012-08-30T10:33:45"/>
    <n v="1343320425"/>
    <x v="1274"/>
    <b v="1"/>
    <n v="467"/>
    <b v="1"/>
    <s v="music/rock"/>
    <n v="154.97535999999999"/>
    <n v="82.96325481798714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d v="2013-08-07T14:49:47"/>
    <n v="1372884587"/>
    <x v="1275"/>
    <b v="1"/>
    <n v="389"/>
    <b v="1"/>
    <s v="music/rock"/>
    <n v="162.14066666666668"/>
    <n v="62.522107969151669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s v="US"/>
    <s v="USD"/>
    <n v="1251777600"/>
    <d v="2009-08-31T22:00:00"/>
    <n v="1247504047"/>
    <x v="1276"/>
    <b v="1"/>
    <n v="68"/>
    <b v="1"/>
    <s v="music/rock"/>
    <n v="104.42100000000001"/>
    <n v="46.06808823529412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d v="2012-09-04T07:29:07"/>
    <n v="1343741347"/>
    <x v="1277"/>
    <b v="1"/>
    <n v="413"/>
    <b v="1"/>
    <s v="music/rock"/>
    <n v="106.12433333333334"/>
    <n v="38.543946731234868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d v="2014-06-24T20:00:00"/>
    <n v="1401196766"/>
    <x v="1278"/>
    <b v="1"/>
    <n v="190"/>
    <b v="1"/>
    <s v="music/rock"/>
    <n v="154.93846153846152"/>
    <n v="53.005263157894738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d v="2014-03-23T19:22:50"/>
    <n v="1392171770"/>
    <x v="1279"/>
    <b v="1"/>
    <n v="189"/>
    <b v="1"/>
    <s v="music/rock"/>
    <n v="110.77157238734419"/>
    <n v="73.355396825396824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d v="2011-03-01T12:10:54"/>
    <n v="1291227054"/>
    <x v="1280"/>
    <b v="1"/>
    <n v="130"/>
    <b v="1"/>
    <s v="music/rock"/>
    <n v="110.91186666666667"/>
    <n v="127.9752307692307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d v="2013-07-28T11:50:36"/>
    <n v="1373305836"/>
    <x v="1281"/>
    <b v="1"/>
    <n v="74"/>
    <b v="1"/>
    <s v="music/rock"/>
    <n v="110.71428571428571"/>
    <n v="104.72972972972973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d v="2013-12-08T22:59:00"/>
    <n v="1383909855"/>
    <x v="1282"/>
    <b v="1"/>
    <n v="274"/>
    <b v="1"/>
    <s v="music/rock"/>
    <n v="123.61333333333333"/>
    <n v="67.67153284671532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d v="2013-03-10T22:00:00"/>
    <n v="1360948389"/>
    <x v="1283"/>
    <b v="1"/>
    <n v="22"/>
    <b v="1"/>
    <s v="music/rock"/>
    <n v="211.05"/>
    <n v="95.931818181818187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d v="2016-12-31T10:59:00"/>
    <n v="1481175482"/>
    <x v="1284"/>
    <b v="0"/>
    <n v="31"/>
    <b v="1"/>
    <s v="theater/plays"/>
    <n v="101"/>
    <n v="65.16129032258064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d v="2015-06-20T07:59:35"/>
    <n v="1433512775"/>
    <x v="1285"/>
    <b v="0"/>
    <n v="63"/>
    <b v="1"/>
    <s v="theater/plays"/>
    <n v="101.65"/>
    <n v="32.269841269841272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d v="2015-02-17T08:00:00"/>
    <n v="1423041227"/>
    <x v="1286"/>
    <b v="0"/>
    <n v="20"/>
    <b v="1"/>
    <s v="theater/plays"/>
    <n v="108.33333333333333"/>
    <n v="81.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d v="2015-06-12T08:54:16"/>
    <n v="1428936856"/>
    <x v="1287"/>
    <b v="0"/>
    <n v="25"/>
    <b v="1"/>
    <s v="theater/plays"/>
    <n v="242"/>
    <n v="24.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d v="2016-08-09T22:00:00"/>
    <n v="1468122163"/>
    <x v="1288"/>
    <b v="0"/>
    <n v="61"/>
    <b v="1"/>
    <s v="theater/plays"/>
    <n v="100.45"/>
    <n v="65.868852459016395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d v="2017-01-03T21:14:05"/>
    <n v="1480907645"/>
    <x v="1289"/>
    <b v="0"/>
    <n v="52"/>
    <b v="1"/>
    <s v="theater/plays"/>
    <n v="125.06666666666666"/>
    <n v="36.07692307692308"/>
    <n v="36.07692307692308"/>
    <x v="1"/>
    <s v="plays"/>
  </r>
  <r>
    <n v="1290"/>
    <s v="I Died... I Came Back, ... Whatever"/>
    <s v="Sometimes your Heart has to STOP for your Life to START."/>
    <x v="8"/>
    <n v="3800"/>
    <x v="0"/>
    <s v="US"/>
    <s v="USD"/>
    <n v="1429772340"/>
    <d v="2015-04-23T00:59:00"/>
    <n v="1427121931"/>
    <x v="1290"/>
    <b v="0"/>
    <n v="86"/>
    <b v="1"/>
    <s v="theater/plays"/>
    <n v="108.57142857142857"/>
    <n v="44.18604651162790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d v="2015-04-07T01:00:00"/>
    <n v="1425224391"/>
    <x v="1291"/>
    <b v="0"/>
    <n v="42"/>
    <b v="1"/>
    <s v="theater/plays"/>
    <n v="145.69999999999999"/>
    <n v="104.07142857142857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d v="2015-10-06T16:59:00"/>
    <n v="1441822828"/>
    <x v="1292"/>
    <b v="0"/>
    <n v="52"/>
    <b v="1"/>
    <s v="theater/plays"/>
    <n v="110"/>
    <n v="35.96153846153846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d v="2015-11-14T11:49:31"/>
    <n v="1444927771"/>
    <x v="1293"/>
    <b v="0"/>
    <n v="120"/>
    <b v="1"/>
    <s v="theater/plays"/>
    <n v="102.23333333333333"/>
    <n v="127.79166666666667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d v="2015-10-19T05:00:00"/>
    <n v="1443696797"/>
    <x v="1294"/>
    <b v="0"/>
    <n v="22"/>
    <b v="1"/>
    <s v="theater/plays"/>
    <n v="122"/>
    <n v="27.727272727272727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d v="2015-07-29T11:00:00"/>
    <n v="1435585497"/>
    <x v="1295"/>
    <b v="0"/>
    <n v="64"/>
    <b v="1"/>
    <s v="theater/plays"/>
    <n v="101.96"/>
    <n v="39.828125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d v="2016-03-13T18:12:53"/>
    <n v="1456189973"/>
    <x v="1296"/>
    <b v="0"/>
    <n v="23"/>
    <b v="1"/>
    <s v="theater/plays"/>
    <n v="141.1764705882353"/>
    <n v="52.173913043478258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d v="2016-05-01T11:55:58"/>
    <n v="1459533358"/>
    <x v="1297"/>
    <b v="0"/>
    <n v="238"/>
    <b v="1"/>
    <s v="theater/plays"/>
    <n v="109.52500000000001"/>
    <n v="92.037815126050418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d v="2016-04-28T10:20:32"/>
    <n v="1459268432"/>
    <x v="1298"/>
    <b v="0"/>
    <n v="33"/>
    <b v="1"/>
    <s v="theater/plays"/>
    <n v="104.65"/>
    <n v="63.424242424242422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d v="2015-07-14T13:32:39"/>
    <n v="1434310359"/>
    <x v="1299"/>
    <b v="0"/>
    <n v="32"/>
    <b v="1"/>
    <s v="theater/plays"/>
    <n v="124"/>
    <n v="135.625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d v="2016-06-01T12:57:00"/>
    <n v="1461427938"/>
    <x v="1300"/>
    <b v="0"/>
    <n v="24"/>
    <b v="1"/>
    <s v="theater/plays"/>
    <n v="135"/>
    <n v="168.7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d v="2015-07-20T21:00:00"/>
    <n v="1436551178"/>
    <x v="1301"/>
    <b v="0"/>
    <n v="29"/>
    <b v="1"/>
    <s v="theater/plays"/>
    <n v="102.75"/>
    <n v="70.862068965517238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d v="2016-11-30T20:23:31"/>
    <n v="1477963411"/>
    <x v="1302"/>
    <b v="0"/>
    <n v="50"/>
    <b v="1"/>
    <s v="theater/plays"/>
    <n v="100"/>
    <n v="50"/>
    <n v="50"/>
    <x v="1"/>
    <s v="plays"/>
  </r>
  <r>
    <n v="1303"/>
    <s v="Forward Arena Theatre Company: Summer Season"/>
    <s v="Groundbreaking queer theatre."/>
    <x v="8"/>
    <n v="4559.13"/>
    <x v="0"/>
    <s v="GB"/>
    <s v="GBP"/>
    <n v="1469962800"/>
    <d v="2016-07-31T05:00:00"/>
    <n v="1468578920"/>
    <x v="1303"/>
    <b v="0"/>
    <n v="108"/>
    <b v="1"/>
    <s v="theater/plays"/>
    <n v="130.26085714285713"/>
    <n v="42.214166666666671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d v="2017-03-12T21:40:05"/>
    <n v="1484196005"/>
    <x v="1304"/>
    <b v="0"/>
    <n v="104"/>
    <b v="0"/>
    <s v="technology/wearables"/>
    <n v="39.627499999999998"/>
    <n v="152.4134615384615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d v="2016-07-21T11:30:00"/>
    <n v="1466611108"/>
    <x v="1305"/>
    <b v="0"/>
    <n v="86"/>
    <b v="0"/>
    <s v="technology/wearables"/>
    <n v="25.976666666666667"/>
    <n v="90.616279069767444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d v="2014-12-04T04:58:54"/>
    <n v="1415098734"/>
    <x v="1306"/>
    <b v="0"/>
    <n v="356"/>
    <b v="0"/>
    <s v="technology/wearables"/>
    <n v="65.24636363636364"/>
    <n v="201.60393258426967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d v="2016-02-17T06:04:39"/>
    <n v="1453118679"/>
    <x v="1307"/>
    <b v="0"/>
    <n v="45"/>
    <b v="0"/>
    <s v="technology/wearables"/>
    <n v="11.513999999999999"/>
    <n v="127.93333333333334"/>
    <n v="127.93333333333334"/>
    <x v="2"/>
    <s v="wearables"/>
  </r>
  <r>
    <n v="1308"/>
    <s v="Boost Band: Wristband Phone Charger (Canceled)"/>
    <s v="Boost Band, a wristband that charges any device"/>
    <x v="3"/>
    <n v="1136"/>
    <x v="1"/>
    <s v="US"/>
    <s v="USD"/>
    <n v="1475937812"/>
    <d v="2016-10-08T08:43:32"/>
    <n v="1472481812"/>
    <x v="1308"/>
    <b v="0"/>
    <n v="38"/>
    <b v="0"/>
    <s v="technology/wearables"/>
    <n v="11.36"/>
    <n v="29.894736842105264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d v="2015-10-15T15:11:08"/>
    <n v="1441919468"/>
    <x v="1309"/>
    <b v="0"/>
    <n v="35"/>
    <b v="0"/>
    <s v="technology/wearables"/>
    <n v="111.99130434782609"/>
    <n v="367.9714285714285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d v="2016-08-19T10:00:50"/>
    <n v="1467734450"/>
    <x v="1310"/>
    <b v="0"/>
    <n v="24"/>
    <b v="0"/>
    <s v="technology/wearables"/>
    <n v="15.5"/>
    <n v="129.1666666666666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d v="2016-11-30T14:15:19"/>
    <n v="1477509319"/>
    <x v="1311"/>
    <b v="0"/>
    <n v="100"/>
    <b v="0"/>
    <s v="technology/wearables"/>
    <n v="32.027999999999999"/>
    <n v="800.7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d v="2015-04-18T10:52:02"/>
    <n v="1426783922"/>
    <x v="1312"/>
    <b v="0"/>
    <n v="1"/>
    <b v="0"/>
    <s v="technology/wearables"/>
    <n v="0.60869565217391308"/>
    <n v="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d v="2016-03-03T11:01:54"/>
    <n v="1454432514"/>
    <x v="1313"/>
    <b v="0"/>
    <n v="122"/>
    <b v="0"/>
    <s v="technology/wearables"/>
    <n v="31.114999999999998"/>
    <n v="102.0163934426229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d v="2016-10-21T10:04:20"/>
    <n v="1471881860"/>
    <x v="1314"/>
    <b v="0"/>
    <n v="11"/>
    <b v="0"/>
    <s v="technology/wearables"/>
    <n v="1.1266666666666667"/>
    <n v="184.36363636363637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d v="2015-11-05T19:00:00"/>
    <n v="1443700648"/>
    <x v="1315"/>
    <b v="0"/>
    <n v="248"/>
    <b v="0"/>
    <s v="technology/wearables"/>
    <n v="40.404000000000003"/>
    <n v="162.91935483870967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d v="2016-02-28T17:05:09"/>
    <n v="1453676709"/>
    <x v="1316"/>
    <b v="0"/>
    <n v="1"/>
    <b v="0"/>
    <s v="technology/wearables"/>
    <n v="1.3333333333333333E-3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d v="2016-07-21T08:00:00"/>
    <n v="1464586746"/>
    <x v="1317"/>
    <b v="0"/>
    <n v="19"/>
    <b v="0"/>
    <s v="technology/wearables"/>
    <n v="5.7335000000000003"/>
    <n v="603.5263157894736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d v="2015-01-10T19:02:52"/>
    <n v="1418346172"/>
    <x v="1318"/>
    <b v="0"/>
    <n v="135"/>
    <b v="0"/>
    <s v="technology/wearables"/>
    <n v="15.324999999999999"/>
    <n v="45.40740740740740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d v="2014-07-11T10:00:00"/>
    <n v="1403810965"/>
    <x v="1319"/>
    <b v="0"/>
    <n v="9"/>
    <b v="0"/>
    <s v="technology/wearables"/>
    <n v="15.103448275862069"/>
    <n v="97.33333333333332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d v="2016-12-30T17:00:00"/>
    <n v="1480610046"/>
    <x v="1320"/>
    <b v="0"/>
    <n v="3"/>
    <b v="0"/>
    <s v="technology/wearables"/>
    <n v="0.503"/>
    <n v="167.66666666666666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d v="2016-12-23T11:58:57"/>
    <n v="1479923937"/>
    <x v="1321"/>
    <b v="0"/>
    <n v="7"/>
    <b v="0"/>
    <s v="technology/wearables"/>
    <n v="1.3028138528138529"/>
    <n v="859.8571428571428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d v="2015-05-21T09:45:25"/>
    <n v="1429631125"/>
    <x v="1322"/>
    <b v="0"/>
    <n v="4"/>
    <b v="0"/>
    <s v="technology/wearables"/>
    <n v="0.30285714285714288"/>
    <n v="26.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d v="2016-04-26T00:55:00"/>
    <n v="1458665146"/>
    <x v="1323"/>
    <b v="0"/>
    <n v="44"/>
    <b v="0"/>
    <s v="technology/wearables"/>
    <n v="8.8800000000000008"/>
    <n v="30.272727272727273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d v="2016-10-13T09:12:32"/>
    <n v="1473779552"/>
    <x v="1324"/>
    <b v="0"/>
    <n v="90"/>
    <b v="0"/>
    <s v="technology/wearables"/>
    <n v="9.84"/>
    <n v="54.66666666666666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d v="2016-12-29T20:03:55"/>
    <n v="1480471435"/>
    <x v="1325"/>
    <b v="0"/>
    <n v="8"/>
    <b v="0"/>
    <s v="technology/wearables"/>
    <n v="2.4300000000000002"/>
    <n v="60.7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d v="2015-01-15T13:00:28"/>
    <n v="1417460428"/>
    <x v="1326"/>
    <b v="0"/>
    <n v="11"/>
    <b v="0"/>
    <s v="technology/wearables"/>
    <n v="1.1299999999999999"/>
    <n v="102.72727272727273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d v="2015-05-29T10:17:15"/>
    <n v="1430324235"/>
    <x v="1327"/>
    <b v="0"/>
    <n v="41"/>
    <b v="0"/>
    <s v="technology/wearables"/>
    <n v="3.5520833333333335"/>
    <n v="41.585365853658537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d v="2016-10-14T09:25:34"/>
    <n v="1472570734"/>
    <x v="1328"/>
    <b v="0"/>
    <n v="15"/>
    <b v="0"/>
    <s v="technology/wearables"/>
    <n v="2.3306666666666667"/>
    <n v="116.53333333333333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d v="2014-12-02T00:19:05"/>
    <n v="1414041545"/>
    <x v="1329"/>
    <b v="0"/>
    <n v="9"/>
    <b v="0"/>
    <s v="technology/wearables"/>
    <n v="0.81599999999999995"/>
    <n v="45.33333333333333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d v="2016-07-01T22:00:00"/>
    <n v="1464763109"/>
    <x v="1330"/>
    <b v="0"/>
    <n v="50"/>
    <b v="0"/>
    <s v="technology/wearables"/>
    <n v="22.494285714285713"/>
    <n v="157.4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d v="2016-08-17T06:05:54"/>
    <n v="1468843554"/>
    <x v="1331"/>
    <b v="0"/>
    <n v="34"/>
    <b v="0"/>
    <s v="technology/wearables"/>
    <n v="1.3668"/>
    <n v="100.5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d v="2017-01-26T19:26:48"/>
    <n v="1482888408"/>
    <x v="1332"/>
    <b v="0"/>
    <n v="0"/>
    <b v="0"/>
    <s v="technology/wearables"/>
    <n v="0"/>
    <e v="#DIV/0!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d v="2014-07-15T20:33:45"/>
    <n v="1402886025"/>
    <x v="1333"/>
    <b v="0"/>
    <n v="0"/>
    <b v="0"/>
    <s v="technology/wearables"/>
    <n v="0"/>
    <e v="#DIV/0!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d v="2016-03-11T12:34:47"/>
    <n v="1455129287"/>
    <x v="1334"/>
    <b v="0"/>
    <n v="276"/>
    <b v="0"/>
    <s v="technology/wearables"/>
    <n v="10.754135338345865"/>
    <n v="51.8224637681159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d v="2015-12-05T16:28:22"/>
    <n v="1446762502"/>
    <x v="1335"/>
    <b v="0"/>
    <n v="16"/>
    <b v="0"/>
    <s v="technology/wearables"/>
    <n v="19.760000000000002"/>
    <n v="308.7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d v="2014-12-17T14:43:48"/>
    <n v="1415825028"/>
    <x v="1336"/>
    <b v="0"/>
    <n v="224"/>
    <b v="0"/>
    <s v="technology/wearables"/>
    <n v="84.947000000000003"/>
    <n v="379.22767857142856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d v="2017-03-03T07:51:19"/>
    <n v="1485957079"/>
    <x v="1337"/>
    <b v="0"/>
    <n v="140"/>
    <b v="0"/>
    <s v="technology/wearables"/>
    <n v="49.381999999999998"/>
    <n v="176.36428571428573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d v="2015-08-02T13:17:13"/>
    <n v="1435951033"/>
    <x v="1338"/>
    <b v="0"/>
    <n v="15"/>
    <b v="0"/>
    <s v="technology/wearables"/>
    <n v="3.3033333333333332"/>
    <n v="66.066666666666663"/>
    <n v="66.066666666666663"/>
    <x v="2"/>
    <s v="wearables"/>
  </r>
  <r>
    <n v="1339"/>
    <s v="Linkoo (Canceled)"/>
    <s v="World's Smallest customizable Phone &amp; GPS Watch for kids !"/>
    <x v="63"/>
    <n v="3317"/>
    <x v="1"/>
    <s v="US"/>
    <s v="USD"/>
    <n v="1418056315"/>
    <d v="2014-12-08T10:31:55"/>
    <n v="1414164715"/>
    <x v="1339"/>
    <b v="0"/>
    <n v="37"/>
    <b v="0"/>
    <s v="technology/wearables"/>
    <n v="6.6340000000000003"/>
    <n v="89.648648648648646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d v="2014-08-15T08:17:33"/>
    <n v="1405520253"/>
    <x v="1340"/>
    <b v="0"/>
    <n v="0"/>
    <b v="0"/>
    <s v="technology/wearables"/>
    <n v="0"/>
    <e v="#DIV/0!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d v="2016-10-01T08:58:37"/>
    <n v="1472569117"/>
    <x v="1341"/>
    <b v="0"/>
    <n v="46"/>
    <b v="0"/>
    <s v="technology/wearables"/>
    <n v="70.36"/>
    <n v="382.3913043478260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d v="2015-07-17T13:35:39"/>
    <n v="1434569739"/>
    <x v="1342"/>
    <b v="0"/>
    <n v="1"/>
    <b v="0"/>
    <s v="technology/wearables"/>
    <n v="0.2"/>
    <n v="1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d v="2016-08-18T21:59:00"/>
    <n v="1466512683"/>
    <x v="1343"/>
    <b v="0"/>
    <n v="323"/>
    <b v="0"/>
    <s v="technology/wearables"/>
    <n v="102.298"/>
    <n v="158.35603715170279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d v="2016-06-30T12:57:19"/>
    <n v="1464807439"/>
    <x v="1344"/>
    <b v="0"/>
    <n v="139"/>
    <b v="1"/>
    <s v="publishing/nonfiction"/>
    <n v="377.73333333333335"/>
    <n v="40.762589928057551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d v="2014-07-14T13:32:39"/>
    <n v="1402342359"/>
    <x v="1345"/>
    <b v="0"/>
    <n v="7"/>
    <b v="1"/>
    <s v="publishing/nonfiction"/>
    <n v="125"/>
    <n v="53.57142857142856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d v="2013-06-26T19:49:11"/>
    <n v="1369705751"/>
    <x v="1346"/>
    <b v="0"/>
    <n v="149"/>
    <b v="1"/>
    <s v="publishing/nonfiction"/>
    <n v="147.32653061224491"/>
    <n v="48.449664429530202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d v="2015-03-07T09:18:45"/>
    <n v="1423149525"/>
    <x v="1347"/>
    <b v="0"/>
    <n v="31"/>
    <b v="1"/>
    <s v="publishing/nonfiction"/>
    <n v="102.2"/>
    <n v="82.41935483870968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d v="2014-12-18T06:08:53"/>
    <n v="1416485333"/>
    <x v="1348"/>
    <b v="0"/>
    <n v="26"/>
    <b v="1"/>
    <s v="publishing/nonfiction"/>
    <n v="101.87234042553192"/>
    <n v="230.19230769230768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d v="2015-12-16T00:59:00"/>
    <n v="1447055935"/>
    <x v="1349"/>
    <b v="0"/>
    <n v="172"/>
    <b v="1"/>
    <s v="publishing/nonfiction"/>
    <n v="204.2"/>
    <n v="59.360465116279073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d v="2015-12-25T18:18:54"/>
    <n v="1448497134"/>
    <x v="1350"/>
    <b v="0"/>
    <n v="78"/>
    <b v="1"/>
    <s v="publishing/nonfiction"/>
    <n v="104.05"/>
    <n v="66.698717948717942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d v="2016-02-12T11:45:44"/>
    <n v="1452707144"/>
    <x v="1351"/>
    <b v="0"/>
    <n v="120"/>
    <b v="1"/>
    <s v="publishing/nonfiction"/>
    <n v="101.265"/>
    <n v="168.77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d v="2015-09-04T21:59:00"/>
    <n v="1436968366"/>
    <x v="1352"/>
    <b v="0"/>
    <n v="227"/>
    <b v="1"/>
    <s v="publishing/nonfiction"/>
    <n v="136.13999999999999"/>
    <n v="59.973568281938327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d v="2013-03-10T18:00:00"/>
    <n v="1359946188"/>
    <x v="1353"/>
    <b v="0"/>
    <n v="42"/>
    <b v="1"/>
    <s v="publishing/nonfiction"/>
    <n v="133.6"/>
    <n v="31.8095238095238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d v="2016-06-11T13:22:59"/>
    <n v="1463080979"/>
    <x v="1354"/>
    <b v="0"/>
    <n v="64"/>
    <b v="1"/>
    <s v="publishing/nonfiction"/>
    <n v="130.25"/>
    <n v="24.42187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d v="2012-11-30T04:00:00"/>
    <n v="1351663605"/>
    <x v="1355"/>
    <b v="0"/>
    <n v="121"/>
    <b v="1"/>
    <s v="publishing/nonfiction"/>
    <n v="122.68"/>
    <n v="25.34710743801652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d v="2013-07-04T18:56:00"/>
    <n v="1370393760"/>
    <x v="1356"/>
    <b v="0"/>
    <n v="87"/>
    <b v="1"/>
    <s v="publishing/nonfiction"/>
    <n v="182.81058823529412"/>
    <n v="71.443218390804603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d v="2013-02-28T23:59:00"/>
    <n v="1359587137"/>
    <x v="1357"/>
    <b v="0"/>
    <n v="65"/>
    <b v="1"/>
    <s v="publishing/nonfiction"/>
    <n v="125.3"/>
    <n v="38.553846153846152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d v="2011-06-25T07:42:03"/>
    <n v="1306417323"/>
    <x v="1358"/>
    <b v="0"/>
    <n v="49"/>
    <b v="1"/>
    <s v="publishing/nonfiction"/>
    <n v="111.66666666666667"/>
    <n v="68.3673469387755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d v="2011-07-06T13:33:10"/>
    <n v="1304623990"/>
    <x v="1359"/>
    <b v="0"/>
    <n v="19"/>
    <b v="1"/>
    <s v="publishing/nonfiction"/>
    <n v="115.75757575757575"/>
    <n v="40.210526315789473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d v="2012-08-02T15:37:00"/>
    <n v="1341524220"/>
    <x v="1360"/>
    <b v="0"/>
    <n v="81"/>
    <b v="1"/>
    <s v="publishing/nonfiction"/>
    <n v="173.2"/>
    <n v="32.074074074074076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d v="2014-06-21T11:12:52"/>
    <n v="1400778772"/>
    <x v="1361"/>
    <b v="0"/>
    <n v="264"/>
    <b v="1"/>
    <s v="publishing/nonfiction"/>
    <n v="125.98333333333333"/>
    <n v="28.632575757575758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d v="2013-09-07T16:25:31"/>
    <n v="1373408731"/>
    <x v="1362"/>
    <b v="0"/>
    <n v="25"/>
    <b v="1"/>
    <s v="publishing/nonfiction"/>
    <n v="109.1"/>
    <n v="43.6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d v="2016-02-15T01:59:00"/>
    <n v="1453925727"/>
    <x v="1363"/>
    <b v="0"/>
    <n v="5"/>
    <b v="1"/>
    <s v="publishing/nonfiction"/>
    <n v="100"/>
    <n v="4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d v="2015-01-07T10:41:46"/>
    <n v="1415464906"/>
    <x v="1364"/>
    <b v="0"/>
    <n v="144"/>
    <b v="1"/>
    <s v="music/rock"/>
    <n v="118.64285714285714"/>
    <n v="346.0416666666666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d v="2015-03-16T10:35:52"/>
    <n v="1423935352"/>
    <x v="1365"/>
    <b v="0"/>
    <n v="92"/>
    <b v="1"/>
    <s v="music/rock"/>
    <n v="100.26666666666667"/>
    <n v="81.739130434782609"/>
    <n v="81.739130434782609"/>
    <x v="4"/>
    <s v="rock"/>
  </r>
  <r>
    <n v="1366"/>
    <s v="Kick It! A Tribute to the A.K.s"/>
    <s v="A musical memorial for Alexi Petersen."/>
    <x v="51"/>
    <n v="9486.69"/>
    <x v="0"/>
    <s v="US"/>
    <s v="USD"/>
    <n v="1417049663"/>
    <d v="2014-11-26T18:54:23"/>
    <n v="1413158063"/>
    <x v="1366"/>
    <b v="0"/>
    <n v="147"/>
    <b v="1"/>
    <s v="music/rock"/>
    <n v="126.4892"/>
    <n v="64.53530612244898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d v="2015-11-13T19:04:10"/>
    <n v="1444867450"/>
    <x v="1367"/>
    <b v="0"/>
    <n v="90"/>
    <b v="1"/>
    <s v="music/rock"/>
    <n v="114.26"/>
    <n v="63.47777777777777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d v="2015-06-14T22:34:54"/>
    <n v="1432269294"/>
    <x v="1368"/>
    <b v="0"/>
    <n v="87"/>
    <b v="1"/>
    <s v="music/rock"/>
    <n v="110.7"/>
    <n v="63.620689655172413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d v="2014-04-11T08:15:46"/>
    <n v="1394633746"/>
    <x v="1369"/>
    <b v="0"/>
    <n v="406"/>
    <b v="1"/>
    <s v="music/rock"/>
    <n v="105.34805315203954"/>
    <n v="83.967068965517228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d v="2013-10-15T18:04:50"/>
    <n v="1380585890"/>
    <x v="1370"/>
    <b v="0"/>
    <n v="20"/>
    <b v="1"/>
    <s v="music/rock"/>
    <n v="103.66666666666667"/>
    <n v="77.7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d v="2015-05-07T12:12:22"/>
    <n v="1428430342"/>
    <x v="1371"/>
    <b v="0"/>
    <n v="70"/>
    <b v="1"/>
    <s v="music/rock"/>
    <n v="107.08672667523932"/>
    <n v="107.07142857142857"/>
    <n v="107.07142857142857"/>
    <x v="4"/>
    <s v="rock"/>
  </r>
  <r>
    <n v="1372"/>
    <s v="Ted Lukas &amp; the Misled new CD - &quot;FEED&quot;"/>
    <s v="Please help us raise funds to press our new CD!"/>
    <x v="2"/>
    <n v="620"/>
    <x v="0"/>
    <s v="US"/>
    <s v="USD"/>
    <n v="1342115132"/>
    <d v="2012-07-12T11:45:32"/>
    <n v="1339523132"/>
    <x v="1372"/>
    <b v="0"/>
    <n v="16"/>
    <b v="1"/>
    <s v="music/rock"/>
    <n v="124"/>
    <n v="38.75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d v="2016-12-30T16:50:33"/>
    <n v="1480546233"/>
    <x v="1373"/>
    <b v="0"/>
    <n v="52"/>
    <b v="1"/>
    <s v="music/rock"/>
    <n v="105.01"/>
    <n v="201.94230769230768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d v="2016-03-24T20:53:08"/>
    <n v="1456285988"/>
    <x v="1374"/>
    <b v="0"/>
    <n v="66"/>
    <b v="1"/>
    <s v="music/rock"/>
    <n v="189.46666666666667"/>
    <n v="43.060606060606062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d v="2017-01-14T19:35:19"/>
    <n v="1481852119"/>
    <x v="1375"/>
    <b v="0"/>
    <n v="109"/>
    <b v="1"/>
    <s v="music/rock"/>
    <n v="171.32499999999999"/>
    <n v="62.871559633027523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d v="2016-12-03T11:03:26"/>
    <n v="1478189006"/>
    <x v="1376"/>
    <b v="0"/>
    <n v="168"/>
    <b v="1"/>
    <s v="music/rock"/>
    <n v="252.48648648648648"/>
    <n v="55.607142857142854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d v="2017-02-02T22:11:00"/>
    <n v="1484198170"/>
    <x v="1377"/>
    <b v="0"/>
    <n v="31"/>
    <b v="1"/>
    <s v="music/rock"/>
    <n v="116.15384615384616"/>
    <n v="48.70967741935484"/>
    <n v="48.70967741935484"/>
    <x v="4"/>
    <s v="rock"/>
  </r>
  <r>
    <n v="1378"/>
    <s v="SIX BY SEVEN"/>
    <s v="A psychedelic post rock masterpiece!"/>
    <x v="13"/>
    <n v="4067"/>
    <x v="0"/>
    <s v="GB"/>
    <s v="GBP"/>
    <n v="1470075210"/>
    <d v="2016-08-01T12:13:30"/>
    <n v="1468779210"/>
    <x v="1378"/>
    <b v="0"/>
    <n v="133"/>
    <b v="1"/>
    <s v="music/rock"/>
    <n v="203.35"/>
    <n v="30.578947368421051"/>
    <n v="30.578947368421051"/>
    <x v="4"/>
    <s v="rock"/>
  </r>
  <r>
    <n v="1379"/>
    <s v="J. Walter Makes a Record"/>
    <s v="---------The long-awaited debut full-length from Justin Ruddy--------"/>
    <x v="3"/>
    <n v="11160"/>
    <x v="0"/>
    <s v="US"/>
    <s v="USD"/>
    <n v="1433504876"/>
    <d v="2015-06-05T05:47:56"/>
    <n v="1430912876"/>
    <x v="1379"/>
    <b v="0"/>
    <n v="151"/>
    <b v="1"/>
    <s v="music/rock"/>
    <n v="111.6"/>
    <n v="73.907284768211923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s v="US"/>
    <s v="USD"/>
    <n v="1433815200"/>
    <d v="2015-06-08T20:00:00"/>
    <n v="1431886706"/>
    <x v="1380"/>
    <b v="0"/>
    <n v="5"/>
    <b v="1"/>
    <s v="music/rock"/>
    <n v="424"/>
    <n v="21.2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d v="2016-12-28T23:08:45"/>
    <n v="1480396125"/>
    <x v="1381"/>
    <b v="0"/>
    <n v="73"/>
    <b v="1"/>
    <s v="music/rock"/>
    <n v="107.1"/>
    <n v="73.356164383561648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d v="2013-05-06T13:12:16"/>
    <n v="1365275536"/>
    <x v="1382"/>
    <b v="0"/>
    <n v="148"/>
    <b v="1"/>
    <s v="music/rock"/>
    <n v="104.3625"/>
    <n v="56.412162162162161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d v="2016-12-22T19:47:58"/>
    <n v="1480729678"/>
    <x v="1383"/>
    <b v="0"/>
    <n v="93"/>
    <b v="1"/>
    <s v="music/rock"/>
    <n v="212.40909090909091"/>
    <n v="50.24731182795699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d v="2015-07-05T11:38:42"/>
    <n v="1433525922"/>
    <x v="1384"/>
    <b v="0"/>
    <n v="63"/>
    <b v="1"/>
    <s v="music/rock"/>
    <n v="124.08571428571429"/>
    <n v="68.936507936507937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d v="2016-04-29T06:11:00"/>
    <n v="1457109121"/>
    <x v="1385"/>
    <b v="0"/>
    <n v="134"/>
    <b v="1"/>
    <s v="music/rock"/>
    <n v="110.406125"/>
    <n v="65.914104477611943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s v="US"/>
    <s v="USD"/>
    <n v="1438183889"/>
    <d v="2015-07-29T09:31:29"/>
    <n v="1435591889"/>
    <x v="1386"/>
    <b v="0"/>
    <n v="14"/>
    <b v="1"/>
    <s v="music/rock"/>
    <n v="218.75"/>
    <n v="62.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d v="2015-06-02T22:30:00"/>
    <n v="1430604395"/>
    <x v="1387"/>
    <b v="0"/>
    <n v="78"/>
    <b v="1"/>
    <s v="music/rock"/>
    <n v="136.625"/>
    <n v="70.064102564102569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d v="2016-10-17T10:14:00"/>
    <n v="1474469117"/>
    <x v="1388"/>
    <b v="0"/>
    <n v="112"/>
    <b v="1"/>
    <s v="music/rock"/>
    <n v="134.8074"/>
    <n v="60.181874999999998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d v="2016-08-13T05:32:37"/>
    <n v="1468495957"/>
    <x v="1389"/>
    <b v="0"/>
    <n v="34"/>
    <b v="1"/>
    <s v="music/rock"/>
    <n v="145.4"/>
    <n v="21.382352941176471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d v="2015-04-27T11:12:00"/>
    <n v="1427224606"/>
    <x v="1390"/>
    <b v="0"/>
    <n v="19"/>
    <b v="1"/>
    <s v="music/rock"/>
    <n v="109.10714285714286"/>
    <n v="160.78947368421052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d v="2015-08-21T22:59:00"/>
    <n v="1436369818"/>
    <x v="1391"/>
    <b v="0"/>
    <n v="13"/>
    <b v="1"/>
    <s v="music/rock"/>
    <n v="110.2"/>
    <n v="42.384615384615387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d v="2016-03-02T21:43:06"/>
    <n v="1454298186"/>
    <x v="1392"/>
    <b v="0"/>
    <n v="104"/>
    <b v="1"/>
    <s v="music/rock"/>
    <n v="113.64"/>
    <n v="27.317307692307693"/>
    <n v="27.317307692307693"/>
    <x v="4"/>
    <s v="rock"/>
  </r>
  <r>
    <n v="1393"/>
    <s v="WolfHunt | Social Commentary Rock Project"/>
    <s v="Rock n' Roll tales of our times"/>
    <x v="3"/>
    <n v="10235"/>
    <x v="0"/>
    <s v="US"/>
    <s v="USD"/>
    <n v="1470068523"/>
    <d v="2016-08-01T10:22:03"/>
    <n v="1467476523"/>
    <x v="1393"/>
    <b v="0"/>
    <n v="52"/>
    <b v="1"/>
    <s v="music/rock"/>
    <n v="102.35"/>
    <n v="196.82692307692307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d v="2017-02-28T21:00:00"/>
    <n v="1484623726"/>
    <x v="1394"/>
    <b v="0"/>
    <n v="17"/>
    <b v="1"/>
    <s v="music/rock"/>
    <n v="122.13333333333334"/>
    <n v="53.882352941176471"/>
    <n v="53.882352941176471"/>
    <x v="4"/>
    <s v="rock"/>
  </r>
  <r>
    <n v="1395"/>
    <s v="Quiet Oaks Full Length Album"/>
    <s v="Help Quiet Oaks record their debut album!!!"/>
    <x v="8"/>
    <n v="3916"/>
    <x v="0"/>
    <s v="US"/>
    <s v="USD"/>
    <n v="1484430481"/>
    <d v="2017-01-14T15:48:01"/>
    <n v="1481838481"/>
    <x v="1395"/>
    <b v="0"/>
    <n v="82"/>
    <b v="1"/>
    <s v="music/rock"/>
    <n v="111.88571428571429"/>
    <n v="47.75609756097561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d v="2015-02-13T17:58:02"/>
    <n v="1421279882"/>
    <x v="1396"/>
    <b v="0"/>
    <n v="73"/>
    <b v="1"/>
    <s v="music/rock"/>
    <n v="107.3"/>
    <n v="88.19178082191780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d v="2016-10-27T15:19:00"/>
    <n v="1475013710"/>
    <x v="1397"/>
    <b v="0"/>
    <n v="158"/>
    <b v="1"/>
    <s v="music/rock"/>
    <n v="113.85"/>
    <n v="72.056962025316452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d v="2016-07-05T14:58:54"/>
    <n v="1465160334"/>
    <x v="1398"/>
    <b v="0"/>
    <n v="65"/>
    <b v="1"/>
    <s v="music/rock"/>
    <n v="109.68181818181819"/>
    <n v="74.246153846153845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d v="2014-10-06T18:06:13"/>
    <n v="1410048373"/>
    <x v="1399"/>
    <b v="0"/>
    <n v="184"/>
    <b v="1"/>
    <s v="music/rock"/>
    <n v="126.14444444444445"/>
    <n v="61.701086956521742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d v="2016-06-11T23:30:00"/>
    <n v="1462695073"/>
    <x v="1400"/>
    <b v="0"/>
    <n v="34"/>
    <b v="1"/>
    <s v="music/rock"/>
    <n v="167.42857142857142"/>
    <n v="17.235294117647058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d v="2013-05-26T17:54:34"/>
    <n v="1367798074"/>
    <x v="1401"/>
    <b v="0"/>
    <n v="240"/>
    <b v="1"/>
    <s v="music/rock"/>
    <n v="496.52"/>
    <n v="51.720833333333331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d v="2015-04-30T18:16:51"/>
    <n v="1425259011"/>
    <x v="1402"/>
    <b v="0"/>
    <n v="113"/>
    <b v="1"/>
    <s v="music/rock"/>
    <n v="109.16"/>
    <n v="24.150442477876105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d v="2013-07-25T19:30:35"/>
    <n v="1372210235"/>
    <x v="1403"/>
    <b v="0"/>
    <n v="66"/>
    <b v="1"/>
    <s v="music/rock"/>
    <n v="102.575"/>
    <n v="62.166666666666664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d v="2015-02-22T06:14:45"/>
    <n v="1422447285"/>
    <x v="1404"/>
    <b v="1"/>
    <n v="5"/>
    <b v="0"/>
    <s v="publishing/translations"/>
    <n v="1.6620689655172414"/>
    <n v="48.2"/>
    <n v="48.2"/>
    <x v="3"/>
    <s v="translations"/>
  </r>
  <r>
    <n v="1405"/>
    <s v="The Bible translated into Emoticons"/>
    <s v="Will more people read the Bible if it were translated into Emoticons?"/>
    <x v="31"/>
    <n v="105"/>
    <x v="2"/>
    <s v="US"/>
    <s v="USD"/>
    <n v="1417195201"/>
    <d v="2014-11-28T11:20:01"/>
    <n v="1414599601"/>
    <x v="1405"/>
    <b v="1"/>
    <n v="17"/>
    <b v="0"/>
    <s v="publishing/translations"/>
    <n v="0.42"/>
    <n v="6.1764705882352944"/>
    <n v="6.1764705882352944"/>
    <x v="3"/>
    <s v="translations"/>
  </r>
  <r>
    <n v="1406"/>
    <s v="Man Down! Translation project"/>
    <s v="The White coat and the battle dress uniform"/>
    <x v="14"/>
    <n v="15"/>
    <x v="2"/>
    <s v="IT"/>
    <s v="EUR"/>
    <n v="1449914400"/>
    <d v="2015-12-12T04:00:00"/>
    <n v="1445336607"/>
    <x v="1406"/>
    <b v="0"/>
    <n v="3"/>
    <b v="0"/>
    <s v="publishing/translations"/>
    <n v="0.125"/>
    <n v="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d v="2014-08-12T06:52:58"/>
    <n v="1405687978"/>
    <x v="1407"/>
    <b v="0"/>
    <n v="2"/>
    <b v="0"/>
    <s v="publishing/translations"/>
    <n v="0.5"/>
    <n v="7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d v="2015-11-13T15:55:56"/>
    <n v="1444856156"/>
    <x v="1408"/>
    <b v="0"/>
    <n v="6"/>
    <b v="0"/>
    <s v="publishing/translations"/>
    <n v="7.2"/>
    <n v="1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d v="2014-12-31T22:12:15"/>
    <n v="1414897935"/>
    <x v="1409"/>
    <b v="0"/>
    <n v="0"/>
    <b v="0"/>
    <s v="publishing/translations"/>
    <n v="0"/>
    <e v="#DIV/0!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d v="2016-06-03T01:38:40"/>
    <n v="1461051520"/>
    <x v="1410"/>
    <b v="0"/>
    <n v="1"/>
    <b v="0"/>
    <s v="publishing/translations"/>
    <n v="1.6666666666666666E-2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d v="2015-02-05T19:25:00"/>
    <n v="1420766700"/>
    <x v="1411"/>
    <b v="0"/>
    <n v="3"/>
    <b v="0"/>
    <s v="publishing/translations"/>
    <n v="0.23333333333333334"/>
    <n v="2.3333333333333335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d v="2014-12-03T19:31:39"/>
    <n v="1415064699"/>
    <x v="1412"/>
    <b v="0"/>
    <n v="13"/>
    <b v="0"/>
    <s v="publishing/translations"/>
    <n v="4.5714285714285712"/>
    <n v="24.615384615384617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d v="2016-02-20T04:29:30"/>
    <n v="1450780170"/>
    <x v="1413"/>
    <b v="0"/>
    <n v="1"/>
    <b v="0"/>
    <s v="publishing/translations"/>
    <n v="5"/>
    <n v="1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d v="2017-01-03T00:04:27"/>
    <n v="1480831467"/>
    <x v="1414"/>
    <b v="0"/>
    <n v="1"/>
    <b v="0"/>
    <s v="publishing/translations"/>
    <n v="0.2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d v="2015-08-16T10:13:11"/>
    <n v="1436285591"/>
    <x v="1415"/>
    <b v="0"/>
    <n v="9"/>
    <b v="0"/>
    <s v="publishing/translations"/>
    <n v="18.181818181818183"/>
    <n v="88.888888888888886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d v="2015-11-21T17:13:39"/>
    <n v="1445552019"/>
    <x v="1416"/>
    <b v="0"/>
    <n v="0"/>
    <b v="0"/>
    <s v="publishing/translations"/>
    <n v="0"/>
    <e v="#DIV/0!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d v="2015-09-15T05:11:00"/>
    <n v="1439696174"/>
    <x v="1417"/>
    <b v="0"/>
    <n v="2"/>
    <b v="0"/>
    <s v="publishing/translations"/>
    <n v="1.2222222222222223"/>
    <n v="27.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d v="2016-02-25T04:57:14"/>
    <n v="1453805834"/>
    <x v="1418"/>
    <b v="0"/>
    <n v="1"/>
    <b v="0"/>
    <s v="publishing/translations"/>
    <n v="0.2"/>
    <n v="6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d v="2016-10-09T04:56:59"/>
    <n v="1473418619"/>
    <x v="1419"/>
    <b v="0"/>
    <n v="10"/>
    <b v="0"/>
    <s v="publishing/translations"/>
    <n v="7.0634920634920633"/>
    <n v="44.5"/>
    <n v="44.5"/>
    <x v="3"/>
    <s v="translations"/>
  </r>
  <r>
    <n v="1420"/>
    <s v="Shakespeare in the Hood - Romeo and Juliet"/>
    <s v="Help me butcher Shakespeare in a satirical fashion."/>
    <x v="252"/>
    <n v="3"/>
    <x v="2"/>
    <s v="US"/>
    <s v="USD"/>
    <n v="1467129686"/>
    <d v="2016-06-28T10:01:26"/>
    <n v="1464969686"/>
    <x v="1420"/>
    <b v="0"/>
    <n v="3"/>
    <b v="0"/>
    <s v="publishing/translations"/>
    <n v="2.7272727272727271"/>
    <n v="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d v="2015-02-08T15:58:29"/>
    <n v="1420840709"/>
    <x v="1421"/>
    <b v="0"/>
    <n v="2"/>
    <b v="0"/>
    <s v="publishing/translations"/>
    <n v="0.1"/>
    <n v="1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d v="2016-09-20T23:45:04"/>
    <n v="1471844704"/>
    <x v="1422"/>
    <b v="0"/>
    <n v="2"/>
    <b v="0"/>
    <s v="publishing/translations"/>
    <n v="0.104"/>
    <n v="1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d v="2016-01-01T02:38:51"/>
    <n v="1449045531"/>
    <x v="1423"/>
    <b v="0"/>
    <n v="1"/>
    <b v="0"/>
    <s v="publishing/translations"/>
    <n v="0.33333333333333331"/>
    <n v="100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d v="2016-11-15T12:13:22"/>
    <n v="1478106802"/>
    <x v="1424"/>
    <b v="0"/>
    <n v="14"/>
    <b v="0"/>
    <s v="publishing/translations"/>
    <n v="20.36"/>
    <n v="109.0714285714285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d v="2015-04-28T21:09:19"/>
    <n v="1427684959"/>
    <x v="1425"/>
    <b v="0"/>
    <n v="0"/>
    <b v="0"/>
    <s v="publishing/translations"/>
    <n v="0"/>
    <e v="#DIV/0!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d v="2015-08-24T03:22:00"/>
    <n v="1435224120"/>
    <x v="1426"/>
    <b v="0"/>
    <n v="0"/>
    <b v="0"/>
    <s v="publishing/translations"/>
    <n v="0"/>
    <e v="#DIV/0!"/>
    <n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d v="2016-09-18T14:26:25"/>
    <n v="1471638385"/>
    <x v="1427"/>
    <b v="0"/>
    <n v="4"/>
    <b v="0"/>
    <s v="publishing/translations"/>
    <n v="8.3800000000000008"/>
    <n v="104.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d v="2016-04-02T02:06:57"/>
    <n v="1456996017"/>
    <x v="1428"/>
    <b v="0"/>
    <n v="3"/>
    <b v="0"/>
    <s v="publishing/translations"/>
    <n v="4.5"/>
    <n v="15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d v="2015-04-09T19:27:22"/>
    <n v="1426037242"/>
    <x v="1429"/>
    <b v="0"/>
    <n v="0"/>
    <b v="0"/>
    <s v="publishing/translations"/>
    <n v="0"/>
    <e v="#DIV/0!"/>
    <n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d v="2014-12-19T13:31:28"/>
    <n v="1416339088"/>
    <x v="1430"/>
    <b v="0"/>
    <n v="5"/>
    <b v="0"/>
    <s v="publishing/translations"/>
    <n v="8.06"/>
    <n v="80.599999999999994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d v="2015-11-26T00:03:36"/>
    <n v="1445922216"/>
    <x v="1431"/>
    <b v="0"/>
    <n v="47"/>
    <b v="0"/>
    <s v="publishing/translations"/>
    <n v="31.94705882352941"/>
    <n v="115.5531914893617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d v="2015-07-20T12:43:48"/>
    <n v="1434825828"/>
    <x v="1432"/>
    <b v="0"/>
    <n v="0"/>
    <b v="0"/>
    <s v="publishing/translations"/>
    <n v="0"/>
    <e v="#DIV/0!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d v="2016-12-10T05:00:00"/>
    <n v="1477839675"/>
    <x v="1433"/>
    <b v="0"/>
    <n v="10"/>
    <b v="0"/>
    <s v="publishing/translations"/>
    <n v="6.708333333333333"/>
    <n v="80.5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d v="2015-06-08T09:00:00"/>
    <n v="1431973478"/>
    <x v="1434"/>
    <b v="0"/>
    <n v="11"/>
    <b v="0"/>
    <s v="publishing/translations"/>
    <n v="9.9878048780487809"/>
    <n v="744.5454545454545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d v="2015-10-11T12:43:40"/>
    <n v="1441997020"/>
    <x v="1435"/>
    <b v="0"/>
    <n v="2"/>
    <b v="0"/>
    <s v="publishing/translations"/>
    <n v="0.1"/>
    <n v="7.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d v="2016-02-21T02:24:17"/>
    <n v="1453451057"/>
    <x v="1436"/>
    <b v="0"/>
    <n v="2"/>
    <b v="0"/>
    <s v="publishing/translations"/>
    <n v="0.77"/>
    <n v="38.5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d v="2014-07-12T22:59:00"/>
    <n v="1402058739"/>
    <x v="1437"/>
    <b v="0"/>
    <n v="22"/>
    <b v="0"/>
    <s v="publishing/translations"/>
    <n v="26.9"/>
    <n v="36.6818181818181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d v="2016-04-27T07:55:00"/>
    <n v="1459198499"/>
    <x v="1438"/>
    <b v="0"/>
    <n v="8"/>
    <b v="0"/>
    <s v="publishing/translations"/>
    <n v="3"/>
    <n v="75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d v="2015-03-07T13:55:01"/>
    <n v="1423166101"/>
    <x v="1439"/>
    <b v="0"/>
    <n v="6"/>
    <b v="0"/>
    <s v="publishing/translations"/>
    <n v="6.6055045871559637"/>
    <n v="30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d v="2016-05-26T11:57:43"/>
    <n v="1461693463"/>
    <x v="1440"/>
    <b v="0"/>
    <n v="1"/>
    <b v="0"/>
    <s v="publishing/translations"/>
    <n v="7.6923076923076927E-3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d v="2015-09-11T12:22:49"/>
    <n v="1436811769"/>
    <x v="1441"/>
    <b v="0"/>
    <n v="3"/>
    <b v="0"/>
    <s v="publishing/translations"/>
    <n v="1.1222222222222222"/>
    <n v="673.3333333333333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d v="2016-05-25T09:29:18"/>
    <n v="1461598158"/>
    <x v="1442"/>
    <b v="0"/>
    <n v="0"/>
    <b v="0"/>
    <s v="publishing/translations"/>
    <n v="0"/>
    <e v="#DIV/0!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d v="2017-01-02T16:13:29"/>
    <n v="1480803209"/>
    <x v="1443"/>
    <b v="0"/>
    <n v="0"/>
    <b v="0"/>
    <s v="publishing/translations"/>
    <n v="0"/>
    <e v="#DIV/0!"/>
    <n v="0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d v="2015-09-12T14:57:42"/>
    <n v="1436907462"/>
    <x v="1444"/>
    <b v="0"/>
    <n v="0"/>
    <b v="0"/>
    <s v="publishing/translations"/>
    <n v="0"/>
    <e v="#DIV/0!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d v="2015-06-14T07:00:55"/>
    <n v="1431694855"/>
    <x v="1445"/>
    <b v="0"/>
    <n v="0"/>
    <b v="0"/>
    <s v="publishing/translations"/>
    <n v="0"/>
    <e v="#DIV/0!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d v="2016-04-21T04:44:38"/>
    <n v="1459507478"/>
    <x v="1446"/>
    <b v="0"/>
    <n v="0"/>
    <b v="0"/>
    <s v="publishing/translations"/>
    <n v="0"/>
    <e v="#DIV/0!"/>
    <n v="0"/>
    <x v="3"/>
    <s v="translations"/>
  </r>
  <r>
    <n v="1447"/>
    <s v="Indian Language Dictionary"/>
    <s v="I'm creating a dictionary of multiple Indian languages."/>
    <x v="69"/>
    <n v="75"/>
    <x v="2"/>
    <s v="US"/>
    <s v="USD"/>
    <n v="1467999134"/>
    <d v="2016-07-08T11:32:14"/>
    <n v="1465407134"/>
    <x v="1447"/>
    <b v="0"/>
    <n v="3"/>
    <b v="0"/>
    <s v="publishing/translations"/>
    <n v="1.4999999999999999E-2"/>
    <n v="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d v="2015-05-21T23:25:00"/>
    <n v="1429655318"/>
    <x v="1448"/>
    <b v="0"/>
    <n v="0"/>
    <b v="0"/>
    <s v="publishing/translations"/>
    <n v="0"/>
    <e v="#DIV/0!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d v="2015-05-10T13:28:25"/>
    <n v="1427138905"/>
    <x v="1449"/>
    <b v="0"/>
    <n v="0"/>
    <b v="0"/>
    <s v="publishing/translations"/>
    <n v="0"/>
    <e v="#DIV/0!"/>
    <n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d v="2016-02-19T22:06:37"/>
    <n v="1453349197"/>
    <x v="1450"/>
    <b v="0"/>
    <n v="1"/>
    <b v="0"/>
    <s v="publishing/translations"/>
    <n v="1E-3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d v="2014-11-18T18:00:59"/>
    <n v="1413759659"/>
    <x v="1451"/>
    <b v="0"/>
    <n v="2"/>
    <b v="0"/>
    <s v="publishing/translations"/>
    <n v="1.0554089709762533E-2"/>
    <n v="1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d v="2014-07-28T10:52:43"/>
    <n v="1403974363"/>
    <x v="1452"/>
    <b v="0"/>
    <n v="0"/>
    <b v="0"/>
    <s v="publishing/translations"/>
    <n v="0"/>
    <e v="#DIV/0!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d v="2017-04-15T09:42:27"/>
    <n v="1488386547"/>
    <x v="1453"/>
    <b v="0"/>
    <n v="0"/>
    <b v="0"/>
    <s v="publishing/translations"/>
    <n v="0"/>
    <e v="#DIV/0!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d v="2016-04-24T15:59:00"/>
    <n v="1459716480"/>
    <x v="1454"/>
    <b v="0"/>
    <n v="1"/>
    <b v="0"/>
    <s v="publishing/translations"/>
    <n v="0.8571428571428571"/>
    <n v="1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d v="2014-09-05T07:39:00"/>
    <n v="1405181320"/>
    <x v="1455"/>
    <b v="0"/>
    <n v="7"/>
    <b v="0"/>
    <s v="publishing/translations"/>
    <n v="10.5"/>
    <n v="225"/>
    <n v="225"/>
    <x v="3"/>
    <s v="translations"/>
  </r>
  <r>
    <n v="1456"/>
    <s v="Sometimes you don't need love (Canceled)"/>
    <s v="English Version of my auto-published novel"/>
    <x v="10"/>
    <n v="145"/>
    <x v="1"/>
    <s v="IT"/>
    <s v="EUR"/>
    <n v="1483459365"/>
    <d v="2017-01-03T10:02:45"/>
    <n v="1480867365"/>
    <x v="1456"/>
    <b v="0"/>
    <n v="3"/>
    <b v="0"/>
    <s v="publishing/translations"/>
    <n v="2.9"/>
    <n v="48.333333333333336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d v="2015-11-11T16:30:44"/>
    <n v="1444685444"/>
    <x v="1457"/>
    <b v="0"/>
    <n v="0"/>
    <b v="0"/>
    <s v="publishing/translations"/>
    <n v="0"/>
    <e v="#DIV/0!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d v="2014-08-10T22:00:00"/>
    <n v="1405097760"/>
    <x v="1458"/>
    <b v="0"/>
    <n v="0"/>
    <b v="0"/>
    <s v="publishing/translations"/>
    <n v="0"/>
    <e v="#DIV/0!"/>
    <n v="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d v="2015-12-02T11:25:00"/>
    <n v="1446612896"/>
    <x v="1459"/>
    <b v="0"/>
    <n v="0"/>
    <b v="0"/>
    <s v="publishing/translations"/>
    <n v="0"/>
    <e v="#DIV/0!"/>
    <n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d v="2014-11-30T17:45:00"/>
    <n v="1412371898"/>
    <x v="1460"/>
    <b v="0"/>
    <n v="0"/>
    <b v="0"/>
    <s v="publishing/translations"/>
    <n v="0"/>
    <e v="#DIV/0!"/>
    <n v="0"/>
    <x v="3"/>
    <s v="translations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d v="2014-10-20T18:00:00"/>
    <n v="1410967754"/>
    <x v="1461"/>
    <b v="1"/>
    <n v="340"/>
    <b v="1"/>
    <s v="publishing/radio &amp; podcasts"/>
    <n v="101.24460000000001"/>
    <n v="44.66673529411765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d v="2013-04-10T09:54:31"/>
    <n v="1363017271"/>
    <x v="1462"/>
    <b v="1"/>
    <n v="150"/>
    <b v="1"/>
    <s v="publishing/radio &amp; podcasts"/>
    <n v="108.5175"/>
    <n v="28.93799999999999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d v="2013-04-07T14:52:18"/>
    <n v="1361483538"/>
    <x v="1463"/>
    <b v="1"/>
    <n v="25"/>
    <b v="1"/>
    <s v="publishing/radio &amp; podcasts"/>
    <n v="147.66666666666666"/>
    <n v="35.44"/>
    <n v="35.44"/>
    <x v="3"/>
    <s v="radio &amp; podcasts"/>
  </r>
  <r>
    <n v="1464"/>
    <s v="Science Studio"/>
    <s v="The Best Science Media on the Web"/>
    <x v="10"/>
    <n v="8160"/>
    <x v="0"/>
    <s v="US"/>
    <s v="USD"/>
    <n v="1361029958"/>
    <d v="2013-02-16T09:52:38"/>
    <n v="1358437958"/>
    <x v="1464"/>
    <b v="1"/>
    <n v="234"/>
    <b v="1"/>
    <s v="publishing/radio &amp; podcasts"/>
    <n v="163.19999999999999"/>
    <n v="34.87179487179486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d v="2012-03-21T21:00:00"/>
    <n v="1329759452"/>
    <x v="1465"/>
    <b v="1"/>
    <n v="2602"/>
    <b v="1"/>
    <s v="publishing/radio &amp; podcasts"/>
    <n v="456.41449999999998"/>
    <n v="52.62273251345119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d v="2016-01-11T23:00:00"/>
    <n v="1449029266"/>
    <x v="1466"/>
    <b v="1"/>
    <n v="248"/>
    <b v="1"/>
    <s v="publishing/radio &amp; podcasts"/>
    <n v="107.8773125"/>
    <n v="69.598266129032254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s v="US"/>
    <s v="USD"/>
    <n v="1332699285"/>
    <d v="2012-03-25T12:14:45"/>
    <n v="1327518885"/>
    <x v="1467"/>
    <b v="1"/>
    <n v="600"/>
    <b v="1"/>
    <s v="publishing/radio &amp; podcasts"/>
    <n v="115.08"/>
    <n v="76.7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d v="2011-06-11T18:20:49"/>
    <n v="1302654049"/>
    <x v="1468"/>
    <b v="1"/>
    <n v="293"/>
    <b v="1"/>
    <s v="publishing/radio &amp; podcasts"/>
    <n v="102.36842105263158"/>
    <n v="33.191126279863482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d v="2013-02-15T08:21:49"/>
    <n v="1358346109"/>
    <x v="1469"/>
    <b v="1"/>
    <n v="321"/>
    <b v="1"/>
    <s v="publishing/radio &amp; podcasts"/>
    <n v="108.42485875706215"/>
    <n v="149.4641744548286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d v="2012-12-28T13:51:03"/>
    <n v="1354909863"/>
    <x v="1470"/>
    <b v="1"/>
    <n v="81"/>
    <b v="1"/>
    <s v="publishing/radio &amp; podcasts"/>
    <n v="125.13333333333334"/>
    <n v="23.172839506172838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d v="2015-04-09T16:58:54"/>
    <n v="1426028334"/>
    <x v="1471"/>
    <b v="1"/>
    <n v="343"/>
    <b v="1"/>
    <s v="publishing/radio &amp; podcasts"/>
    <n v="103.840625"/>
    <n v="96.87755102040816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d v="2013-10-16T07:01:43"/>
    <n v="1379336503"/>
    <x v="1472"/>
    <b v="1"/>
    <n v="336"/>
    <b v="1"/>
    <s v="publishing/radio &amp; podcasts"/>
    <n v="138.70400000000001"/>
    <n v="103.20238095238095"/>
    <n v="103.20238095238095"/>
    <x v="3"/>
    <s v="radio &amp; podcasts"/>
  </r>
  <r>
    <n v="1473"/>
    <s v="ONE LOVES ONLY FORM"/>
    <s v="Public Radio Project"/>
    <x v="15"/>
    <n v="1807.74"/>
    <x v="0"/>
    <s v="US"/>
    <s v="USD"/>
    <n v="1330644639"/>
    <d v="2012-03-01T17:30:39"/>
    <n v="1328052639"/>
    <x v="1473"/>
    <b v="1"/>
    <n v="47"/>
    <b v="1"/>
    <s v="publishing/radio &amp; podcasts"/>
    <n v="120.51600000000001"/>
    <n v="38.462553191489363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d v="2013-09-13T11:28:12"/>
    <n v="1376501292"/>
    <x v="1474"/>
    <b v="1"/>
    <n v="76"/>
    <b v="1"/>
    <s v="publishing/radio &amp; podcasts"/>
    <n v="112.26666666666667"/>
    <n v="44.3157894736842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d v="2014-12-19T22:59:00"/>
    <n v="1416244863"/>
    <x v="1475"/>
    <b v="1"/>
    <n v="441"/>
    <b v="1"/>
    <s v="publishing/radio &amp; podcasts"/>
    <n v="188.66966666666667"/>
    <n v="64.173356009070289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d v="2011-09-09T19:00:22"/>
    <n v="1313024422"/>
    <x v="1476"/>
    <b v="1"/>
    <n v="916"/>
    <b v="1"/>
    <s v="publishing/radio &amp; podcasts"/>
    <n v="661.55466666666666"/>
    <n v="43.33327510917030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d v="2011-12-22T21:00:00"/>
    <n v="1319467604"/>
    <x v="1477"/>
    <b v="1"/>
    <n v="369"/>
    <b v="1"/>
    <s v="publishing/radio &amp; podcasts"/>
    <n v="111.31"/>
    <n v="90.495934959349597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d v="2013-05-14T14:55:13"/>
    <n v="1367355313"/>
    <x v="1478"/>
    <b v="1"/>
    <n v="20242"/>
    <b v="1"/>
    <s v="publishing/radio &amp; podcasts"/>
    <n v="1181.6142199999999"/>
    <n v="29.18719049501037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d v="2014-05-09T21:59:00"/>
    <n v="1398448389"/>
    <x v="1479"/>
    <b v="1"/>
    <n v="71"/>
    <b v="1"/>
    <s v="publishing/radio &amp; podcasts"/>
    <n v="137.375"/>
    <n v="30.95774647887324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d v="2013-07-26T11:00:00"/>
    <n v="1373408699"/>
    <x v="1480"/>
    <b v="1"/>
    <n v="635"/>
    <b v="1"/>
    <s v="publishing/radio &amp; podcasts"/>
    <n v="117.04040000000001"/>
    <n v="92.15779527559054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d v="2013-11-02T16:09:05"/>
    <n v="1380838145"/>
    <x v="1481"/>
    <b v="0"/>
    <n v="6"/>
    <b v="0"/>
    <s v="publishing/fiction"/>
    <n v="2.1"/>
    <n v="17.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d v="2012-09-07T01:51:00"/>
    <n v="1345062936"/>
    <x v="1482"/>
    <b v="0"/>
    <n v="1"/>
    <b v="0"/>
    <s v="publishing/fiction"/>
    <n v="0.1"/>
    <n v="5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d v="2016-07-21T22:37:55"/>
    <n v="1467002275"/>
    <x v="1483"/>
    <b v="0"/>
    <n v="2"/>
    <b v="0"/>
    <s v="publishing/fiction"/>
    <n v="0.7142857142857143"/>
    <n v="25"/>
    <n v="25"/>
    <x v="3"/>
    <s v="fiction"/>
  </r>
  <r>
    <n v="1484"/>
    <s v="a book called filtered down thru the stars"/>
    <s v="The mussings of an old wizard"/>
    <x v="13"/>
    <n v="0"/>
    <x v="2"/>
    <s v="US"/>
    <s v="USD"/>
    <n v="1342882260"/>
    <d v="2012-07-21T08:51:00"/>
    <n v="1337834963"/>
    <x v="1484"/>
    <b v="0"/>
    <n v="0"/>
    <b v="0"/>
    <s v="publishing/fiction"/>
    <n v="0"/>
    <e v="#DIV/0!"/>
    <n v="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d v="2015-06-20T13:06:13"/>
    <n v="1430939173"/>
    <x v="1485"/>
    <b v="0"/>
    <n v="3"/>
    <b v="0"/>
    <s v="publishing/fiction"/>
    <n v="2.2388059701492535"/>
    <n v="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d v="2015-02-26T22:02:41"/>
    <n v="1422417761"/>
    <x v="1486"/>
    <b v="0"/>
    <n v="3"/>
    <b v="0"/>
    <s v="publishing/fiction"/>
    <n v="0.24"/>
    <n v="16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d v="2016-08-02T16:01:11"/>
    <n v="1467583271"/>
    <x v="1487"/>
    <b v="0"/>
    <n v="0"/>
    <b v="0"/>
    <s v="publishing/fiction"/>
    <n v="0"/>
    <e v="#DIV/0!"/>
    <n v="0"/>
    <x v="3"/>
    <s v="fiction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d v="2014-01-05T07:31:00"/>
    <n v="1386336660"/>
    <x v="1488"/>
    <b v="0"/>
    <n v="6"/>
    <b v="0"/>
    <s v="publishing/fiction"/>
    <n v="2.4"/>
    <n v="6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d v="2012-11-15T09:40:52"/>
    <n v="1350398452"/>
    <x v="1489"/>
    <b v="0"/>
    <n v="0"/>
    <b v="0"/>
    <s v="publishing/fiction"/>
    <n v="0"/>
    <e v="#DIV/0!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d v="2013-10-02T07:27:54"/>
    <n v="1378214874"/>
    <x v="1490"/>
    <b v="0"/>
    <n v="19"/>
    <b v="0"/>
    <s v="publishing/fiction"/>
    <n v="30.862068965517242"/>
    <n v="47.1052631578947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d v="2015-02-15T09:38:00"/>
    <n v="1418922443"/>
    <x v="1491"/>
    <b v="0"/>
    <n v="1"/>
    <b v="0"/>
    <s v="publishing/fiction"/>
    <n v="8.3333333333333339"/>
    <n v="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d v="2011-06-18T15:14:06"/>
    <n v="1305839646"/>
    <x v="1492"/>
    <b v="0"/>
    <n v="2"/>
    <b v="0"/>
    <s v="publishing/fiction"/>
    <n v="0.75"/>
    <n v="15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d v="2013-06-16T14:47:55"/>
    <n v="1368823675"/>
    <x v="1493"/>
    <b v="0"/>
    <n v="0"/>
    <b v="0"/>
    <s v="publishing/fiction"/>
    <n v="0"/>
    <e v="#DIV/0!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d v="2015-04-03T09:38:00"/>
    <n v="1425489613"/>
    <x v="1494"/>
    <b v="0"/>
    <n v="11"/>
    <b v="0"/>
    <s v="publishing/fiction"/>
    <n v="8.9"/>
    <n v="40.454545454545453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d v="2011-08-27T12:57:11"/>
    <n v="1311879431"/>
    <x v="1495"/>
    <b v="0"/>
    <n v="0"/>
    <b v="0"/>
    <s v="publishing/fiction"/>
    <n v="0"/>
    <e v="#DIV/0!"/>
    <n v="0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d v="2014-09-16T05:24:19"/>
    <n v="1405682659"/>
    <x v="1496"/>
    <b v="0"/>
    <n v="0"/>
    <b v="0"/>
    <s v="publishing/fiction"/>
    <n v="0"/>
    <e v="#DIV/0!"/>
    <n v="0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d v="2013-07-31T13:43:00"/>
    <n v="1371655522"/>
    <x v="1497"/>
    <b v="0"/>
    <n v="1"/>
    <b v="0"/>
    <s v="publishing/fiction"/>
    <n v="6.6666666666666671E-3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d v="2014-09-03T17:36:18"/>
    <n v="1405899378"/>
    <x v="1498"/>
    <b v="0"/>
    <n v="3"/>
    <b v="0"/>
    <s v="publishing/fiction"/>
    <n v="1.9"/>
    <n v="19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d v="2016-08-04T18:10:33"/>
    <n v="1465171833"/>
    <x v="1499"/>
    <b v="0"/>
    <n v="1"/>
    <b v="0"/>
    <s v="publishing/fiction"/>
    <n v="0.25"/>
    <n v="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d v="2013-05-01T15:42:37"/>
    <n v="1364852557"/>
    <x v="1500"/>
    <b v="0"/>
    <n v="15"/>
    <b v="0"/>
    <s v="publishing/fiction"/>
    <n v="25.035714285714285"/>
    <n v="46.733333333333334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s v="CA"/>
    <s v="CAD"/>
    <n v="1436364023"/>
    <d v="2015-07-08T08:00:23"/>
    <n v="1433772023"/>
    <x v="1501"/>
    <b v="1"/>
    <n v="885"/>
    <b v="1"/>
    <s v="photography/photobooks"/>
    <n v="166.33076923076922"/>
    <n v="97.73107344632768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d v="2016-03-25T16:00:00"/>
    <n v="1456491680"/>
    <x v="1502"/>
    <b v="1"/>
    <n v="329"/>
    <b v="1"/>
    <s v="photography/photobooks"/>
    <n v="101.44545454545455"/>
    <n v="67.83586626139818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d v="2016-10-23T02:20:01"/>
    <n v="1472026801"/>
    <x v="1503"/>
    <b v="1"/>
    <n v="71"/>
    <b v="1"/>
    <s v="photography/photobooks"/>
    <n v="107.89146666666667"/>
    <n v="56.98492957746479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s v="GB"/>
    <s v="GBP"/>
    <n v="1402389180"/>
    <d v="2014-06-10T02:33:00"/>
    <n v="1399996024"/>
    <x v="1504"/>
    <b v="1"/>
    <n v="269"/>
    <b v="1"/>
    <s v="photography/photobooks"/>
    <n v="277.93846153846152"/>
    <n v="67.159851301115239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d v="2016-03-22T14:01:00"/>
    <n v="1455446303"/>
    <x v="1505"/>
    <b v="1"/>
    <n v="345"/>
    <b v="1"/>
    <s v="photography/photobooks"/>
    <n v="103.58125"/>
    <n v="48.037681159420288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d v="2014-07-24T12:51:44"/>
    <n v="1403635904"/>
    <x v="1506"/>
    <b v="1"/>
    <n v="43"/>
    <b v="1"/>
    <s v="photography/photobooks"/>
    <n v="111.4"/>
    <n v="38.860465116279073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d v="2010-05-15T02:10:00"/>
    <n v="1268822909"/>
    <x v="1507"/>
    <b v="1"/>
    <n v="33"/>
    <b v="1"/>
    <s v="photography/photobooks"/>
    <n v="215"/>
    <n v="78.181818181818187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d v="2014-06-27T08:44:41"/>
    <n v="1401201881"/>
    <x v="1508"/>
    <b v="1"/>
    <n v="211"/>
    <b v="1"/>
    <s v="photography/photobooks"/>
    <n v="110.76216216216216"/>
    <n v="97.113744075829388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d v="2017-02-14T16:59:00"/>
    <n v="1484570885"/>
    <x v="1509"/>
    <b v="1"/>
    <n v="196"/>
    <b v="1"/>
    <s v="photography/photobooks"/>
    <n v="123.64125714285714"/>
    <n v="110.3939795918367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d v="2014-07-19T03:14:38"/>
    <n v="1403169278"/>
    <x v="1510"/>
    <b v="1"/>
    <n v="405"/>
    <b v="1"/>
    <s v="photography/photobooks"/>
    <n v="101.035"/>
    <n v="39.91506172839506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d v="2015-11-18T09:00:04"/>
    <n v="1445263204"/>
    <x v="1511"/>
    <b v="1"/>
    <n v="206"/>
    <b v="1"/>
    <s v="photography/photobooks"/>
    <n v="111.79285714285714"/>
    <n v="75.975728155339809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d v="2017-02-05T10:25:39"/>
    <n v="1483719939"/>
    <x v="1512"/>
    <b v="1"/>
    <n v="335"/>
    <b v="1"/>
    <s v="photography/photobooks"/>
    <n v="558.7714285714286"/>
    <n v="58.379104477611939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d v="2014-07-16T09:17:46"/>
    <n v="1402931866"/>
    <x v="1513"/>
    <b v="1"/>
    <n v="215"/>
    <b v="1"/>
    <s v="photography/photobooks"/>
    <n v="150.01875000000001"/>
    <n v="55.82093023255814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d v="2015-09-27T08:20:40"/>
    <n v="1439907640"/>
    <x v="1514"/>
    <b v="1"/>
    <n v="176"/>
    <b v="1"/>
    <s v="photography/photobooks"/>
    <n v="106.476"/>
    <n v="151.2443181818181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d v="2016-03-15T23:04:57"/>
    <n v="1455516297"/>
    <x v="1515"/>
    <b v="1"/>
    <n v="555"/>
    <b v="1"/>
    <s v="photography/photobooks"/>
    <n v="157.18899999999999"/>
    <n v="849.6702702702702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d v="2016-10-06T08:00:00"/>
    <n v="1473160292"/>
    <x v="1516"/>
    <b v="1"/>
    <n v="116"/>
    <b v="1"/>
    <s v="photography/photobooks"/>
    <n v="108.65882352941176"/>
    <n v="159.24137931034483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d v="2014-12-06T00:00:00"/>
    <n v="1415194553"/>
    <x v="1517"/>
    <b v="1"/>
    <n v="615"/>
    <b v="1"/>
    <s v="photography/photobooks"/>
    <n v="161.97999999999999"/>
    <n v="39.507317073170732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d v="2014-05-31T13:40:52"/>
    <n v="1398973252"/>
    <x v="1518"/>
    <b v="1"/>
    <n v="236"/>
    <b v="1"/>
    <s v="photography/photobooks"/>
    <n v="205.36666666666667"/>
    <n v="130.5296610169491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d v="2014-06-20T15:59:00"/>
    <n v="1400867283"/>
    <x v="1519"/>
    <b v="1"/>
    <n v="145"/>
    <b v="1"/>
    <s v="photography/photobooks"/>
    <n v="103.36388888888889"/>
    <n v="64.156896551724131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s v="US"/>
    <s v="USD"/>
    <n v="1418961600"/>
    <d v="2014-12-18T22:00:00"/>
    <n v="1415824513"/>
    <x v="1520"/>
    <b v="1"/>
    <n v="167"/>
    <b v="1"/>
    <s v="photography/photobooks"/>
    <n v="103.47222222222223"/>
    <n v="111.5269461077844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d v="2016-06-06T22:01:31"/>
    <n v="1462248091"/>
    <x v="1521"/>
    <b v="1"/>
    <n v="235"/>
    <b v="1"/>
    <s v="photography/photobooks"/>
    <n v="106.81333333333333"/>
    <n v="170.4468085106383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d v="2014-10-17T13:55:39"/>
    <n v="1410983739"/>
    <x v="1522"/>
    <b v="1"/>
    <n v="452"/>
    <b v="1"/>
    <s v="photography/photobooks"/>
    <n v="138.96574712643678"/>
    <n v="133.7391592920354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d v="2014-12-22T18:00:00"/>
    <n v="1416592916"/>
    <x v="1523"/>
    <b v="1"/>
    <n v="241"/>
    <b v="1"/>
    <s v="photography/photobooks"/>
    <n v="124.84324324324324"/>
    <n v="95.834024896265561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d v="2017-02-20T06:01:30"/>
    <n v="1485000090"/>
    <x v="1524"/>
    <b v="1"/>
    <n v="28"/>
    <b v="1"/>
    <s v="photography/photobooks"/>
    <n v="207"/>
    <n v="221.7857142857142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d v="2016-08-18T10:52:18"/>
    <n v="1468947138"/>
    <x v="1525"/>
    <b v="1"/>
    <n v="140"/>
    <b v="1"/>
    <s v="photography/photobooks"/>
    <n v="174.0057692307692"/>
    <n v="32.31535714285713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d v="2016-01-19T00:37:27"/>
    <n v="1448951847"/>
    <x v="1526"/>
    <b v="1"/>
    <n v="280"/>
    <b v="1"/>
    <s v="photography/photobooks"/>
    <n v="120.32608695652173"/>
    <n v="98.839285714285708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d v="2017-03-14T07:24:46"/>
    <n v="1487082286"/>
    <x v="1527"/>
    <b v="1"/>
    <n v="70"/>
    <b v="1"/>
    <s v="photography/photobooks"/>
    <n v="110.44428571428571"/>
    <n v="55.22214285714286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d v="2017-01-31T18:00:00"/>
    <n v="1483292122"/>
    <x v="1528"/>
    <b v="1"/>
    <n v="160"/>
    <b v="1"/>
    <s v="photography/photobooks"/>
    <n v="281.56666666666666"/>
    <n v="52.793750000000003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d v="2015-03-19T08:05:20"/>
    <n v="1424185520"/>
    <x v="1529"/>
    <b v="1"/>
    <n v="141"/>
    <b v="1"/>
    <s v="photography/photobooks"/>
    <n v="100.67894736842105"/>
    <n v="135.66666666666666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d v="2015-10-23T12:24:55"/>
    <n v="1443464695"/>
    <x v="1530"/>
    <b v="1"/>
    <n v="874"/>
    <b v="1"/>
    <s v="photography/photobooks"/>
    <n v="134.8257142857143"/>
    <n v="53.991990846681922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d v="2014-11-30T21:00:00"/>
    <n v="1414610126"/>
    <x v="1531"/>
    <b v="1"/>
    <n v="73"/>
    <b v="1"/>
    <s v="photography/photobooks"/>
    <n v="175.95744680851064"/>
    <n v="56.643835616438359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d v="2016-02-15T09:00:00"/>
    <n v="1453461865"/>
    <x v="1532"/>
    <b v="1"/>
    <n v="294"/>
    <b v="1"/>
    <s v="photography/photobooks"/>
    <n v="484.02"/>
    <n v="82.316326530612244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d v="2016-05-01T21:59:00"/>
    <n v="1457913777"/>
    <x v="1533"/>
    <b v="1"/>
    <n v="740"/>
    <b v="1"/>
    <s v="photography/photobooks"/>
    <n v="145.13999999999999"/>
    <n v="88.2608108108108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d v="2015-09-04T10:11:02"/>
    <n v="1438791062"/>
    <x v="1534"/>
    <b v="1"/>
    <n v="369"/>
    <b v="1"/>
    <s v="photography/photobooks"/>
    <n v="417.73333333333335"/>
    <n v="84.905149051490511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d v="2016-05-23T16:00:00"/>
    <n v="1461527631"/>
    <x v="1535"/>
    <b v="1"/>
    <n v="110"/>
    <b v="1"/>
    <s v="photography/photobooks"/>
    <n v="132.42500000000001"/>
    <n v="48.15454545454545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d v="2015-08-27T13:15:10"/>
    <n v="1438110910"/>
    <x v="1536"/>
    <b v="1"/>
    <n v="455"/>
    <b v="1"/>
    <s v="photography/photobooks"/>
    <n v="250.30841666666666"/>
    <n v="66.015406593406595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d v="2016-08-06T12:00:00"/>
    <n v="1467358427"/>
    <x v="1537"/>
    <b v="1"/>
    <n v="224"/>
    <b v="1"/>
    <s v="photography/photobooks"/>
    <n v="179.9"/>
    <n v="96.375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d v="2015-01-22T12:46:10"/>
    <n v="1418064370"/>
    <x v="1538"/>
    <b v="1"/>
    <n v="46"/>
    <b v="1"/>
    <s v="photography/photobooks"/>
    <n v="102.62857142857143"/>
    <n v="156.17391304347825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d v="2017-01-03T16:03:39"/>
    <n v="1480629819"/>
    <x v="1539"/>
    <b v="0"/>
    <n v="284"/>
    <b v="1"/>
    <s v="photography/photobooks"/>
    <n v="135.98609999999999"/>
    <n v="95.764859154929582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d v="2014-11-25T19:15:00"/>
    <n v="1414368616"/>
    <x v="1540"/>
    <b v="1"/>
    <n v="98"/>
    <b v="1"/>
    <s v="photography/photobooks"/>
    <n v="117.86666666666666"/>
    <n v="180.4081632653061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d v="2014-12-31T11:05:38"/>
    <n v="1417453538"/>
    <x v="1541"/>
    <b v="0"/>
    <n v="2"/>
    <b v="0"/>
    <s v="photography/nature"/>
    <n v="3.3333333333333333E-2"/>
    <n v="3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d v="2015-06-30T17:55:00"/>
    <n v="1434412500"/>
    <x v="1542"/>
    <b v="0"/>
    <n v="1"/>
    <b v="0"/>
    <s v="photography/nature"/>
    <n v="4"/>
    <n v="20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d v="2014-11-22T07:13:54"/>
    <n v="1414066434"/>
    <x v="1543"/>
    <b v="0"/>
    <n v="1"/>
    <b v="0"/>
    <s v="photography/nature"/>
    <n v="0.44444444444444442"/>
    <n v="10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d v="2015-03-31T18:18:00"/>
    <n v="1424222024"/>
    <x v="1544"/>
    <b v="0"/>
    <n v="0"/>
    <b v="0"/>
    <s v="photography/nature"/>
    <n v="0"/>
    <e v="#DIV/0!"/>
    <n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d v="2015-03-02T15:16:00"/>
    <n v="1422393234"/>
    <x v="1545"/>
    <b v="0"/>
    <n v="1"/>
    <b v="0"/>
    <s v="photography/nature"/>
    <n v="3.3333333333333333E-2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d v="2014-09-16T23:06:39"/>
    <n v="1405746399"/>
    <x v="1546"/>
    <b v="0"/>
    <n v="11"/>
    <b v="0"/>
    <s v="photography/nature"/>
    <n v="28.9"/>
    <n v="26.272727272727273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d v="2017-02-23T04:14:42"/>
    <n v="1487240082"/>
    <x v="1547"/>
    <b v="0"/>
    <n v="0"/>
    <b v="0"/>
    <s v="photography/nature"/>
    <n v="0"/>
    <e v="#DIV/0!"/>
    <n v="0"/>
    <x v="8"/>
    <s v="nature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d v="2015-11-08T16:10:20"/>
    <n v="1444425020"/>
    <x v="1548"/>
    <b v="0"/>
    <n v="1"/>
    <b v="0"/>
    <s v="photography/nature"/>
    <n v="8.5714285714285712"/>
    <n v="60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d v="2015-11-02T22:15:59"/>
    <n v="1443928559"/>
    <x v="1549"/>
    <b v="0"/>
    <n v="6"/>
    <b v="0"/>
    <s v="photography/nature"/>
    <n v="34"/>
    <n v="28.333333333333332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d v="2016-05-12T04:47:14"/>
    <n v="1460458034"/>
    <x v="1550"/>
    <b v="0"/>
    <n v="7"/>
    <b v="0"/>
    <s v="photography/nature"/>
    <n v="13.466666666666667"/>
    <n v="14.428571428571429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d v="2015-05-27T13:47:19"/>
    <n v="1430164039"/>
    <x v="1551"/>
    <b v="0"/>
    <n v="0"/>
    <b v="0"/>
    <s v="photography/nature"/>
    <n v="0"/>
    <e v="#DIV/0!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d v="2014-09-30T21:59:00"/>
    <n v="1410366708"/>
    <x v="1552"/>
    <b v="0"/>
    <n v="16"/>
    <b v="0"/>
    <s v="photography/nature"/>
    <n v="49.186046511627907"/>
    <n v="132.1875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d v="2015-09-02T00:47:27"/>
    <n v="1438584447"/>
    <x v="1553"/>
    <b v="0"/>
    <n v="0"/>
    <b v="0"/>
    <s v="photography/nature"/>
    <n v="0"/>
    <e v="#DIV/0!"/>
    <n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d v="2015-08-02T00:03:10"/>
    <n v="1435903390"/>
    <x v="1554"/>
    <b v="0"/>
    <n v="0"/>
    <b v="0"/>
    <s v="photography/nature"/>
    <n v="0"/>
    <e v="#DIV/0!"/>
    <n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d v="2015-09-17T11:00:00"/>
    <n v="1440513832"/>
    <x v="1555"/>
    <b v="0"/>
    <n v="0"/>
    <b v="0"/>
    <s v="photography/nature"/>
    <n v="0"/>
    <e v="#DIV/0!"/>
    <n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d v="2016-07-03T21:40:24"/>
    <n v="1465011624"/>
    <x v="1556"/>
    <b v="0"/>
    <n v="12"/>
    <b v="0"/>
    <s v="photography/nature"/>
    <n v="45.133333333333333"/>
    <n v="56.416666666666664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d v="2014-09-20T09:40:33"/>
    <n v="1408549233"/>
    <x v="1557"/>
    <b v="0"/>
    <n v="1"/>
    <b v="0"/>
    <s v="photography/nature"/>
    <n v="4"/>
    <n v="100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d v="2015-08-28T06:12:00"/>
    <n v="1435656759"/>
    <x v="1558"/>
    <b v="0"/>
    <n v="3"/>
    <b v="0"/>
    <s v="photography/nature"/>
    <n v="4.666666666666667"/>
    <n v="11.666666666666666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d v="2015-04-28T19:16:39"/>
    <n v="1428974199"/>
    <x v="1559"/>
    <b v="0"/>
    <n v="1"/>
    <b v="0"/>
    <s v="photography/nature"/>
    <n v="0.33333333333333331"/>
    <n v="50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d v="2014-11-12T19:29:53"/>
    <n v="1414110593"/>
    <x v="1560"/>
    <b v="0"/>
    <n v="4"/>
    <b v="0"/>
    <s v="photography/nature"/>
    <n v="3.76"/>
    <n v="23.5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d v="2013-11-06T20:00:03"/>
    <n v="1381194003"/>
    <x v="1561"/>
    <b v="0"/>
    <n v="1"/>
    <b v="0"/>
    <s v="publishing/art books"/>
    <n v="0.67"/>
    <n v="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d v="2009-12-01T18:50:00"/>
    <n v="1253712916"/>
    <x v="1562"/>
    <b v="0"/>
    <n v="0"/>
    <b v="0"/>
    <s v="publishing/art books"/>
    <n v="0"/>
    <e v="#DIV/0!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d v="2014-03-14T10:49:11"/>
    <n v="1389635351"/>
    <x v="1563"/>
    <b v="0"/>
    <n v="2"/>
    <b v="0"/>
    <s v="publishing/art books"/>
    <n v="1.4166666666666667"/>
    <n v="42.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d v="2015-05-28T14:05:00"/>
    <n v="1430124509"/>
    <x v="1564"/>
    <b v="0"/>
    <n v="1"/>
    <b v="0"/>
    <s v="publishing/art books"/>
    <n v="0.1"/>
    <n v="1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d v="2011-06-08T11:31:01"/>
    <n v="1304962261"/>
    <x v="1565"/>
    <b v="0"/>
    <n v="1"/>
    <b v="0"/>
    <s v="publishing/art books"/>
    <n v="2.5"/>
    <n v="100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d v="2016-07-27T16:00:00"/>
    <n v="1467151204"/>
    <x v="1566"/>
    <b v="0"/>
    <n v="59"/>
    <b v="0"/>
    <s v="publishing/art books"/>
    <n v="21.25"/>
    <n v="108.0508474576271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d v="2014-02-16T18:00:00"/>
    <n v="1391293745"/>
    <x v="1567"/>
    <b v="0"/>
    <n v="13"/>
    <b v="0"/>
    <s v="publishing/art books"/>
    <n v="4.117647058823529"/>
    <n v="26.92307692307692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d v="2014-12-23T19:29:45"/>
    <n v="1416360585"/>
    <x v="1568"/>
    <b v="0"/>
    <n v="22"/>
    <b v="0"/>
    <s v="publishing/art books"/>
    <n v="13.64"/>
    <n v="155"/>
    <n v="155"/>
    <x v="3"/>
    <s v="art books"/>
  </r>
  <r>
    <n v="1569"/>
    <s v="to be removed (Canceled)"/>
    <s v="to be removed"/>
    <x v="11"/>
    <n v="0"/>
    <x v="1"/>
    <s v="US"/>
    <s v="USD"/>
    <n v="1369498714"/>
    <d v="2013-05-25T10:18:34"/>
    <n v="1366906714"/>
    <x v="1569"/>
    <b v="0"/>
    <n v="0"/>
    <b v="0"/>
    <s v="publishing/art books"/>
    <n v="0"/>
    <e v="#DIV/0!"/>
    <n v="0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d v="2016-04-08T12:31:22"/>
    <n v="1457551882"/>
    <x v="1570"/>
    <b v="0"/>
    <n v="52"/>
    <b v="0"/>
    <s v="publishing/art books"/>
    <n v="41.4"/>
    <n v="47.769230769230766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d v="2015-06-19T12:28:03"/>
    <n v="1432146483"/>
    <x v="1571"/>
    <b v="0"/>
    <n v="4"/>
    <b v="0"/>
    <s v="publishing/art books"/>
    <n v="0.66115702479338845"/>
    <n v="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d v="2016-02-28T17:59:00"/>
    <n v="1454546859"/>
    <x v="1572"/>
    <b v="0"/>
    <n v="3"/>
    <b v="0"/>
    <s v="publishing/art books"/>
    <n v="5"/>
    <n v="41.666666666666664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d v="2017-03-31T21:59:00"/>
    <n v="1487548802"/>
    <x v="1573"/>
    <b v="0"/>
    <n v="3"/>
    <b v="0"/>
    <s v="publishing/art books"/>
    <n v="2.4777777777777779"/>
    <n v="74.33333333333332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d v="2015-02-17T16:15:29"/>
    <n v="1421187329"/>
    <x v="1574"/>
    <b v="0"/>
    <n v="6"/>
    <b v="0"/>
    <s v="publishing/art books"/>
    <n v="5.0599999999999996"/>
    <n v="84.3333333333333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d v="2014-07-09T06:34:56"/>
    <n v="1402317296"/>
    <x v="1575"/>
    <b v="0"/>
    <n v="35"/>
    <b v="0"/>
    <s v="publishing/art books"/>
    <n v="22.91"/>
    <n v="65.457142857142856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d v="2015-06-30T15:06:08"/>
    <n v="1431810368"/>
    <x v="1576"/>
    <b v="0"/>
    <n v="10"/>
    <b v="0"/>
    <s v="publishing/art books"/>
    <n v="13"/>
    <n v="6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d v="2012-07-24T14:20:48"/>
    <n v="1337977248"/>
    <x v="1577"/>
    <b v="0"/>
    <n v="2"/>
    <b v="0"/>
    <s v="publishing/art books"/>
    <n v="0.55000000000000004"/>
    <n v="27.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d v="2010-09-01T20:00:00"/>
    <n v="1281317691"/>
    <x v="1578"/>
    <b v="0"/>
    <n v="4"/>
    <b v="0"/>
    <s v="publishing/art books"/>
    <n v="10.80653663679494"/>
    <n v="51.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d v="2013-08-28T17:54:51"/>
    <n v="1374882891"/>
    <x v="1579"/>
    <b v="0"/>
    <n v="2"/>
    <b v="0"/>
    <s v="publishing/art books"/>
    <n v="0.84008400840084008"/>
    <n v="1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d v="2012-05-20T19:12:06"/>
    <n v="1332378726"/>
    <x v="1580"/>
    <b v="0"/>
    <n v="0"/>
    <b v="0"/>
    <s v="publishing/art books"/>
    <n v="0"/>
    <e v="#DIV/0!"/>
    <n v="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d v="2015-12-19T04:46:30"/>
    <n v="1447757190"/>
    <x v="1581"/>
    <b v="0"/>
    <n v="1"/>
    <b v="0"/>
    <s v="photography/places"/>
    <n v="0.5"/>
    <n v="5"/>
    <n v="5"/>
    <x v="8"/>
    <s v="places"/>
  </r>
  <r>
    <n v="1582"/>
    <s v="Scenes from New Orleans"/>
    <s v="I create canvas prints of images from in and around New Orleans"/>
    <x v="28"/>
    <n v="93"/>
    <x v="2"/>
    <s v="US"/>
    <s v="USD"/>
    <n v="1445894400"/>
    <d v="2015-10-26T15:20:00"/>
    <n v="1440961053"/>
    <x v="1582"/>
    <b v="0"/>
    <n v="3"/>
    <b v="0"/>
    <s v="photography/places"/>
    <n v="9.3000000000000007"/>
    <n v="3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d v="2014-09-25T15:43:11"/>
    <n v="1409089391"/>
    <x v="1583"/>
    <b v="0"/>
    <n v="1"/>
    <b v="0"/>
    <s v="photography/places"/>
    <n v="7.4999999999999997E-2"/>
    <n v="15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d v="2014-05-30T09:35:01"/>
    <n v="1400600101"/>
    <x v="1584"/>
    <b v="0"/>
    <n v="0"/>
    <b v="0"/>
    <s v="photography/places"/>
    <n v="0"/>
    <e v="#DIV/0!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d v="2016-12-25T05:00:00"/>
    <n v="1480800568"/>
    <x v="1585"/>
    <b v="0"/>
    <n v="12"/>
    <b v="0"/>
    <s v="photography/places"/>
    <n v="79"/>
    <n v="131.66666666666666"/>
    <n v="131.66666666666666"/>
    <x v="8"/>
    <s v="places"/>
  </r>
  <r>
    <n v="1586"/>
    <s v="Missouri In Pictures"/>
    <s v="Show the world the beauty that is in all of our back yards!"/>
    <x v="15"/>
    <n v="0"/>
    <x v="2"/>
    <s v="US"/>
    <s v="USD"/>
    <n v="1428197422"/>
    <d v="2015-04-04T19:30:22"/>
    <n v="1425609022"/>
    <x v="1586"/>
    <b v="0"/>
    <n v="0"/>
    <b v="0"/>
    <s v="photography/places"/>
    <n v="0"/>
    <e v="#DIV/0!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d v="2014-12-13T16:49:25"/>
    <n v="1415918965"/>
    <x v="1587"/>
    <b v="0"/>
    <n v="1"/>
    <b v="0"/>
    <s v="photography/places"/>
    <n v="1.3333333333333334E-2"/>
    <n v="1"/>
    <n v="1"/>
    <x v="8"/>
    <s v="places"/>
  </r>
  <r>
    <n v="1588"/>
    <s v="The Right Side of Texas"/>
    <s v="Southeast Texas as seen through the lens of a cell phone camera"/>
    <x v="274"/>
    <n v="0"/>
    <x v="2"/>
    <s v="US"/>
    <s v="USD"/>
    <n v="1422735120"/>
    <d v="2015-01-31T14:12:00"/>
    <n v="1420091999"/>
    <x v="1588"/>
    <b v="0"/>
    <n v="0"/>
    <b v="0"/>
    <s v="photography/places"/>
    <n v="0"/>
    <e v="#DIV/0!"/>
    <n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d v="2015-10-09T17:38:06"/>
    <n v="1441841886"/>
    <x v="1589"/>
    <b v="0"/>
    <n v="0"/>
    <b v="0"/>
    <s v="photography/places"/>
    <n v="0"/>
    <e v="#DIV/0!"/>
    <n v="0"/>
    <x v="8"/>
    <s v="places"/>
  </r>
  <r>
    <n v="1590"/>
    <s v="An Italian Adventure"/>
    <s v="Discover Italy through photography."/>
    <x v="127"/>
    <n v="1020"/>
    <x v="2"/>
    <s v="IT"/>
    <s v="EUR"/>
    <n v="1443040464"/>
    <d v="2015-09-23T14:34:24"/>
    <n v="1440448464"/>
    <x v="1590"/>
    <b v="0"/>
    <n v="2"/>
    <b v="0"/>
    <s v="photography/places"/>
    <n v="1.7"/>
    <n v="51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d v="2016-04-03T10:25:41"/>
    <n v="1457112341"/>
    <x v="1591"/>
    <b v="0"/>
    <n v="92"/>
    <b v="0"/>
    <s v="photography/places"/>
    <n v="29.228571428571428"/>
    <n v="44.478260869565219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d v="2015-03-27T18:44:45"/>
    <n v="1423619085"/>
    <x v="1592"/>
    <b v="0"/>
    <n v="0"/>
    <b v="0"/>
    <s v="photography/places"/>
    <n v="0"/>
    <e v="#DIV/0!"/>
    <n v="0"/>
    <x v="8"/>
    <s v="places"/>
  </r>
  <r>
    <n v="1593"/>
    <s v="Picturing Italy"/>
    <s v="A trip to fulfill a dream of capturing the wonders and history of ancient Italy in person."/>
    <x v="29"/>
    <n v="3"/>
    <x v="2"/>
    <s v="US"/>
    <s v="USD"/>
    <n v="1425154655"/>
    <d v="2015-02-28T14:17:35"/>
    <n v="1422562655"/>
    <x v="1593"/>
    <b v="0"/>
    <n v="3"/>
    <b v="0"/>
    <s v="photography/places"/>
    <n v="1.3636363636363636E-2"/>
    <n v="1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d v="2016-05-15T10:21:00"/>
    <n v="1458147982"/>
    <x v="1594"/>
    <b v="0"/>
    <n v="10"/>
    <b v="0"/>
    <s v="photography/places"/>
    <n v="20.5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d v="2014-06-18T14:13:00"/>
    <n v="1400634728"/>
    <x v="1595"/>
    <b v="0"/>
    <n v="7"/>
    <b v="0"/>
    <s v="photography/places"/>
    <n v="0.28000000000000003"/>
    <n v="40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d v="2014-12-13T05:19:29"/>
    <n v="1414577969"/>
    <x v="1596"/>
    <b v="0"/>
    <n v="3"/>
    <b v="0"/>
    <s v="photography/places"/>
    <n v="2.3076923076923075"/>
    <n v="25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d v="2016-09-20T02:29:57"/>
    <n v="1471768197"/>
    <x v="1597"/>
    <b v="0"/>
    <n v="0"/>
    <b v="0"/>
    <s v="photography/places"/>
    <n v="0"/>
    <e v="#DIV/0!"/>
    <n v="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d v="2015-07-26T10:00:58"/>
    <n v="1432742458"/>
    <x v="1598"/>
    <b v="0"/>
    <n v="1"/>
    <b v="0"/>
    <s v="photography/places"/>
    <n v="0.125"/>
    <n v="1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d v="2016-04-08T05:56:16"/>
    <n v="1457528176"/>
    <x v="1599"/>
    <b v="0"/>
    <n v="0"/>
    <b v="0"/>
    <s v="photography/places"/>
    <n v="0"/>
    <e v="#DIV/0!"/>
    <n v="0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d v="2014-07-14T23:11:00"/>
    <n v="1401585752"/>
    <x v="1600"/>
    <b v="0"/>
    <n v="9"/>
    <b v="0"/>
    <s v="photography/places"/>
    <n v="7.34"/>
    <n v="40.777777777777779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d v="2011-05-04T20:13:53"/>
    <n v="1301969633"/>
    <x v="1601"/>
    <b v="0"/>
    <n v="56"/>
    <b v="1"/>
    <s v="music/rock"/>
    <n v="108.2492"/>
    <n v="48.325535714285714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d v="2011-10-14T17:00:00"/>
    <n v="1314947317"/>
    <x v="1602"/>
    <b v="0"/>
    <n v="32"/>
    <b v="1"/>
    <s v="music/rock"/>
    <n v="100.16666666666667"/>
    <n v="46.953125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d v="2012-01-27T22:04:19"/>
    <n v="1322539459"/>
    <x v="1603"/>
    <b v="0"/>
    <n v="30"/>
    <b v="1"/>
    <s v="music/rock"/>
    <n v="100.033"/>
    <n v="66.68866666666666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d v="2012-03-17T13:17:15"/>
    <n v="1328559435"/>
    <x v="1604"/>
    <b v="0"/>
    <n v="70"/>
    <b v="1"/>
    <s v="music/rock"/>
    <n v="122.10714285714286"/>
    <n v="48.84285714285714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d v="2011-08-01T01:00:00"/>
    <n v="1311380313"/>
    <x v="1605"/>
    <b v="0"/>
    <n v="44"/>
    <b v="1"/>
    <s v="music/rock"/>
    <n v="100.69333333333333"/>
    <n v="137.3090909090909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d v="2011-03-23T19:40:38"/>
    <n v="1293158438"/>
    <x v="1606"/>
    <b v="0"/>
    <n v="92"/>
    <b v="1"/>
    <s v="music/rock"/>
    <n v="101.004125"/>
    <n v="87.829673913043479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d v="2012-06-14T13:24:11"/>
    <n v="1337887451"/>
    <x v="1607"/>
    <b v="0"/>
    <n v="205"/>
    <b v="1"/>
    <s v="music/rock"/>
    <n v="145.11000000000001"/>
    <n v="70.785365853658533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d v="2013-12-31T23:26:00"/>
    <n v="1385754986"/>
    <x v="1608"/>
    <b v="0"/>
    <n v="23"/>
    <b v="1"/>
    <s v="music/rock"/>
    <n v="101.25"/>
    <n v="52.82608695652174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d v="2011-11-02T02:00:00"/>
    <n v="1315612909"/>
    <x v="1609"/>
    <b v="0"/>
    <n v="4"/>
    <b v="1"/>
    <s v="music/rock"/>
    <n v="118.33333333333333"/>
    <n v="443.75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d v="2012-12-15T16:11:50"/>
    <n v="1353017510"/>
    <x v="1610"/>
    <b v="0"/>
    <n v="112"/>
    <b v="1"/>
    <s v="music/rock"/>
    <n v="271.85000000000002"/>
    <n v="48.544642857142854"/>
    <n v="48.544642857142854"/>
    <x v="4"/>
    <s v="rock"/>
  </r>
  <r>
    <n v="1611"/>
    <s v="Skelton-Luns CD/7&quot;             No Big Deal."/>
    <s v="Skelton-Luns CD/7&quot; No Big Deal."/>
    <x v="134"/>
    <n v="1001"/>
    <x v="0"/>
    <s v="US"/>
    <s v="USD"/>
    <n v="1370390432"/>
    <d v="2013-06-04T18:00:32"/>
    <n v="1368576032"/>
    <x v="1611"/>
    <b v="0"/>
    <n v="27"/>
    <b v="1"/>
    <s v="music/rock"/>
    <n v="125.125"/>
    <n v="37.074074074074076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d v="2013-01-02T14:59:44"/>
    <n v="1354568384"/>
    <x v="1612"/>
    <b v="0"/>
    <n v="11"/>
    <b v="1"/>
    <s v="music/rock"/>
    <n v="110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d v="2012-07-21T19:40:02"/>
    <n v="1340329202"/>
    <x v="1613"/>
    <b v="0"/>
    <n v="26"/>
    <b v="1"/>
    <s v="music/rock"/>
    <n v="101.5"/>
    <n v="39.03846153846154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d v="2014-08-03T11:00:00"/>
    <n v="1401924769"/>
    <x v="1614"/>
    <b v="0"/>
    <n v="77"/>
    <b v="1"/>
    <s v="music/rock"/>
    <n v="102.7"/>
    <n v="66.688311688311686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d v="2011-12-12T20:13:16"/>
    <n v="1319850796"/>
    <x v="1615"/>
    <b v="0"/>
    <n v="136"/>
    <b v="1"/>
    <s v="music/rock"/>
    <n v="114.125"/>
    <n v="67.132352941176464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d v="2012-11-22T16:00:00"/>
    <n v="1350061821"/>
    <x v="1616"/>
    <b v="0"/>
    <n v="157"/>
    <b v="1"/>
    <s v="music/rock"/>
    <n v="104.2"/>
    <n v="66.369426751592357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d v="2013-11-01T13:00:00"/>
    <n v="1380470188"/>
    <x v="1617"/>
    <b v="0"/>
    <n v="158"/>
    <b v="1"/>
    <s v="music/rock"/>
    <n v="145.85714285714286"/>
    <n v="64.62025316455695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s v="US"/>
    <s v="USD"/>
    <n v="1362757335"/>
    <d v="2013-03-08T09:42:15"/>
    <n v="1359301335"/>
    <x v="1618"/>
    <b v="0"/>
    <n v="27"/>
    <b v="1"/>
    <s v="music/rock"/>
    <n v="105.06666666666666"/>
    <n v="58.370370370370374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d v="2014-09-14T22:28:06"/>
    <n v="1408940886"/>
    <x v="1619"/>
    <b v="0"/>
    <n v="23"/>
    <b v="1"/>
    <s v="music/rock"/>
    <n v="133.33333333333334"/>
    <n v="86.956521739130437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d v="2013-02-23T02:09:00"/>
    <n v="1361002140"/>
    <x v="1620"/>
    <b v="0"/>
    <n v="17"/>
    <b v="1"/>
    <s v="music/rock"/>
    <n v="113"/>
    <n v="66.47058823529411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d v="2012-05-27T21:59:00"/>
    <n v="1333550015"/>
    <x v="1621"/>
    <b v="0"/>
    <n v="37"/>
    <b v="1"/>
    <s v="music/rock"/>
    <n v="121.2"/>
    <n v="163.78378378378378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d v="2014-12-17T01:59:00"/>
    <n v="1415343874"/>
    <x v="1622"/>
    <b v="0"/>
    <n v="65"/>
    <b v="1"/>
    <s v="music/rock"/>
    <n v="101.72463768115942"/>
    <n v="107.9846153846153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d v="2013-08-27T10:31:29"/>
    <n v="1372437089"/>
    <x v="1623"/>
    <b v="0"/>
    <n v="18"/>
    <b v="1"/>
    <s v="music/rock"/>
    <n v="101.06666666666666"/>
    <n v="42.111111111111114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d v="2013-01-09T02:48:55"/>
    <n v="1354265335"/>
    <x v="1624"/>
    <b v="0"/>
    <n v="25"/>
    <b v="1"/>
    <s v="music/rock"/>
    <n v="118"/>
    <n v="47.2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d v="2012-09-11T10:47:33"/>
    <n v="1344962853"/>
    <x v="1625"/>
    <b v="0"/>
    <n v="104"/>
    <b v="1"/>
    <s v="music/rock"/>
    <n v="155.33333333333334"/>
    <n v="112.01923076923077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d v="2013-12-01T15:21:07"/>
    <n v="1383337267"/>
    <x v="1626"/>
    <b v="0"/>
    <n v="108"/>
    <b v="1"/>
    <s v="music/rock"/>
    <n v="101.1875"/>
    <n v="74.953703703703709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d v="2012-11-25T22:59:00"/>
    <n v="1351011489"/>
    <x v="1627"/>
    <b v="0"/>
    <n v="38"/>
    <b v="1"/>
    <s v="music/rock"/>
    <n v="117"/>
    <n v="61.578947368421055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d v="2014-06-17T11:41:22"/>
    <n v="1400175682"/>
    <x v="1628"/>
    <b v="0"/>
    <n v="88"/>
    <b v="1"/>
    <s v="music/rock"/>
    <n v="100.925"/>
    <n v="45.87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d v="2014-02-20T14:48:53"/>
    <n v="1389041333"/>
    <x v="1629"/>
    <b v="0"/>
    <n v="82"/>
    <b v="1"/>
    <s v="music/rock"/>
    <n v="103.66666666666667"/>
    <n v="75.853658536585371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d v="2012-03-02T00:59:00"/>
    <n v="1328040375"/>
    <x v="1630"/>
    <b v="0"/>
    <n v="126"/>
    <b v="1"/>
    <s v="music/rock"/>
    <n v="265.25"/>
    <n v="84.206349206349202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d v="2012-10-12T14:37:41"/>
    <n v="1347482261"/>
    <x v="1631"/>
    <b v="0"/>
    <n v="133"/>
    <b v="1"/>
    <s v="music/rock"/>
    <n v="155.91"/>
    <n v="117.22556390977444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d v="2011-09-24T02:10:54"/>
    <n v="1311667854"/>
    <x v="1632"/>
    <b v="0"/>
    <n v="47"/>
    <b v="1"/>
    <s v="music/rock"/>
    <n v="101.625"/>
    <n v="86.489361702127653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d v="2012-01-15T23:00:00"/>
    <n v="1324329156"/>
    <x v="1633"/>
    <b v="0"/>
    <n v="58"/>
    <b v="1"/>
    <s v="music/rock"/>
    <n v="100"/>
    <n v="172.41379310344828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d v="2011-06-01T23:59:00"/>
    <n v="1303706001"/>
    <x v="1634"/>
    <b v="0"/>
    <n v="32"/>
    <b v="1"/>
    <s v="music/rock"/>
    <n v="100.5"/>
    <n v="62.812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d v="2016-07-11T14:51:01"/>
    <n v="1463086261"/>
    <x v="1635"/>
    <b v="0"/>
    <n v="37"/>
    <b v="1"/>
    <s v="music/rock"/>
    <n v="125.3"/>
    <n v="67.72972972972972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d v="2011-06-11T22:00:00"/>
    <n v="1304129088"/>
    <x v="1636"/>
    <b v="0"/>
    <n v="87"/>
    <b v="1"/>
    <s v="music/rock"/>
    <n v="103.55555555555556"/>
    <n v="53.563218390804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d v="2009-12-31T17:39:00"/>
    <n v="1257444140"/>
    <x v="1637"/>
    <b v="0"/>
    <n v="15"/>
    <b v="1"/>
    <s v="music/rock"/>
    <n v="103.8"/>
    <n v="34.6"/>
    <n v="34.6"/>
    <x v="4"/>
    <s v="rock"/>
  </r>
  <r>
    <n v="1638"/>
    <s v="Avenues EP 2013"/>
    <s v="Avenues will be going in to the studio to record a new EP with Matt Allison!"/>
    <x v="28"/>
    <n v="1050"/>
    <x v="0"/>
    <s v="US"/>
    <s v="USD"/>
    <n v="1362086700"/>
    <d v="2013-02-28T15:25:00"/>
    <n v="1358180968"/>
    <x v="1638"/>
    <b v="0"/>
    <n v="27"/>
    <b v="1"/>
    <s v="music/rock"/>
    <n v="105"/>
    <n v="38.888888888888886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d v="2012-03-03T09:39:25"/>
    <n v="1328197165"/>
    <x v="1639"/>
    <b v="0"/>
    <n v="19"/>
    <b v="1"/>
    <s v="music/rock"/>
    <n v="100"/>
    <n v="94.73684210526316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d v="2010-08-02T19:59:00"/>
    <n v="1279603955"/>
    <x v="1640"/>
    <b v="0"/>
    <n v="17"/>
    <b v="1"/>
    <s v="music/rock"/>
    <n v="169.86"/>
    <n v="39.967058823529413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s v="US"/>
    <s v="USD"/>
    <n v="1418998744"/>
    <d v="2014-12-19T08:19:04"/>
    <n v="1416406744"/>
    <x v="1641"/>
    <b v="0"/>
    <n v="26"/>
    <b v="1"/>
    <s v="music/pop"/>
    <n v="101.4"/>
    <n v="97.5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d v="2011-06-13T18:35:27"/>
    <n v="1306283727"/>
    <x v="1642"/>
    <b v="0"/>
    <n v="28"/>
    <b v="1"/>
    <s v="music/pop"/>
    <n v="100"/>
    <n v="42.857142857142854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d v="2012-09-24T13:46:52"/>
    <n v="1345924012"/>
    <x v="1643"/>
    <b v="0"/>
    <n v="37"/>
    <b v="1"/>
    <s v="music/pop"/>
    <n v="124.7"/>
    <n v="168.513513513513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d v="2012-11-21T20:26:00"/>
    <n v="1348363560"/>
    <x v="1644"/>
    <b v="0"/>
    <n v="128"/>
    <b v="1"/>
    <s v="music/pop"/>
    <n v="109.5"/>
    <n v="85.54687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d v="2013-09-18T08:49:00"/>
    <n v="1378306140"/>
    <x v="1645"/>
    <b v="0"/>
    <n v="10"/>
    <b v="1"/>
    <s v="music/pop"/>
    <n v="110.8"/>
    <n v="554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d v="2014-08-14T12:11:00"/>
    <n v="1405248503"/>
    <x v="1646"/>
    <b v="0"/>
    <n v="83"/>
    <b v="1"/>
    <s v="music/pop"/>
    <n v="110.2"/>
    <n v="26.554216867469879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d v="2012-06-09T03:49:37"/>
    <n v="1336643377"/>
    <x v="1647"/>
    <b v="0"/>
    <n v="46"/>
    <b v="1"/>
    <s v="music/pop"/>
    <n v="104.72"/>
    <n v="113.82608695652173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d v="2011-03-20T09:54:42"/>
    <n v="1298048082"/>
    <x v="1648"/>
    <b v="0"/>
    <n v="90"/>
    <b v="1"/>
    <s v="music/pop"/>
    <n v="125.26086956521739"/>
    <n v="32.01111111111111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d v="2014-05-23T10:25:55"/>
    <n v="1396974355"/>
    <x v="1649"/>
    <b v="0"/>
    <n v="81"/>
    <b v="1"/>
    <s v="music/pop"/>
    <n v="100.58763157894737"/>
    <n v="47.189259259259259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d v="2013-10-09T04:27:17"/>
    <n v="1378722437"/>
    <x v="1650"/>
    <b v="0"/>
    <n v="32"/>
    <b v="1"/>
    <s v="music/pop"/>
    <n v="141.55000000000001"/>
    <n v="88.4687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d v="2011-04-26T00:59:00"/>
    <n v="1300916220"/>
    <x v="1651"/>
    <b v="0"/>
    <n v="20"/>
    <b v="1"/>
    <s v="music/pop"/>
    <n v="100.75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d v="2013-11-24T06:49:53"/>
    <n v="1382701793"/>
    <x v="1652"/>
    <b v="0"/>
    <n v="70"/>
    <b v="1"/>
    <s v="music/pop"/>
    <n v="100.66666666666667"/>
    <n v="64.714285714285708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d v="2011-04-24T14:01:36"/>
    <n v="1300996896"/>
    <x v="1653"/>
    <b v="0"/>
    <n v="168"/>
    <b v="1"/>
    <s v="music/pop"/>
    <n v="174.2304"/>
    <n v="51.85428571428571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d v="2012-04-18T15:22:40"/>
    <n v="1332192160"/>
    <x v="1654"/>
    <b v="0"/>
    <n v="34"/>
    <b v="1"/>
    <s v="music/pop"/>
    <n v="119.90909090909091"/>
    <n v="38.794117647058826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d v="2012-04-05T12:00:20"/>
    <n v="1331060420"/>
    <x v="1655"/>
    <b v="0"/>
    <n v="48"/>
    <b v="1"/>
    <s v="music/pop"/>
    <n v="142.86666666666667"/>
    <n v="44.645833333333336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d v="2012-12-13T16:17:32"/>
    <n v="1352845052"/>
    <x v="1656"/>
    <b v="0"/>
    <n v="48"/>
    <b v="1"/>
    <s v="music/pop"/>
    <n v="100.33493333333334"/>
    <n v="156.7733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d v="2012-05-24T12:46:08"/>
    <n v="1335293168"/>
    <x v="1657"/>
    <b v="0"/>
    <n v="221"/>
    <b v="1"/>
    <s v="music/pop"/>
    <n v="104.93380000000001"/>
    <n v="118.70339366515837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d v="2012-12-18T08:20:00"/>
    <n v="1352524767"/>
    <x v="1658"/>
    <b v="0"/>
    <n v="107"/>
    <b v="1"/>
    <s v="music/pop"/>
    <n v="132.23333333333332"/>
    <n v="74.149532710280369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d v="2013-12-17T06:00:00"/>
    <n v="1384811721"/>
    <x v="1659"/>
    <b v="0"/>
    <n v="45"/>
    <b v="1"/>
    <s v="music/pop"/>
    <n v="112.8"/>
    <n v="12.53333333333333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d v="2016-04-30T15:59:00"/>
    <n v="1459355950"/>
    <x v="1660"/>
    <b v="0"/>
    <n v="36"/>
    <b v="1"/>
    <s v="music/pop"/>
    <n v="1253.75"/>
    <n v="27.861111111111111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d v="2016-01-17T15:00:00"/>
    <n v="1449359831"/>
    <x v="1661"/>
    <b v="0"/>
    <n v="101"/>
    <b v="1"/>
    <s v="music/pop"/>
    <n v="102.50632911392405"/>
    <n v="80.178217821782184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d v="2011-12-30T23:45:36"/>
    <n v="1320122736"/>
    <x v="1662"/>
    <b v="0"/>
    <n v="62"/>
    <b v="1"/>
    <s v="music/pop"/>
    <n v="102.6375"/>
    <n v="132.43548387096774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d v="2015-01-31T18:31:47"/>
    <n v="1420158707"/>
    <x v="1663"/>
    <b v="0"/>
    <n v="32"/>
    <b v="1"/>
    <s v="music/pop"/>
    <n v="108"/>
    <n v="33.75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d v="2012-03-15T21:59:00"/>
    <n v="1328033818"/>
    <x v="1664"/>
    <b v="0"/>
    <n v="89"/>
    <b v="1"/>
    <s v="music/pop"/>
    <n v="122.4088"/>
    <n v="34.384494382022467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d v="2011-02-21T21:00:00"/>
    <n v="1295624113"/>
    <x v="1665"/>
    <b v="0"/>
    <n v="93"/>
    <b v="1"/>
    <s v="music/pop"/>
    <n v="119.45714285714286"/>
    <n v="44.956989247311824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d v="2013-03-27T23:04:33"/>
    <n v="1361858673"/>
    <x v="1666"/>
    <b v="0"/>
    <n v="98"/>
    <b v="1"/>
    <s v="music/pop"/>
    <n v="160.88"/>
    <n v="41.040816326530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d v="2014-03-11T00:59:00"/>
    <n v="1392169298"/>
    <x v="1667"/>
    <b v="0"/>
    <n v="82"/>
    <b v="1"/>
    <s v="music/pop"/>
    <n v="126.85294117647059"/>
    <n v="52.597560975609753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d v="2011-11-27T22:35:39"/>
    <n v="1319859339"/>
    <x v="1668"/>
    <b v="0"/>
    <n v="116"/>
    <b v="1"/>
    <s v="music/pop"/>
    <n v="102.6375"/>
    <n v="70.78448275862068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d v="2016-05-31T15:14:36"/>
    <n v="1459545276"/>
    <x v="1669"/>
    <b v="0"/>
    <n v="52"/>
    <b v="1"/>
    <s v="music/pop"/>
    <n v="139.75"/>
    <n v="53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d v="2010-07-04T22:00:00"/>
    <n v="1273961999"/>
    <x v="1670"/>
    <b v="0"/>
    <n v="23"/>
    <b v="1"/>
    <s v="music/pop"/>
    <n v="102.6"/>
    <n v="44.608695652173914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d v="2016-08-01T07:03:34"/>
    <n v="1467464614"/>
    <x v="1671"/>
    <b v="0"/>
    <n v="77"/>
    <b v="1"/>
    <s v="music/pop"/>
    <n v="100.6735"/>
    <n v="26.148961038961041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d v="2012-06-04T09:45:30"/>
    <n v="1336232730"/>
    <x v="1672"/>
    <b v="0"/>
    <n v="49"/>
    <b v="1"/>
    <s v="music/pop"/>
    <n v="112.94117647058823"/>
    <n v="39.183673469387756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d v="2015-03-06T15:04:52"/>
    <n v="1423083892"/>
    <x v="1673"/>
    <b v="0"/>
    <n v="59"/>
    <b v="1"/>
    <s v="music/pop"/>
    <n v="128.0952380952381"/>
    <n v="45.5932203389830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d v="2016-08-18T00:59:00"/>
    <n v="1468852306"/>
    <x v="1674"/>
    <b v="0"/>
    <n v="113"/>
    <b v="1"/>
    <s v="music/pop"/>
    <n v="201.7"/>
    <n v="89.247787610619469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d v="2011-10-16T16:03:00"/>
    <n v="1316194540"/>
    <x v="1675"/>
    <b v="0"/>
    <n v="34"/>
    <b v="1"/>
    <s v="music/pop"/>
    <n v="137.416"/>
    <n v="40.416470588235299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d v="2012-04-20T21:59:00"/>
    <n v="1330968347"/>
    <x v="1676"/>
    <b v="0"/>
    <n v="42"/>
    <b v="1"/>
    <s v="music/pop"/>
    <n v="115.33333333333333"/>
    <n v="82.3809523809523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d v="2016-04-15T23:59:00"/>
    <n v="1455615976"/>
    <x v="1677"/>
    <b v="0"/>
    <n v="42"/>
    <b v="1"/>
    <s v="music/pop"/>
    <n v="111.66666666666667"/>
    <n v="159.5238095238095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d v="2014-02-06T14:31:11"/>
    <n v="1390509071"/>
    <x v="1678"/>
    <b v="0"/>
    <n v="49"/>
    <b v="1"/>
    <s v="music/pop"/>
    <n v="118.4"/>
    <n v="36.244897959183675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d v="2011-07-21T19:39:05"/>
    <n v="1309311545"/>
    <x v="1679"/>
    <b v="0"/>
    <n v="56"/>
    <b v="1"/>
    <s v="music/pop"/>
    <n v="175"/>
    <n v="62.5"/>
    <n v="62.5"/>
    <x v="4"/>
    <s v="pop"/>
  </r>
  <r>
    <n v="1680"/>
    <s v="Kick Out a Record"/>
    <s v="Working Musician dilemma #164: how the taxman put Kick the Record 2.0 on hold"/>
    <x v="28"/>
    <n v="1175"/>
    <x v="0"/>
    <s v="US"/>
    <s v="USD"/>
    <n v="1405188667"/>
    <d v="2014-07-12T12:11:07"/>
    <n v="1402596667"/>
    <x v="1680"/>
    <b v="0"/>
    <n v="25"/>
    <b v="1"/>
    <s v="music/pop"/>
    <n v="117.5"/>
    <n v="4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d v="2017-03-28T20:00:00"/>
    <n v="1486522484"/>
    <x v="1681"/>
    <b v="0"/>
    <n v="884"/>
    <b v="0"/>
    <s v="music/faith"/>
    <n v="101.42212307692307"/>
    <n v="74.575090497737563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d v="2017-04-13T22:07:40"/>
    <n v="1486962460"/>
    <x v="1682"/>
    <b v="0"/>
    <n v="0"/>
    <b v="0"/>
    <s v="music/faith"/>
    <n v="0"/>
    <e v="#DIV/0!"/>
    <n v="0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d v="2017-04-07T12:45:38"/>
    <n v="1489517138"/>
    <x v="1683"/>
    <b v="0"/>
    <n v="10"/>
    <b v="0"/>
    <s v="music/faith"/>
    <n v="21.714285714285715"/>
    <n v="76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d v="2017-03-17T12:34:01"/>
    <n v="1487360041"/>
    <x v="1684"/>
    <b v="0"/>
    <n v="101"/>
    <b v="0"/>
    <s v="music/faith"/>
    <n v="109.125"/>
    <n v="86.4356435643564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d v="2017-03-23T23:00:23"/>
    <n v="1487743223"/>
    <x v="1685"/>
    <b v="0"/>
    <n v="15"/>
    <b v="0"/>
    <s v="music/faith"/>
    <n v="102.85714285714286"/>
    <n v="2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d v="2017-04-27T13:15:19"/>
    <n v="1488140119"/>
    <x v="1686"/>
    <b v="0"/>
    <n v="1"/>
    <b v="0"/>
    <s v="music/faith"/>
    <n v="0.36"/>
    <n v="1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d v="2017-04-10T14:15:00"/>
    <n v="1488935245"/>
    <x v="1687"/>
    <b v="0"/>
    <n v="39"/>
    <b v="0"/>
    <s v="music/faith"/>
    <n v="31.25"/>
    <n v="80.128205128205124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d v="2017-04-09T05:49:54"/>
    <n v="1489150194"/>
    <x v="1688"/>
    <b v="0"/>
    <n v="7"/>
    <b v="0"/>
    <s v="music/faith"/>
    <n v="44.3"/>
    <n v="253.14285714285714"/>
    <n v="253.14285714285714"/>
    <x v="4"/>
    <s v="faith"/>
  </r>
  <r>
    <n v="1689"/>
    <s v="Fly Away"/>
    <s v="Praising the Living God in the second half of life."/>
    <x v="262"/>
    <n v="2400"/>
    <x v="3"/>
    <s v="US"/>
    <s v="USD"/>
    <n v="1489700230"/>
    <d v="2017-03-16T15:37:10"/>
    <n v="1487111830"/>
    <x v="1689"/>
    <b v="0"/>
    <n v="14"/>
    <b v="0"/>
    <s v="music/faith"/>
    <n v="100"/>
    <n v="171.42857142857142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d v="2017-04-06T03:20:42"/>
    <n v="1488882042"/>
    <x v="1690"/>
    <b v="0"/>
    <n v="11"/>
    <b v="0"/>
    <s v="music/faith"/>
    <n v="25.4"/>
    <n v="57.727272727272727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d v="2017-04-02T19:00:00"/>
    <n v="1488387008"/>
    <x v="1691"/>
    <b v="0"/>
    <n v="38"/>
    <b v="0"/>
    <s v="music/faith"/>
    <n v="33.473333333333336"/>
    <n v="264.26315789473682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d v="2017-03-26T17:59:00"/>
    <n v="1487734667"/>
    <x v="1692"/>
    <b v="0"/>
    <n v="15"/>
    <b v="0"/>
    <s v="music/faith"/>
    <n v="47.8"/>
    <n v="159.33333333333334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d v="2017-04-09T14:00:00"/>
    <n v="1489097112"/>
    <x v="1693"/>
    <b v="0"/>
    <n v="8"/>
    <b v="0"/>
    <s v="music/faith"/>
    <n v="9.3333333333333339"/>
    <n v="35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d v="2017-03-26T22:36:00"/>
    <n v="1488038674"/>
    <x v="1694"/>
    <b v="0"/>
    <n v="1"/>
    <b v="0"/>
    <s v="music/faith"/>
    <n v="0.05"/>
    <n v="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d v="2017-04-09T19:00:00"/>
    <n v="1488847514"/>
    <x v="1695"/>
    <b v="0"/>
    <n v="23"/>
    <b v="0"/>
    <s v="music/faith"/>
    <n v="11.708333333333334"/>
    <n v="61.0869565217391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d v="2017-03-31T18:40:11"/>
    <n v="1488418811"/>
    <x v="1696"/>
    <b v="0"/>
    <n v="0"/>
    <b v="0"/>
    <s v="music/faith"/>
    <n v="0"/>
    <e v="#DIV/0!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d v="2017-04-09T17:47:28"/>
    <n v="1489193248"/>
    <x v="1697"/>
    <b v="0"/>
    <n v="22"/>
    <b v="0"/>
    <s v="music/faith"/>
    <n v="20.207999999999998"/>
    <n v="114.8181818181818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d v="2017-03-25T21:33:00"/>
    <n v="1488430760"/>
    <x v="1698"/>
    <b v="0"/>
    <n v="0"/>
    <b v="0"/>
    <s v="music/faith"/>
    <n v="0"/>
    <e v="#DIV/0!"/>
    <n v="0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d v="2017-04-11T14:44:05"/>
    <n v="1489351445"/>
    <x v="1699"/>
    <b v="0"/>
    <n v="4"/>
    <b v="0"/>
    <s v="music/faith"/>
    <n v="4.2311459353574925"/>
    <n v="5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d v="2017-03-31T22:00:00"/>
    <n v="1488418990"/>
    <x v="1700"/>
    <b v="0"/>
    <n v="79"/>
    <b v="0"/>
    <s v="music/faith"/>
    <n v="26.06"/>
    <n v="65.974683544303801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d v="2015-01-15T09:56:45"/>
    <n v="1418745405"/>
    <x v="1701"/>
    <b v="0"/>
    <n v="2"/>
    <b v="0"/>
    <s v="music/faith"/>
    <n v="0.19801980198019803"/>
    <n v="5"/>
    <n v="5"/>
    <x v="4"/>
    <s v="faith"/>
  </r>
  <r>
    <n v="1702"/>
    <s v="lyndale lewis and new vision prosper cd release"/>
    <s v="I can do all things through christ jesus"/>
    <x v="281"/>
    <n v="1"/>
    <x v="2"/>
    <s v="US"/>
    <s v="USD"/>
    <n v="1427745150"/>
    <d v="2015-03-30T13:52:30"/>
    <n v="1425156750"/>
    <x v="1702"/>
    <b v="0"/>
    <n v="1"/>
    <b v="0"/>
    <s v="music/faith"/>
    <n v="6.0606060606060606E-3"/>
    <n v="1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d v="2015-08-31T00:45:37"/>
    <n v="1435819537"/>
    <x v="1703"/>
    <b v="0"/>
    <n v="2"/>
    <b v="0"/>
    <s v="music/faith"/>
    <n v="1.02"/>
    <n v="25.5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d v="2015-02-15T21:21:13"/>
    <n v="1421464873"/>
    <x v="1704"/>
    <b v="0"/>
    <n v="11"/>
    <b v="0"/>
    <s v="music/faith"/>
    <n v="65.099999999999994"/>
    <n v="118.36363636363636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d v="2015-09-09T10:00:00"/>
    <n v="1440807846"/>
    <x v="1705"/>
    <b v="0"/>
    <n v="0"/>
    <b v="0"/>
    <s v="music/faith"/>
    <n v="0"/>
    <e v="#DIV/0!"/>
    <n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d v="2015-08-23T01:21:12"/>
    <n v="1435130472"/>
    <x v="1706"/>
    <b v="0"/>
    <n v="0"/>
    <b v="0"/>
    <s v="music/faith"/>
    <n v="0"/>
    <e v="#DIV/0!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d v="2016-03-28T10:18:15"/>
    <n v="1456593495"/>
    <x v="1707"/>
    <b v="0"/>
    <n v="9"/>
    <b v="0"/>
    <s v="music/faith"/>
    <n v="9.74"/>
    <n v="54.11111111111111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d v="2016-05-01T14:48:26"/>
    <n v="1458679706"/>
    <x v="1708"/>
    <b v="0"/>
    <n v="0"/>
    <b v="0"/>
    <s v="music/faith"/>
    <n v="0"/>
    <e v="#DIV/0!"/>
    <n v="0"/>
    <x v="4"/>
    <s v="faith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d v="2014-08-31T13:39:00"/>
    <n v="1405949514"/>
    <x v="1709"/>
    <b v="0"/>
    <n v="4"/>
    <b v="0"/>
    <s v="music/faith"/>
    <n v="4.8571428571428568"/>
    <n v="21.25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d v="2016-01-18T07:00:00"/>
    <n v="1449151888"/>
    <x v="1710"/>
    <b v="0"/>
    <n v="1"/>
    <b v="0"/>
    <s v="music/faith"/>
    <n v="0.68"/>
    <n v="3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d v="2014-09-01T09:30:34"/>
    <n v="1406907034"/>
    <x v="1711"/>
    <b v="0"/>
    <n v="2"/>
    <b v="0"/>
    <s v="music/faith"/>
    <n v="10.5"/>
    <n v="52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d v="2015-06-30T15:55:53"/>
    <n v="1430517353"/>
    <x v="1712"/>
    <b v="0"/>
    <n v="0"/>
    <b v="0"/>
    <s v="music/faith"/>
    <n v="0"/>
    <e v="#DIV/0!"/>
    <n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d v="2014-10-05T13:13:32"/>
    <n v="1409944412"/>
    <x v="1713"/>
    <b v="0"/>
    <n v="1"/>
    <b v="0"/>
    <s v="music/faith"/>
    <n v="1.6666666666666667"/>
    <n v="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d v="2015-05-01T16:02:41"/>
    <n v="1427925761"/>
    <x v="1714"/>
    <b v="0"/>
    <n v="17"/>
    <b v="0"/>
    <s v="music/faith"/>
    <n v="7.8680000000000003"/>
    <n v="115.70588235294117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d v="2015-03-30T21:22:00"/>
    <n v="1425186785"/>
    <x v="1715"/>
    <b v="0"/>
    <n v="2"/>
    <b v="0"/>
    <s v="music/faith"/>
    <n v="0.22"/>
    <n v="5.5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d v="2016-12-09T08:51:39"/>
    <n v="1477835499"/>
    <x v="1716"/>
    <b v="0"/>
    <n v="3"/>
    <b v="0"/>
    <s v="music/faith"/>
    <n v="7.5"/>
    <n v="50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d v="2016-04-20T22:00:00"/>
    <n v="1459467238"/>
    <x v="1717"/>
    <b v="0"/>
    <n v="41"/>
    <b v="0"/>
    <s v="music/faith"/>
    <n v="42.725880551301685"/>
    <n v="34.024390243902438"/>
    <n v="34.024390243902438"/>
    <x v="4"/>
    <s v="faith"/>
  </r>
  <r>
    <n v="1718"/>
    <s v="The Prodigal Son"/>
    <s v="A melody for the galaxy."/>
    <x v="19"/>
    <n v="75"/>
    <x v="2"/>
    <s v="US"/>
    <s v="USD"/>
    <n v="1463201940"/>
    <d v="2016-05-13T22:59:00"/>
    <n v="1459435149"/>
    <x v="1718"/>
    <b v="0"/>
    <n v="2"/>
    <b v="0"/>
    <s v="music/faith"/>
    <n v="0.21428571428571427"/>
    <n v="37.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d v="2014-09-17T06:49:51"/>
    <n v="1408366191"/>
    <x v="1719"/>
    <b v="0"/>
    <n v="3"/>
    <b v="0"/>
    <s v="music/faith"/>
    <n v="0.875"/>
    <n v="11.66666666666666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d v="2014-11-09T13:47:51"/>
    <n v="1412966871"/>
    <x v="1720"/>
    <b v="0"/>
    <n v="8"/>
    <b v="0"/>
    <s v="music/faith"/>
    <n v="5.625"/>
    <n v="28.1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d v="2015-12-11T05:04:23"/>
    <n v="1447239863"/>
    <x v="1721"/>
    <b v="0"/>
    <n v="0"/>
    <b v="0"/>
    <s v="music/faith"/>
    <n v="0"/>
    <e v="#DIV/0!"/>
    <n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d v="2016-04-02T18:10:00"/>
    <n v="1456441429"/>
    <x v="1722"/>
    <b v="0"/>
    <n v="1"/>
    <b v="0"/>
    <s v="music/faith"/>
    <n v="3.4722222222222224E-2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d v="2015-07-01T00:00:00"/>
    <n v="1430855315"/>
    <x v="1723"/>
    <b v="0"/>
    <n v="3"/>
    <b v="0"/>
    <s v="music/faith"/>
    <n v="6.5"/>
    <n v="216.6666666666666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d v="2014-10-30T16:22:42"/>
    <n v="1412115762"/>
    <x v="1724"/>
    <b v="0"/>
    <n v="4"/>
    <b v="0"/>
    <s v="music/faith"/>
    <n v="0.58333333333333337"/>
    <n v="8.75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d v="2014-08-24T17:14:09"/>
    <n v="1406330049"/>
    <x v="1725"/>
    <b v="0"/>
    <n v="9"/>
    <b v="0"/>
    <s v="music/faith"/>
    <n v="10.181818181818182"/>
    <n v="62.222222222222221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d v="2014-06-27T16:04:24"/>
    <n v="1401401064"/>
    <x v="1726"/>
    <b v="0"/>
    <n v="16"/>
    <b v="0"/>
    <s v="music/faith"/>
    <n v="33.784615384615385"/>
    <n v="137.2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d v="2015-04-05T05:00:00"/>
    <n v="1423520177"/>
    <x v="1727"/>
    <b v="0"/>
    <n v="1"/>
    <b v="0"/>
    <s v="music/faith"/>
    <n v="3.3333333333333333E-2"/>
    <n v="1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d v="2015-10-21T09:01:14"/>
    <n v="1442847674"/>
    <x v="1728"/>
    <b v="0"/>
    <n v="7"/>
    <b v="0"/>
    <s v="music/faith"/>
    <n v="68.400000000000006"/>
    <n v="122.142857142857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d v="2016-06-09T19:15:06"/>
    <n v="1460337306"/>
    <x v="1729"/>
    <b v="0"/>
    <n v="0"/>
    <b v="0"/>
    <s v="music/faith"/>
    <n v="0"/>
    <e v="#DIV/0!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d v="2015-10-24T20:06:23"/>
    <n v="1443146783"/>
    <x v="1730"/>
    <b v="0"/>
    <n v="0"/>
    <b v="0"/>
    <s v="music/faith"/>
    <n v="0"/>
    <e v="#DIV/0!"/>
    <n v="0"/>
    <x v="4"/>
    <s v="faith"/>
  </r>
  <r>
    <n v="1731"/>
    <s v="Sam Cox Band First Christian Tour"/>
    <s v="We are a Christin Worship band looking to midwest tour. God Bless!"/>
    <x v="28"/>
    <n v="0"/>
    <x v="2"/>
    <s v="US"/>
    <s v="USD"/>
    <n v="1434034800"/>
    <d v="2015-06-11T09:00:00"/>
    <n v="1432849552"/>
    <x v="1731"/>
    <b v="0"/>
    <n v="0"/>
    <b v="0"/>
    <s v="music/faith"/>
    <n v="0"/>
    <e v="#DIV/0!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d v="2016-01-15T23:00:00"/>
    <n v="1447777481"/>
    <x v="1732"/>
    <b v="0"/>
    <n v="0"/>
    <b v="0"/>
    <s v="music/faith"/>
    <n v="0"/>
    <e v="#DIV/0!"/>
    <n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d v="2016-09-13T15:30:00"/>
    <n v="1472746374"/>
    <x v="1733"/>
    <b v="0"/>
    <n v="0"/>
    <b v="0"/>
    <s v="music/faith"/>
    <n v="0"/>
    <e v="#DIV/0!"/>
    <n v="0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d v="2015-05-07T18:52:36"/>
    <n v="1428454356"/>
    <x v="1734"/>
    <b v="0"/>
    <n v="1"/>
    <b v="0"/>
    <s v="music/faith"/>
    <n v="2.2222222222222223E-2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d v="2016-08-07T13:32:25"/>
    <n v="1468006345"/>
    <x v="1735"/>
    <b v="0"/>
    <n v="2"/>
    <b v="0"/>
    <s v="music/faith"/>
    <n v="11"/>
    <n v="55"/>
    <n v="55"/>
    <x v="4"/>
    <s v="faith"/>
  </r>
  <r>
    <n v="1736"/>
    <s v="In His Presence"/>
    <s v="A unique meditative album reflecting on the life of Christ, inviting Him into your presence"/>
    <x v="9"/>
    <n v="22"/>
    <x v="2"/>
    <s v="US"/>
    <s v="USD"/>
    <n v="1447018833"/>
    <d v="2015-11-08T15:40:33"/>
    <n v="1444423233"/>
    <x v="1736"/>
    <b v="0"/>
    <n v="1"/>
    <b v="0"/>
    <s v="music/faith"/>
    <n v="0.73333333333333328"/>
    <n v="22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d v="2015-07-20T16:46:32"/>
    <n v="1434840392"/>
    <x v="1737"/>
    <b v="0"/>
    <n v="15"/>
    <b v="0"/>
    <s v="music/faith"/>
    <n v="21.25"/>
    <n v="56.666666666666664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s v="US"/>
    <s v="USD"/>
    <n v="1412283542"/>
    <d v="2014-10-02T14:59:02"/>
    <n v="1409691542"/>
    <x v="1738"/>
    <b v="0"/>
    <n v="1"/>
    <b v="0"/>
    <s v="music/faith"/>
    <n v="0.4"/>
    <n v="2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d v="2016-05-04T13:58:52"/>
    <n v="1457297932"/>
    <x v="1739"/>
    <b v="0"/>
    <n v="1"/>
    <b v="0"/>
    <s v="music/faith"/>
    <n v="0.1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d v="2015-07-16T13:37:02"/>
    <n v="1434483422"/>
    <x v="1740"/>
    <b v="0"/>
    <n v="0"/>
    <b v="0"/>
    <s v="music/faith"/>
    <n v="0"/>
    <e v="#DIV/0!"/>
    <n v="0"/>
    <x v="4"/>
    <s v="faith"/>
  </r>
  <r>
    <n v="1741"/>
    <s v="Caught off Guard"/>
    <s v="A photo journal documenting my experiences and travels across New Zealand"/>
    <x v="38"/>
    <n v="1330"/>
    <x v="0"/>
    <s v="GB"/>
    <s v="GBP"/>
    <n v="1433948671"/>
    <d v="2015-06-10T09:04:31"/>
    <n v="1430060671"/>
    <x v="1741"/>
    <b v="0"/>
    <n v="52"/>
    <b v="1"/>
    <s v="photography/photobooks"/>
    <n v="110.83333333333333"/>
    <n v="25.576923076923077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d v="2017-01-07T15:00:00"/>
    <n v="1481058170"/>
    <x v="1742"/>
    <b v="0"/>
    <n v="34"/>
    <b v="1"/>
    <s v="photography/photobooks"/>
    <n v="108.75"/>
    <n v="63.970588235294116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d v="2016-08-26T21:59:00"/>
    <n v="1470348775"/>
    <x v="1743"/>
    <b v="0"/>
    <n v="67"/>
    <b v="1"/>
    <s v="photography/photobooks"/>
    <n v="100.41666666666667"/>
    <n v="89.925373134328353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d v="2015-03-08T07:31:17"/>
    <n v="1421937077"/>
    <x v="1744"/>
    <b v="0"/>
    <n v="70"/>
    <b v="1"/>
    <s v="photography/photobooks"/>
    <n v="118.45454545454545"/>
    <n v="93.071428571428569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d v="2016-12-21T20:00:00"/>
    <n v="1479276838"/>
    <x v="1745"/>
    <b v="0"/>
    <n v="89"/>
    <b v="1"/>
    <s v="photography/photobooks"/>
    <n v="114.01428571428572"/>
    <n v="89.67415730337079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d v="2016-11-23T20:00:00"/>
    <n v="1477368867"/>
    <x v="1746"/>
    <b v="0"/>
    <n v="107"/>
    <b v="1"/>
    <s v="photography/photobooks"/>
    <n v="148.1"/>
    <n v="207.61682242990653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d v="2015-11-13T09:00:00"/>
    <n v="1444904830"/>
    <x v="1747"/>
    <b v="0"/>
    <n v="159"/>
    <b v="1"/>
    <s v="photography/photobooks"/>
    <n v="104.95555555555555"/>
    <n v="59.408805031446541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s v="CA"/>
    <s v="CAD"/>
    <n v="1441234143"/>
    <d v="2015-09-02T16:49:03"/>
    <n v="1438642143"/>
    <x v="1748"/>
    <b v="0"/>
    <n v="181"/>
    <b v="1"/>
    <s v="photography/photobooks"/>
    <n v="129.94800000000001"/>
    <n v="358.97237569060775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d v="2017-03-01T13:00:00"/>
    <n v="1485213921"/>
    <x v="1749"/>
    <b v="0"/>
    <n v="131"/>
    <b v="1"/>
    <s v="photography/photobooks"/>
    <n v="123.48756218905473"/>
    <n v="94.73664122137404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d v="2016-04-19T14:05:04"/>
    <n v="1458936304"/>
    <x v="1750"/>
    <b v="0"/>
    <n v="125"/>
    <b v="1"/>
    <s v="photography/photobooks"/>
    <n v="201.62"/>
    <n v="80.647999999999996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d v="2015-03-19T11:45:23"/>
    <n v="1424198723"/>
    <x v="1751"/>
    <b v="0"/>
    <n v="61"/>
    <b v="1"/>
    <s v="photography/photobooks"/>
    <n v="102.9"/>
    <n v="168.68852459016392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s v="GB"/>
    <s v="GBP"/>
    <n v="1476425082"/>
    <d v="2016-10-14T00:04:42"/>
    <n v="1473833082"/>
    <x v="1752"/>
    <b v="0"/>
    <n v="90"/>
    <b v="1"/>
    <s v="photography/photobooks"/>
    <n v="260.16666666666669"/>
    <n v="34.6888888888888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d v="2016-03-21T10:59:28"/>
    <n v="1455991168"/>
    <x v="1753"/>
    <b v="0"/>
    <n v="35"/>
    <b v="1"/>
    <s v="photography/photobooks"/>
    <n v="108"/>
    <n v="462.85714285714283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d v="2015-04-03T14:02:33"/>
    <n v="1425502953"/>
    <x v="1754"/>
    <b v="0"/>
    <n v="90"/>
    <b v="1"/>
    <s v="photography/photobooks"/>
    <n v="110.52941176470588"/>
    <n v="104.38888888888889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d v="2015-10-05T12:56:01"/>
    <n v="1441479361"/>
    <x v="1755"/>
    <b v="0"/>
    <n v="4"/>
    <b v="1"/>
    <s v="photography/photobooks"/>
    <n v="120"/>
    <n v="7.5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d v="2016-08-28T22:01:09"/>
    <n v="1468987269"/>
    <x v="1756"/>
    <b v="0"/>
    <n v="120"/>
    <b v="1"/>
    <s v="photography/photobooks"/>
    <n v="102.82909090909091"/>
    <n v="47.13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d v="2017-01-28T13:29:00"/>
    <n v="1483041083"/>
    <x v="1757"/>
    <b v="0"/>
    <n v="14"/>
    <b v="1"/>
    <s v="photography/photobooks"/>
    <n v="116"/>
    <n v="414.28571428571428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d v="2016-07-14T16:56:32"/>
    <n v="1463352992"/>
    <x v="1758"/>
    <b v="0"/>
    <n v="27"/>
    <b v="1"/>
    <s v="photography/photobooks"/>
    <n v="114.7"/>
    <n v="42.481481481481481"/>
    <n v="42.481481481481481"/>
    <x v="8"/>
    <s v="photobooks"/>
  </r>
  <r>
    <n v="1759"/>
    <s v="Death Valley"/>
    <s v="Death Valley will be the first photo book of Andi State"/>
    <x v="10"/>
    <n v="5330"/>
    <x v="0"/>
    <s v="US"/>
    <s v="USD"/>
    <n v="1427309629"/>
    <d v="2015-03-25T12:53:49"/>
    <n v="1425585229"/>
    <x v="1759"/>
    <b v="0"/>
    <n v="49"/>
    <b v="1"/>
    <s v="photography/photobooks"/>
    <n v="106.6"/>
    <n v="108.77551020408163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d v="2016-02-25T10:08:33"/>
    <n v="1454688513"/>
    <x v="1760"/>
    <b v="0"/>
    <n v="102"/>
    <b v="1"/>
    <s v="photography/photobooks"/>
    <n v="165.44"/>
    <n v="81.098039215686271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s v="GB"/>
    <s v="GBP"/>
    <n v="1442065060"/>
    <d v="2015-09-12T07:37:40"/>
    <n v="1437745060"/>
    <x v="1761"/>
    <b v="0"/>
    <n v="3"/>
    <b v="1"/>
    <s v="photography/photobooks"/>
    <n v="155"/>
    <n v="51.666666666666664"/>
    <n v="51.666666666666664"/>
    <x v="8"/>
    <s v="photobooks"/>
  </r>
  <r>
    <n v="1762"/>
    <s v="&quot;The Naked Pixel&quot; Ali Pakele"/>
    <s v="Project rewards $25 gets you 190+ digital images"/>
    <x v="213"/>
    <n v="885"/>
    <x v="0"/>
    <s v="US"/>
    <s v="USD"/>
    <n v="1457739245"/>
    <d v="2016-03-11T17:34:05"/>
    <n v="1455147245"/>
    <x v="1762"/>
    <b v="0"/>
    <n v="25"/>
    <b v="1"/>
    <s v="photography/photobooks"/>
    <n v="885"/>
    <n v="35.4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d v="2016-10-23T14:50:40"/>
    <n v="1474663840"/>
    <x v="1763"/>
    <b v="0"/>
    <n v="118"/>
    <b v="1"/>
    <s v="photography/photobooks"/>
    <n v="101.90833333333333"/>
    <n v="103.63559322033899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d v="2014-08-03T05:39:39"/>
    <n v="1404560379"/>
    <x v="1764"/>
    <b v="1"/>
    <n v="39"/>
    <b v="0"/>
    <s v="photography/photobooks"/>
    <n v="19.600000000000001"/>
    <n v="55.28205128205128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d v="2014-08-13T17:31:52"/>
    <n v="1405380712"/>
    <x v="1765"/>
    <b v="1"/>
    <n v="103"/>
    <b v="0"/>
    <s v="photography/photobooks"/>
    <n v="59.467840000000002"/>
    <n v="72.16970873786407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d v="2014-08-25T14:38:08"/>
    <n v="1407184688"/>
    <x v="1766"/>
    <b v="1"/>
    <n v="0"/>
    <b v="0"/>
    <s v="photography/photobooks"/>
    <n v="0"/>
    <e v="#DIV/0!"/>
    <n v="0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d v="2014-08-03T09:48:04"/>
    <n v="1404488884"/>
    <x v="1767"/>
    <b v="1"/>
    <n v="39"/>
    <b v="0"/>
    <s v="photography/photobooks"/>
    <n v="45.72"/>
    <n v="58.615384615384613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d v="2014-09-27T07:27:24"/>
    <n v="1406640444"/>
    <x v="1768"/>
    <b v="1"/>
    <n v="15"/>
    <b v="0"/>
    <s v="photography/photobooks"/>
    <n v="3.74"/>
    <n v="12.466666666666667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d v="2015-01-13T13:39:19"/>
    <n v="1418585959"/>
    <x v="1769"/>
    <b v="1"/>
    <n v="22"/>
    <b v="0"/>
    <s v="photography/photobooks"/>
    <n v="2.7025000000000001"/>
    <n v="49.13636363636363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d v="2014-10-14T12:43:14"/>
    <n v="1410288194"/>
    <x v="1770"/>
    <b v="1"/>
    <n v="92"/>
    <b v="0"/>
    <s v="photography/photobooks"/>
    <n v="56.514285714285712"/>
    <n v="150.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d v="2014-10-23T17:30:40"/>
    <n v="1411515040"/>
    <x v="1771"/>
    <b v="1"/>
    <n v="25"/>
    <b v="0"/>
    <s v="photography/photobooks"/>
    <n v="21.30952380952381"/>
    <n v="35.799999999999997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d v="2014-07-06T11:13:56"/>
    <n v="1399482836"/>
    <x v="1772"/>
    <b v="1"/>
    <n v="19"/>
    <b v="0"/>
    <s v="photography/photobooks"/>
    <n v="15.6"/>
    <n v="45.157894736842103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d v="2015-01-19T12:14:58"/>
    <n v="1417803298"/>
    <x v="1773"/>
    <b v="1"/>
    <n v="19"/>
    <b v="0"/>
    <s v="photography/photobooks"/>
    <n v="6.2566666666666668"/>
    <n v="98.7894736842105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d v="2014-11-29T08:59:00"/>
    <n v="1413609292"/>
    <x v="1774"/>
    <b v="1"/>
    <n v="13"/>
    <b v="0"/>
    <s v="photography/photobooks"/>
    <n v="45.92"/>
    <n v="88.307692307692307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d v="2014-10-24T17:26:00"/>
    <n v="1410305160"/>
    <x v="1775"/>
    <b v="1"/>
    <n v="124"/>
    <b v="0"/>
    <s v="photography/photobooks"/>
    <n v="65.101538461538468"/>
    <n v="170.62903225806451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d v="2014-10-29T16:57:51"/>
    <n v="1411513071"/>
    <x v="1776"/>
    <b v="1"/>
    <n v="4"/>
    <b v="0"/>
    <s v="photography/photobooks"/>
    <n v="6.7"/>
    <n v="83.7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d v="2015-02-20T02:34:13"/>
    <n v="1421829253"/>
    <x v="1777"/>
    <b v="1"/>
    <n v="10"/>
    <b v="0"/>
    <s v="photography/photobooks"/>
    <n v="13.5625"/>
    <n v="65.09999999999999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d v="2015-03-27T13:43:15"/>
    <n v="1423600995"/>
    <x v="1778"/>
    <b v="1"/>
    <n v="15"/>
    <b v="0"/>
    <s v="photography/photobooks"/>
    <n v="1.99"/>
    <n v="66.33333333333332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d v="2016-09-02T10:36:20"/>
    <n v="1470242180"/>
    <x v="1779"/>
    <b v="1"/>
    <n v="38"/>
    <b v="0"/>
    <s v="photography/photobooks"/>
    <n v="36.236363636363635"/>
    <n v="104.89473684210526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d v="2016-07-02T08:25:10"/>
    <n v="1462285510"/>
    <x v="1780"/>
    <b v="1"/>
    <n v="152"/>
    <b v="0"/>
    <s v="photography/photobooks"/>
    <n v="39.743333333333332"/>
    <n v="78.440789473684205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d v="2016-09-15T08:49:05"/>
    <n v="1471272545"/>
    <x v="1781"/>
    <b v="1"/>
    <n v="24"/>
    <b v="0"/>
    <s v="photography/photobooks"/>
    <n v="25.763636363636362"/>
    <n v="59.041666666666664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d v="2016-02-21T07:48:09"/>
    <n v="1453211289"/>
    <x v="1782"/>
    <b v="1"/>
    <n v="76"/>
    <b v="0"/>
    <s v="photography/photobooks"/>
    <n v="15.491428571428571"/>
    <n v="71.3421052631578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d v="2015-05-21T16:47:58"/>
    <n v="1429656478"/>
    <x v="1783"/>
    <b v="1"/>
    <n v="185"/>
    <b v="0"/>
    <s v="photography/photobooks"/>
    <n v="23.692499999999999"/>
    <n v="51.227027027027027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d v="2015-01-30T21:25:00"/>
    <n v="1419954240"/>
    <x v="1784"/>
    <b v="1"/>
    <n v="33"/>
    <b v="0"/>
    <s v="photography/photobooks"/>
    <n v="39.76"/>
    <n v="60.242424242424242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d v="2014-10-15T18:00:00"/>
    <n v="1410750855"/>
    <x v="1785"/>
    <b v="1"/>
    <n v="108"/>
    <b v="0"/>
    <s v="photography/photobooks"/>
    <n v="20.220833333333335"/>
    <n v="44.935185185185183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d v="2014-12-15T07:12:57"/>
    <n v="1416057177"/>
    <x v="1786"/>
    <b v="1"/>
    <n v="29"/>
    <b v="0"/>
    <s v="photography/photobooks"/>
    <n v="47.631578947368418"/>
    <n v="31.206896551724139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d v="2015-04-04T08:43:57"/>
    <n v="1425570237"/>
    <x v="1787"/>
    <b v="1"/>
    <n v="24"/>
    <b v="0"/>
    <s v="photography/photobooks"/>
    <n v="15.33"/>
    <n v="63.875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d v="2014-10-31T16:45:42"/>
    <n v="1412203542"/>
    <x v="1788"/>
    <b v="1"/>
    <n v="4"/>
    <b v="0"/>
    <s v="photography/photobooks"/>
    <n v="1.3818181818181818"/>
    <n v="19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d v="2015-01-12T00:00:03"/>
    <n v="1415858403"/>
    <x v="1789"/>
    <b v="1"/>
    <n v="4"/>
    <b v="0"/>
    <s v="photography/photobooks"/>
    <n v="0.5"/>
    <n v="10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d v="2015-02-05T10:11:18"/>
    <n v="1420560678"/>
    <x v="1790"/>
    <b v="1"/>
    <n v="15"/>
    <b v="0"/>
    <s v="photography/photobooks"/>
    <n v="4.957575757575758"/>
    <n v="109.06666666666666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d v="2015-01-29T11:46:05"/>
    <n v="1417369565"/>
    <x v="1791"/>
    <b v="1"/>
    <n v="4"/>
    <b v="0"/>
    <s v="photography/photobooks"/>
    <n v="3.5666666666666669"/>
    <n v="26.75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d v="2015-08-10T00:59:00"/>
    <n v="1435970682"/>
    <x v="1792"/>
    <b v="1"/>
    <n v="139"/>
    <b v="0"/>
    <s v="photography/photobooks"/>
    <n v="61.124000000000002"/>
    <n v="109.93525179856115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d v="2014-11-27T16:24:00"/>
    <n v="1414531440"/>
    <x v="1793"/>
    <b v="1"/>
    <n v="2"/>
    <b v="0"/>
    <s v="photography/photobooks"/>
    <n v="1.3333333333333333"/>
    <n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d v="2015-02-11T07:13:42"/>
    <n v="1420636422"/>
    <x v="1794"/>
    <b v="1"/>
    <n v="18"/>
    <b v="0"/>
    <s v="photography/photobooks"/>
    <n v="11.077777777777778"/>
    <n v="55.388888888888886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d v="2016-10-14T10:00:00"/>
    <n v="1473922541"/>
    <x v="1795"/>
    <b v="1"/>
    <n v="81"/>
    <b v="0"/>
    <s v="photography/photobooks"/>
    <n v="38.735714285714288"/>
    <n v="133.9012345679012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d v="2016-07-24T04:32:46"/>
    <n v="1464172366"/>
    <x v="1796"/>
    <b v="1"/>
    <n v="86"/>
    <b v="0"/>
    <s v="photography/photobooks"/>
    <n v="22.05263157894737"/>
    <n v="48.720930232558139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d v="2016-12-15T07:39:49"/>
    <n v="1479217189"/>
    <x v="1797"/>
    <b v="1"/>
    <n v="140"/>
    <b v="0"/>
    <s v="photography/photobooks"/>
    <n v="67.55"/>
    <n v="48.2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d v="2016-02-04T01:50:33"/>
    <n v="1449388233"/>
    <x v="1798"/>
    <b v="1"/>
    <n v="37"/>
    <b v="0"/>
    <s v="photography/photobooks"/>
    <n v="13.637499999999999"/>
    <n v="58.972972972972975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s v="GB"/>
    <s v="GBP"/>
    <n v="1415740408"/>
    <d v="2014-11-11T15:13:28"/>
    <n v="1414008808"/>
    <x v="1799"/>
    <b v="1"/>
    <n v="6"/>
    <b v="0"/>
    <s v="photography/photobooks"/>
    <n v="1.7457499999999999"/>
    <n v="11.638333333333334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d v="2016-10-10T08:32:50"/>
    <n v="1473517970"/>
    <x v="1800"/>
    <b v="1"/>
    <n v="113"/>
    <b v="0"/>
    <s v="photography/photobooks"/>
    <n v="20.44963251188932"/>
    <n v="83.71681415929204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d v="2015-12-15T06:10:00"/>
    <n v="1447429868"/>
    <x v="1801"/>
    <b v="1"/>
    <n v="37"/>
    <b v="0"/>
    <s v="photography/photobooks"/>
    <n v="13.852941176470589"/>
    <n v="63.648648648648646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d v="2015-06-27T15:59:00"/>
    <n v="1433416830"/>
    <x v="1802"/>
    <b v="1"/>
    <n v="18"/>
    <b v="0"/>
    <s v="photography/photobooks"/>
    <n v="48.485714285714288"/>
    <n v="94.277777777777771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d v="2015-02-13T19:43:02"/>
    <n v="1421199782"/>
    <x v="1803"/>
    <b v="1"/>
    <n v="75"/>
    <b v="0"/>
    <s v="photography/photobooks"/>
    <n v="30.8"/>
    <n v="71.86666666666666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d v="2015-11-14T11:16:44"/>
    <n v="1444061804"/>
    <x v="1804"/>
    <b v="1"/>
    <n v="52"/>
    <b v="0"/>
    <s v="photography/photobooks"/>
    <n v="35.174193548387095"/>
    <n v="104.8461538461538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d v="2015-10-02T12:00:00"/>
    <n v="1441048658"/>
    <x v="1805"/>
    <b v="1"/>
    <n v="122"/>
    <b v="0"/>
    <s v="photography/photobooks"/>
    <n v="36.404444444444444"/>
    <n v="67.139344262295083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d v="2014-09-30T09:19:09"/>
    <n v="1409066349"/>
    <x v="1806"/>
    <b v="1"/>
    <n v="8"/>
    <b v="0"/>
    <s v="photography/photobooks"/>
    <n v="2.9550000000000001"/>
    <n v="73.875"/>
    <n v="73.875"/>
    <x v="8"/>
    <s v="photobooks"/>
  </r>
  <r>
    <n v="1807"/>
    <s v="Anywhere but Here"/>
    <s v="I want to explore alternative cultures and lifestyles in America."/>
    <x v="10"/>
    <n v="553"/>
    <x v="2"/>
    <s v="US"/>
    <s v="USD"/>
    <n v="1411868313"/>
    <d v="2014-09-27T19:38:33"/>
    <n v="1409276313"/>
    <x v="1807"/>
    <b v="1"/>
    <n v="8"/>
    <b v="0"/>
    <s v="photography/photobooks"/>
    <n v="11.06"/>
    <n v="69.125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d v="2017-02-11T10:20:30"/>
    <n v="1483806030"/>
    <x v="1808"/>
    <b v="1"/>
    <n v="96"/>
    <b v="0"/>
    <s v="photography/photobooks"/>
    <n v="41.407142857142858"/>
    <n v="120.77083333333333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d v="2015-03-01T15:47:19"/>
    <n v="1422222439"/>
    <x v="1809"/>
    <b v="1"/>
    <n v="9"/>
    <b v="0"/>
    <s v="photography/photobooks"/>
    <n v="10.857142857142858"/>
    <n v="42.222222222222221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s v="US"/>
    <s v="USD"/>
    <n v="1408657826"/>
    <d v="2014-08-21T15:50:26"/>
    <n v="1407621026"/>
    <x v="1810"/>
    <b v="0"/>
    <n v="2"/>
    <b v="0"/>
    <s v="photography/photobooks"/>
    <n v="3.3333333333333335"/>
    <n v="7.5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d v="2014-10-23T22:00:00"/>
    <n v="1408962270"/>
    <x v="1811"/>
    <b v="0"/>
    <n v="26"/>
    <b v="0"/>
    <s v="photography/photobooks"/>
    <n v="7.407407407407407E-2"/>
    <n v="1.5384615384615385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d v="2016-07-03T01:38:56"/>
    <n v="1464939536"/>
    <x v="1812"/>
    <b v="0"/>
    <n v="23"/>
    <b v="0"/>
    <s v="photography/photobooks"/>
    <n v="13.307692307692308"/>
    <n v="37.608695652173914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d v="2014-08-08T15:20:12"/>
    <n v="1404940812"/>
    <x v="1813"/>
    <b v="0"/>
    <n v="0"/>
    <b v="0"/>
    <s v="photography/photobooks"/>
    <n v="0"/>
    <e v="#DIV/0!"/>
    <n v="0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d v="2015-02-28T01:32:16"/>
    <n v="1422516736"/>
    <x v="1814"/>
    <b v="0"/>
    <n v="140"/>
    <b v="0"/>
    <s v="photography/photobooks"/>
    <n v="49.18333333333333"/>
    <n v="42.15714285714285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d v="2015-07-01T15:45:37"/>
    <n v="1434577537"/>
    <x v="1815"/>
    <b v="0"/>
    <n v="0"/>
    <b v="0"/>
    <s v="photography/photobooks"/>
    <n v="0"/>
    <e v="#DIV/0!"/>
    <n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d v="2016-07-25T13:00:00"/>
    <n v="1467061303"/>
    <x v="1816"/>
    <b v="0"/>
    <n v="6"/>
    <b v="0"/>
    <s v="photography/photobooks"/>
    <n v="2.036"/>
    <n v="84.833333333333329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d v="2017-01-30T00:59:00"/>
    <n v="1480607607"/>
    <x v="1817"/>
    <b v="0"/>
    <n v="100"/>
    <b v="0"/>
    <s v="photography/photobooks"/>
    <n v="52.327777777777776"/>
    <n v="94.19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d v="2015-04-02T22:37:30"/>
    <n v="1425447450"/>
    <x v="1818"/>
    <b v="0"/>
    <n v="0"/>
    <b v="0"/>
    <s v="photography/photobooks"/>
    <n v="0"/>
    <e v="#DIV/0!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d v="2014-07-30T12:03:16"/>
    <n v="1404151396"/>
    <x v="1819"/>
    <b v="0"/>
    <n v="4"/>
    <b v="0"/>
    <s v="photography/photobooks"/>
    <n v="2.0833333333333335"/>
    <n v="6.2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d v="2015-03-31T19:01:30"/>
    <n v="1425261690"/>
    <x v="1820"/>
    <b v="0"/>
    <n v="8"/>
    <b v="0"/>
    <s v="photography/photobooks"/>
    <n v="6.5653846153846152"/>
    <n v="213.375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d v="2012-03-03T01:39:27"/>
    <n v="1326872367"/>
    <x v="1821"/>
    <b v="0"/>
    <n v="57"/>
    <b v="1"/>
    <s v="music/rock"/>
    <n v="134.88999999999999"/>
    <n v="59.162280701754383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d v="2014-01-31T13:01:00"/>
    <n v="1388084862"/>
    <x v="1822"/>
    <b v="0"/>
    <n v="11"/>
    <b v="1"/>
    <s v="music/rock"/>
    <n v="100"/>
    <n v="27.272727272727273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d v="2012-10-24T10:26:16"/>
    <n v="1348503976"/>
    <x v="1823"/>
    <b v="0"/>
    <n v="33"/>
    <b v="1"/>
    <s v="music/rock"/>
    <n v="115.85714285714286"/>
    <n v="24.575757575757574"/>
    <n v="24.575757575757574"/>
    <x v="4"/>
    <s v="rock"/>
  </r>
  <r>
    <n v="1824"/>
    <s v="Tin Man's Broken Wisdom Fund"/>
    <s v="cd fund raiser"/>
    <x v="9"/>
    <n v="3002"/>
    <x v="0"/>
    <s v="US"/>
    <s v="USD"/>
    <n v="1389146880"/>
    <d v="2014-01-07T20:08:00"/>
    <n v="1387403967"/>
    <x v="1824"/>
    <b v="0"/>
    <n v="40"/>
    <b v="1"/>
    <s v="music/rock"/>
    <n v="100.06666666666666"/>
    <n v="75.0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d v="2013-07-11T14:01:43"/>
    <n v="1371585703"/>
    <x v="1825"/>
    <b v="0"/>
    <n v="50"/>
    <b v="1"/>
    <s v="music/rock"/>
    <n v="105.05"/>
    <n v="42.02"/>
    <n v="42.02"/>
    <x v="4"/>
    <s v="rock"/>
  </r>
  <r>
    <n v="1826"/>
    <s v="BEAR GHOST! Professional Recording! Yay!"/>
    <s v="Hear your favorite Bear Ghost in eargasmic quality!"/>
    <x v="13"/>
    <n v="2020"/>
    <x v="0"/>
    <s v="US"/>
    <s v="USD"/>
    <n v="1392675017"/>
    <d v="2014-02-17T16:10:17"/>
    <n v="1390083017"/>
    <x v="1826"/>
    <b v="0"/>
    <n v="38"/>
    <b v="1"/>
    <s v="music/rock"/>
    <n v="101"/>
    <n v="53.157894736842103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d v="2011-03-03T01:49:21"/>
    <n v="1294818561"/>
    <x v="1827"/>
    <b v="0"/>
    <n v="96"/>
    <b v="1"/>
    <s v="music/rock"/>
    <n v="100.66249999999999"/>
    <n v="83.88541666666667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d v="2014-05-09T16:00:00"/>
    <n v="1396906530"/>
    <x v="1828"/>
    <b v="0"/>
    <n v="48"/>
    <b v="1"/>
    <s v="music/rock"/>
    <n v="100.16"/>
    <n v="417.3333333333333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d v="2011-01-21T16:00:00"/>
    <n v="1291428371"/>
    <x v="1829"/>
    <b v="0"/>
    <n v="33"/>
    <b v="1"/>
    <s v="music/rock"/>
    <n v="166.68333333333334"/>
    <n v="75.765151515151516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d v="2014-02-24T10:25:07"/>
    <n v="1390667107"/>
    <x v="1830"/>
    <b v="0"/>
    <n v="226"/>
    <b v="1"/>
    <s v="music/rock"/>
    <n v="101.53333333333333"/>
    <n v="67.389380530973455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d v="2012-05-12T17:54:23"/>
    <n v="1335570863"/>
    <x v="1831"/>
    <b v="0"/>
    <n v="14"/>
    <b v="1"/>
    <s v="music/rock"/>
    <n v="103"/>
    <n v="73.571428571428569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d v="2011-03-04T06:57:07"/>
    <n v="1296651427"/>
    <x v="1832"/>
    <b v="0"/>
    <n v="20"/>
    <b v="1"/>
    <s v="music/rock"/>
    <n v="142.85714285714286"/>
    <n v="25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d v="2013-03-02T01:59:00"/>
    <n v="1359421403"/>
    <x v="1833"/>
    <b v="0"/>
    <n v="25"/>
    <b v="1"/>
    <s v="music/rock"/>
    <n v="262.5"/>
    <n v="42"/>
    <n v="42"/>
    <x v="4"/>
    <s v="rock"/>
  </r>
  <r>
    <n v="1834"/>
    <s v="TDJ - All Part of the Plan EP/Tour"/>
    <s v="Help us fund our first tour and promote our new EP!"/>
    <x v="3"/>
    <n v="11805"/>
    <x v="0"/>
    <s v="US"/>
    <s v="USD"/>
    <n v="1422140895"/>
    <d v="2015-01-24T17:08:15"/>
    <n v="1418684895"/>
    <x v="1834"/>
    <b v="0"/>
    <n v="90"/>
    <b v="1"/>
    <s v="music/rock"/>
    <n v="118.05"/>
    <n v="131.16666666666666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d v="2016-03-31T09:51:11"/>
    <n v="1456851071"/>
    <x v="1835"/>
    <b v="0"/>
    <n v="11"/>
    <b v="1"/>
    <s v="music/rock"/>
    <n v="104"/>
    <n v="47.272727272727273"/>
    <n v="47.272727272727273"/>
    <x v="4"/>
    <s v="rock"/>
  </r>
  <r>
    <n v="1836"/>
    <s v="KICKSTART OUR &lt;+3"/>
    <s v="Help fund our 2013 Sound &amp; Lighting Touring rig!"/>
    <x v="10"/>
    <n v="10017"/>
    <x v="0"/>
    <s v="US"/>
    <s v="USD"/>
    <n v="1361129129"/>
    <d v="2013-02-17T13:25:29"/>
    <n v="1359660329"/>
    <x v="1836"/>
    <b v="0"/>
    <n v="55"/>
    <b v="1"/>
    <s v="music/rock"/>
    <n v="200.34"/>
    <n v="182.12727272727273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d v="2012-03-17T18:08:55"/>
    <n v="1326848935"/>
    <x v="1837"/>
    <b v="0"/>
    <n v="30"/>
    <b v="1"/>
    <s v="music/rock"/>
    <n v="306.83333333333331"/>
    <n v="61.36666666666666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d v="2011-09-30T21:00:00"/>
    <n v="1314989557"/>
    <x v="1838"/>
    <b v="0"/>
    <n v="28"/>
    <b v="1"/>
    <s v="music/rock"/>
    <n v="100.149"/>
    <n v="35.767499999999998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d v="2016-10-01T11:19:42"/>
    <n v="1472750382"/>
    <x v="1839"/>
    <b v="0"/>
    <n v="45"/>
    <b v="1"/>
    <s v="music/rock"/>
    <n v="205.3"/>
    <n v="45.6222222222222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d v="2013-05-06T22:59:00"/>
    <n v="1366251510"/>
    <x v="1840"/>
    <b v="0"/>
    <n v="13"/>
    <b v="1"/>
    <s v="music/rock"/>
    <n v="108.88888888888889"/>
    <n v="75.384615384615387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s v="US"/>
    <s v="USD"/>
    <n v="1400561940"/>
    <d v="2014-05-19T22:59:00"/>
    <n v="1397679445"/>
    <x v="1841"/>
    <b v="0"/>
    <n v="40"/>
    <b v="1"/>
    <s v="music/rock"/>
    <n v="101.75"/>
    <n v="50.8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d v="2015-03-01T23:59:00"/>
    <n v="1422371381"/>
    <x v="1842"/>
    <b v="0"/>
    <n v="21"/>
    <b v="1"/>
    <s v="music/rock"/>
    <n v="125.25"/>
    <n v="119.2857142857142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d v="2011-02-20T17:52:34"/>
    <n v="1295653954"/>
    <x v="1843"/>
    <b v="0"/>
    <n v="134"/>
    <b v="1"/>
    <s v="music/rock"/>
    <n v="124.0061"/>
    <n v="92.5418656716418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d v="2011-06-10T21:00:00"/>
    <n v="1304464914"/>
    <x v="1844"/>
    <b v="0"/>
    <n v="20"/>
    <b v="1"/>
    <s v="music/rock"/>
    <n v="101.4"/>
    <n v="76.05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d v="2016-06-16T22:55:00"/>
    <n v="1464854398"/>
    <x v="1845"/>
    <b v="0"/>
    <n v="19"/>
    <b v="1"/>
    <s v="music/rock"/>
    <n v="100"/>
    <n v="52.631578947368418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d v="2012-12-15T09:36:17"/>
    <n v="1352993777"/>
    <x v="1846"/>
    <b v="0"/>
    <n v="209"/>
    <b v="1"/>
    <s v="music/rock"/>
    <n v="137.92666666666668"/>
    <n v="98.990430622009569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d v="2015-04-20T23:40:32"/>
    <n v="1427780432"/>
    <x v="1847"/>
    <b v="0"/>
    <n v="38"/>
    <b v="1"/>
    <s v="music/rock"/>
    <n v="120.88"/>
    <n v="79.526315789473685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d v="2011-07-31T00:59:00"/>
    <n v="1306608888"/>
    <x v="1848"/>
    <b v="0"/>
    <n v="24"/>
    <b v="1"/>
    <s v="music/rock"/>
    <n v="107.36666666666666"/>
    <n v="134.20833333333334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d v="2012-10-17T14:17:39"/>
    <n v="1347913059"/>
    <x v="1849"/>
    <b v="0"/>
    <n v="8"/>
    <b v="1"/>
    <s v="music/rock"/>
    <n v="100.33333333333333"/>
    <n v="37.625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d v="2014-07-10T17:01:40"/>
    <n v="1402441300"/>
    <x v="1850"/>
    <b v="0"/>
    <n v="179"/>
    <b v="1"/>
    <s v="music/rock"/>
    <n v="101.52222222222223"/>
    <n v="51.044692737430168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d v="2014-07-27T19:00:00"/>
    <n v="1404769538"/>
    <x v="1851"/>
    <b v="0"/>
    <n v="26"/>
    <b v="1"/>
    <s v="music/rock"/>
    <n v="100.07692307692308"/>
    <n v="50.03846153846154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d v="2015-04-24T18:00:00"/>
    <n v="1426703452"/>
    <x v="1852"/>
    <b v="0"/>
    <n v="131"/>
    <b v="1"/>
    <s v="music/rock"/>
    <n v="116.96666666666667"/>
    <n v="133.93129770992365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d v="2012-11-13T20:26:57"/>
    <n v="1348536417"/>
    <x v="1853"/>
    <b v="0"/>
    <n v="14"/>
    <b v="1"/>
    <s v="music/rock"/>
    <n v="101.875"/>
    <n v="58.21428571428571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d v="2013-05-23T18:30:37"/>
    <n v="1366763437"/>
    <x v="1854"/>
    <b v="0"/>
    <n v="174"/>
    <b v="1"/>
    <s v="music/rock"/>
    <n v="102.12366666666667"/>
    <n v="88.037643678160919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d v="2014-01-06T06:55:40"/>
    <n v="1385124940"/>
    <x v="1855"/>
    <b v="0"/>
    <n v="191"/>
    <b v="1"/>
    <s v="music/rock"/>
    <n v="154.05897142857143"/>
    <n v="70.57675392670157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d v="2014-07-18T14:31:12"/>
    <n v="1403901072"/>
    <x v="1856"/>
    <b v="0"/>
    <n v="38"/>
    <b v="1"/>
    <s v="music/rock"/>
    <n v="101.25"/>
    <n v="53.289473684210527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d v="2014-09-12T12:26:53"/>
    <n v="1407954413"/>
    <x v="1857"/>
    <b v="0"/>
    <n v="22"/>
    <b v="1"/>
    <s v="music/rock"/>
    <n v="100"/>
    <n v="136.36363636363637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d v="2011-12-15T23:48:41"/>
    <n v="1318826921"/>
    <x v="1858"/>
    <b v="0"/>
    <n v="149"/>
    <b v="1"/>
    <s v="music/rock"/>
    <n v="108.74800874800874"/>
    <n v="40.547315436241611"/>
    <n v="40.547315436241611"/>
    <x v="4"/>
    <s v="rock"/>
  </r>
  <r>
    <n v="1859"/>
    <s v="Queen Kwong Tour to London and Paris"/>
    <s v="Queen Kwong is going ON TOUR to London and Paris!"/>
    <x v="9"/>
    <n v="3955"/>
    <x v="0"/>
    <s v="US"/>
    <s v="USD"/>
    <n v="1316716129"/>
    <d v="2011-09-22T12:28:49"/>
    <n v="1314124129"/>
    <x v="1859"/>
    <b v="0"/>
    <n v="56"/>
    <b v="1"/>
    <s v="music/rock"/>
    <n v="131.83333333333334"/>
    <n v="70.625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d v="2014-02-06T11:01:24"/>
    <n v="1389891684"/>
    <x v="1860"/>
    <b v="0"/>
    <n v="19"/>
    <b v="1"/>
    <s v="music/rock"/>
    <n v="133.46666666666667"/>
    <n v="52.684210526315788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d v="2015-01-26T01:12:21"/>
    <n v="1419664341"/>
    <x v="1861"/>
    <b v="0"/>
    <n v="0"/>
    <b v="0"/>
    <s v="games/mobile games"/>
    <n v="0"/>
    <e v="#DIV/0!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d v="2017-03-08T01:30:00"/>
    <n v="1484912974"/>
    <x v="1862"/>
    <b v="0"/>
    <n v="16"/>
    <b v="0"/>
    <s v="games/mobile games"/>
    <n v="8.0833333333333339"/>
    <n v="90.9375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d v="2014-06-12T13:08:05"/>
    <n v="1400008085"/>
    <x v="1863"/>
    <b v="0"/>
    <n v="2"/>
    <b v="0"/>
    <s v="games/mobile games"/>
    <n v="0.4"/>
    <n v="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d v="2014-05-04T11:11:40"/>
    <n v="1396631500"/>
    <x v="1864"/>
    <b v="0"/>
    <n v="48"/>
    <b v="0"/>
    <s v="games/mobile games"/>
    <n v="42.892307692307689"/>
    <n v="58.08333333333333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d v="2016-11-06T03:49:07"/>
    <n v="1475398147"/>
    <x v="1865"/>
    <b v="0"/>
    <n v="2"/>
    <b v="0"/>
    <s v="games/mobile games"/>
    <n v="3.6363636363636364E-3"/>
    <n v="2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d v="2017-02-28T22:00:00"/>
    <n v="1483768497"/>
    <x v="1866"/>
    <b v="0"/>
    <n v="2"/>
    <b v="0"/>
    <s v="games/mobile games"/>
    <n v="0.5"/>
    <n v="62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d v="2016-11-05T16:11:52"/>
    <n v="1475791912"/>
    <x v="1867"/>
    <b v="0"/>
    <n v="1"/>
    <b v="0"/>
    <s v="games/mobile games"/>
    <n v="0.05"/>
    <n v="1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d v="2015-12-15T01:59:00"/>
    <n v="1448044925"/>
    <x v="1868"/>
    <b v="0"/>
    <n v="17"/>
    <b v="0"/>
    <s v="games/mobile games"/>
    <n v="4.8680000000000003"/>
    <n v="71.58823529411765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d v="2017-01-03T18:04:09"/>
    <n v="1480896249"/>
    <x v="1869"/>
    <b v="0"/>
    <n v="0"/>
    <b v="0"/>
    <s v="games/mobile games"/>
    <n v="0"/>
    <e v="#DIV/0!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d v="2016-01-30T22:17:00"/>
    <n v="1451723535"/>
    <x v="1870"/>
    <b v="0"/>
    <n v="11"/>
    <b v="0"/>
    <s v="games/mobile games"/>
    <n v="10.314285714285715"/>
    <n v="32.81818181818182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d v="2014-11-20T13:48:21"/>
    <n v="1413053301"/>
    <x v="1871"/>
    <b v="0"/>
    <n v="95"/>
    <b v="0"/>
    <s v="games/mobile games"/>
    <n v="71.784615384615378"/>
    <n v="49.115789473684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d v="2015-06-29T21:06:42"/>
    <n v="1433041602"/>
    <x v="1872"/>
    <b v="0"/>
    <n v="13"/>
    <b v="0"/>
    <s v="games/mobile games"/>
    <n v="1.06"/>
    <n v="16.307692307692307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d v="2015-07-08T10:45:00"/>
    <n v="1433861210"/>
    <x v="1873"/>
    <b v="0"/>
    <n v="2"/>
    <b v="0"/>
    <s v="games/mobile games"/>
    <n v="0.45"/>
    <n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d v="2016-06-28T17:15:33"/>
    <n v="1465427733"/>
    <x v="1874"/>
    <b v="0"/>
    <n v="2"/>
    <b v="0"/>
    <s v="games/mobile games"/>
    <n v="1.6250000000000001E-2"/>
    <n v="13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d v="2016-08-06T15:35:08"/>
    <n v="1465335308"/>
    <x v="1875"/>
    <b v="0"/>
    <n v="3"/>
    <b v="0"/>
    <s v="games/mobile games"/>
    <n v="0.51"/>
    <n v="17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d v="2014-06-16T00:50:05"/>
    <n v="1400309405"/>
    <x v="1876"/>
    <b v="0"/>
    <n v="0"/>
    <b v="0"/>
    <s v="games/mobile games"/>
    <n v="0"/>
    <e v="#DIV/0!"/>
    <n v="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d v="2015-02-28T18:42:05"/>
    <n v="1422664925"/>
    <x v="1877"/>
    <b v="0"/>
    <n v="0"/>
    <b v="0"/>
    <s v="games/mobile games"/>
    <n v="0"/>
    <e v="#DIV/0!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d v="2014-06-12T18:12:35"/>
    <n v="1400026355"/>
    <x v="1878"/>
    <b v="0"/>
    <n v="0"/>
    <b v="0"/>
    <s v="games/mobile games"/>
    <n v="0"/>
    <e v="#DIV/0!"/>
    <n v="0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d v="2016-03-14T08:35:29"/>
    <n v="1455377729"/>
    <x v="1879"/>
    <b v="0"/>
    <n v="2"/>
    <b v="0"/>
    <s v="games/mobile games"/>
    <n v="0.12"/>
    <n v="3"/>
    <n v="3"/>
    <x v="6"/>
    <s v="mobile games"/>
  </r>
  <r>
    <n v="1880"/>
    <s v="Sim Betting Football"/>
    <s v="Sim Betting Football is the only football (soccer) betting simulation  game."/>
    <x v="10"/>
    <n v="1004"/>
    <x v="2"/>
    <s v="GB"/>
    <s v="GBP"/>
    <n v="1459341380"/>
    <d v="2016-03-30T06:36:20"/>
    <n v="1456839380"/>
    <x v="1880"/>
    <b v="0"/>
    <n v="24"/>
    <b v="0"/>
    <s v="games/mobile games"/>
    <n v="20.079999999999998"/>
    <n v="41.833333333333336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d v="2015-03-09T20:39:49"/>
    <n v="1423366789"/>
    <x v="1881"/>
    <b v="0"/>
    <n v="70"/>
    <b v="1"/>
    <s v="music/indie rock"/>
    <n v="172.68450000000001"/>
    <n v="49.338428571428572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d v="2012-07-10T17:48:00"/>
    <n v="1339109212"/>
    <x v="1882"/>
    <b v="0"/>
    <n v="81"/>
    <b v="1"/>
    <s v="music/indie rock"/>
    <n v="100.8955223880597"/>
    <n v="41.728395061728392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d v="2012-04-08T15:45:08"/>
    <n v="1331333108"/>
    <x v="1883"/>
    <b v="0"/>
    <n v="32"/>
    <b v="1"/>
    <s v="music/indie rock"/>
    <n v="104.8048048048048"/>
    <n v="32.7187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d v="2012-11-27T06:00:00"/>
    <n v="1350967535"/>
    <x v="1884"/>
    <b v="0"/>
    <n v="26"/>
    <b v="1"/>
    <s v="music/indie rock"/>
    <n v="135.1"/>
    <n v="51.9615384615384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d v="2012-08-10T16:00:00"/>
    <n v="1341800110"/>
    <x v="1885"/>
    <b v="0"/>
    <n v="105"/>
    <b v="1"/>
    <s v="music/indie rock"/>
    <n v="116.32786885245902"/>
    <n v="50.68571428571428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d v="2014-11-12T16:45:38"/>
    <n v="1413236738"/>
    <x v="1886"/>
    <b v="0"/>
    <n v="29"/>
    <b v="1"/>
    <s v="music/indie rock"/>
    <n v="102.08333333333333"/>
    <n v="42.241379310344826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d v="2015-12-03T15:30:00"/>
    <n v="1447614732"/>
    <x v="1887"/>
    <b v="0"/>
    <n v="8"/>
    <b v="1"/>
    <s v="music/indie rock"/>
    <n v="111.16666666666667"/>
    <n v="416.875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d v="2010-05-31T22:59:00"/>
    <n v="1272692732"/>
    <x v="1888"/>
    <b v="0"/>
    <n v="89"/>
    <b v="1"/>
    <s v="music/indie rock"/>
    <n v="166.08"/>
    <n v="46.651685393258425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d v="2013-03-11T12:02:26"/>
    <n v="1359140546"/>
    <x v="1889"/>
    <b v="0"/>
    <n v="44"/>
    <b v="1"/>
    <s v="music/indie rock"/>
    <n v="106.6"/>
    <n v="48.454545454545453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d v="2012-12-15T12:52:08"/>
    <n v="1353005528"/>
    <x v="1890"/>
    <b v="0"/>
    <n v="246"/>
    <b v="1"/>
    <s v="music/indie rock"/>
    <n v="144.58441666666667"/>
    <n v="70.5289837398374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d v="2010-07-22T00:00:00"/>
    <n v="1275851354"/>
    <x v="1891"/>
    <b v="0"/>
    <n v="120"/>
    <b v="1"/>
    <s v="music/indie rock"/>
    <n v="105.55"/>
    <n v="87.958333333333329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d v="2011-06-07T09:18:01"/>
    <n v="1304867881"/>
    <x v="1892"/>
    <b v="0"/>
    <n v="26"/>
    <b v="1"/>
    <s v="music/indie rock"/>
    <n v="136.6"/>
    <n v="26.2692307692307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d v="2011-04-15T21:59:00"/>
    <n v="1301524585"/>
    <x v="1893"/>
    <b v="0"/>
    <n v="45"/>
    <b v="1"/>
    <s v="music/indie rock"/>
    <n v="104"/>
    <n v="57.777777777777779"/>
    <n v="57.777777777777779"/>
    <x v="4"/>
    <s v="indie rock"/>
  </r>
  <r>
    <n v="1894"/>
    <s v="Help me release my first 3 song EP!!"/>
    <s v="Im trying to raise $1000 for a 3 song EP in a studio!"/>
    <x v="28"/>
    <n v="1145"/>
    <x v="0"/>
    <s v="US"/>
    <s v="USD"/>
    <n v="1329082983"/>
    <d v="2012-02-12T15:43:03"/>
    <n v="1326404583"/>
    <x v="1894"/>
    <b v="0"/>
    <n v="20"/>
    <b v="1"/>
    <s v="music/indie rock"/>
    <n v="114.5"/>
    <n v="57.2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d v="2015-10-20T11:55:22"/>
    <n v="1442771722"/>
    <x v="1895"/>
    <b v="0"/>
    <n v="47"/>
    <b v="1"/>
    <s v="music/indie rock"/>
    <n v="101.71957671957672"/>
    <n v="196.34042553191489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d v="2012-04-12T11:02:45"/>
    <n v="1331658165"/>
    <x v="1896"/>
    <b v="0"/>
    <n v="13"/>
    <b v="1"/>
    <s v="music/indie rock"/>
    <n v="123.94678492239468"/>
    <n v="43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d v="2014-03-04T15:00:00"/>
    <n v="1392040806"/>
    <x v="1897"/>
    <b v="0"/>
    <n v="183"/>
    <b v="1"/>
    <s v="music/indie rock"/>
    <n v="102.45669291338582"/>
    <n v="35.551912568306008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d v="2016-02-01T12:00:00"/>
    <n v="1451277473"/>
    <x v="1898"/>
    <b v="0"/>
    <n v="21"/>
    <b v="1"/>
    <s v="music/indie rock"/>
    <n v="144.5"/>
    <n v="68.8095238095238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d v="2015-03-25T15:36:06"/>
    <n v="1424730966"/>
    <x v="1899"/>
    <b v="0"/>
    <n v="42"/>
    <b v="1"/>
    <s v="music/indie rock"/>
    <n v="133.33333333333334"/>
    <n v="28.57142857142857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d v="2012-10-06T03:59:00"/>
    <n v="1347137731"/>
    <x v="1900"/>
    <b v="0"/>
    <n v="54"/>
    <b v="1"/>
    <s v="music/indie rock"/>
    <n v="109.3644"/>
    <n v="50.631666666666668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d v="2015-05-22T07:00:00"/>
    <n v="1429707729"/>
    <x v="1901"/>
    <b v="0"/>
    <n v="25"/>
    <b v="0"/>
    <s v="technology/gadgets"/>
    <n v="2.6969696969696968"/>
    <n v="106.8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d v="2015-03-04T12:57:27"/>
    <n v="1422903447"/>
    <x v="1902"/>
    <b v="0"/>
    <n v="3"/>
    <b v="0"/>
    <s v="technology/gadgets"/>
    <n v="1.2"/>
    <n v="4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d v="2017-01-27T12:29:51"/>
    <n v="1480357791"/>
    <x v="1903"/>
    <b v="0"/>
    <n v="41"/>
    <b v="0"/>
    <s v="technology/gadgets"/>
    <n v="46.6"/>
    <n v="34.09756097560975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d v="2016-01-02T10:27:01"/>
    <n v="1447864021"/>
    <x v="1904"/>
    <b v="0"/>
    <n v="2"/>
    <b v="0"/>
    <s v="technology/gadgets"/>
    <n v="0.1"/>
    <n v="25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d v="2014-09-07T16:13:14"/>
    <n v="1407535994"/>
    <x v="1905"/>
    <b v="0"/>
    <n v="4"/>
    <b v="0"/>
    <s v="technology/gadgets"/>
    <n v="0.16800000000000001"/>
    <n v="10.5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d v="2016-06-23T10:06:23"/>
    <n v="1464105983"/>
    <x v="1906"/>
    <b v="0"/>
    <n v="99"/>
    <b v="0"/>
    <s v="technology/gadgets"/>
    <n v="42.76"/>
    <n v="215.95959595959596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d v="2014-05-23T08:05:25"/>
    <n v="1399557925"/>
    <x v="1907"/>
    <b v="0"/>
    <n v="4"/>
    <b v="0"/>
    <s v="technology/gadgets"/>
    <n v="0.28333333333333333"/>
    <n v="21.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d v="2016-12-29T16:01:40"/>
    <n v="1480456900"/>
    <x v="1908"/>
    <b v="0"/>
    <n v="4"/>
    <b v="0"/>
    <s v="technology/gadgets"/>
    <n v="1.732"/>
    <n v="108.2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d v="2014-10-23T04:17:59"/>
    <n v="1411467479"/>
    <x v="1909"/>
    <b v="0"/>
    <n v="38"/>
    <b v="0"/>
    <s v="technology/gadgets"/>
    <n v="14.111428571428572"/>
    <n v="129.97368421052633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d v="2015-10-31T16:45:00"/>
    <n v="1442531217"/>
    <x v="1910"/>
    <b v="0"/>
    <n v="285"/>
    <b v="0"/>
    <s v="technology/gadgets"/>
    <n v="39.395294117647062"/>
    <n v="117.4947368421052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d v="2014-08-08T18:48:54"/>
    <n v="1404953334"/>
    <x v="1911"/>
    <b v="0"/>
    <n v="1"/>
    <b v="0"/>
    <s v="technology/gadgets"/>
    <n v="2.3529411764705882E-2"/>
    <n v="1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d v="2015-06-03T23:26:00"/>
    <n v="1430803560"/>
    <x v="1912"/>
    <b v="0"/>
    <n v="42"/>
    <b v="0"/>
    <s v="technology/gadgets"/>
    <n v="59.3"/>
    <n v="70.595238095238102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d v="2014-10-08T06:16:18"/>
    <n v="1410178578"/>
    <x v="1913"/>
    <b v="0"/>
    <n v="26"/>
    <b v="0"/>
    <s v="technology/gadgets"/>
    <n v="1.3270833333333334"/>
    <n v="24.5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d v="2014-10-31T21:59:00"/>
    <n v="1413519073"/>
    <x v="1914"/>
    <b v="0"/>
    <n v="2"/>
    <b v="0"/>
    <s v="technology/gadgets"/>
    <n v="9.0090090090090094"/>
    <n v="30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d v="2014-09-01T19:10:22"/>
    <n v="1407892222"/>
    <x v="1915"/>
    <b v="0"/>
    <n v="4"/>
    <b v="0"/>
    <s v="technology/gadgets"/>
    <n v="1.6"/>
    <n v="2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d v="2016-11-07T12:12:55"/>
    <n v="1476378775"/>
    <x v="1916"/>
    <b v="0"/>
    <n v="6"/>
    <b v="0"/>
    <s v="technology/gadgets"/>
    <n v="0.51"/>
    <n v="17"/>
    <n v="17"/>
    <x v="2"/>
    <s v="gadgets"/>
  </r>
  <r>
    <n v="1917"/>
    <s v="Chronovisor:The MOST innovative watch for night time reading"/>
    <s v="Let's build a legendary brand altogether"/>
    <x v="303"/>
    <n v="205025"/>
    <x v="2"/>
    <s v="HK"/>
    <s v="HKD"/>
    <n v="1486708133"/>
    <d v="2017-02-10T00:28:53"/>
    <n v="1484116133"/>
    <x v="1917"/>
    <b v="0"/>
    <n v="70"/>
    <b v="0"/>
    <s v="technology/gadgets"/>
    <n v="52.570512820512818"/>
    <n v="2928.92857142857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d v="2014-08-12T12:57:31"/>
    <n v="1404845851"/>
    <x v="1918"/>
    <b v="0"/>
    <n v="9"/>
    <b v="0"/>
    <s v="technology/gadgets"/>
    <n v="1.04"/>
    <n v="28.888888888888889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d v="2015-05-19T15:00:49"/>
    <n v="1429477249"/>
    <x v="1919"/>
    <b v="0"/>
    <n v="8"/>
    <b v="0"/>
    <s v="technology/gadgets"/>
    <n v="47.4"/>
    <n v="29.625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d v="2015-10-21T17:00:00"/>
    <n v="1443042061"/>
    <x v="1920"/>
    <b v="0"/>
    <n v="105"/>
    <b v="0"/>
    <s v="technology/gadgets"/>
    <n v="43.03"/>
    <n v="40.980952380952381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s v="US"/>
    <s v="USD"/>
    <n v="1342243143"/>
    <d v="2012-07-13T23:19:03"/>
    <n v="1339651143"/>
    <x v="1921"/>
    <b v="0"/>
    <n v="38"/>
    <b v="1"/>
    <s v="music/indie rock"/>
    <n v="136.80000000000001"/>
    <n v="54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d v="2013-12-12T00:08:27"/>
    <n v="1384236507"/>
    <x v="1922"/>
    <b v="0"/>
    <n v="64"/>
    <b v="1"/>
    <s v="music/indie rock"/>
    <n v="115.55"/>
    <n v="36.10937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d v="2011-09-26T22:59:00"/>
    <n v="1313612532"/>
    <x v="1923"/>
    <b v="0"/>
    <n v="13"/>
    <b v="1"/>
    <s v="music/indie rock"/>
    <n v="240.8"/>
    <n v="23.153846153846153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d v="2014-01-15T13:33:00"/>
    <n v="1387390555"/>
    <x v="1924"/>
    <b v="0"/>
    <n v="33"/>
    <b v="1"/>
    <s v="music/indie rock"/>
    <n v="114.4"/>
    <n v="104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d v="2013-10-10T18:00:00"/>
    <n v="1379540288"/>
    <x v="1925"/>
    <b v="0"/>
    <n v="52"/>
    <b v="1"/>
    <s v="music/indie rock"/>
    <n v="110.33333333333333"/>
    <n v="31.826923076923077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d v="2010-11-01T18:26:00"/>
    <n v="1286319256"/>
    <x v="1926"/>
    <b v="0"/>
    <n v="107"/>
    <b v="1"/>
    <s v="music/indie rock"/>
    <n v="195.37933333333334"/>
    <n v="27.3896261682243"/>
    <n v="27.3896261682243"/>
    <x v="4"/>
    <s v="indie rock"/>
  </r>
  <r>
    <n v="1927"/>
    <s v="GBS Detroit Presents Hampshire"/>
    <s v="Hampshire is headed to GBS Detroit."/>
    <x v="20"/>
    <n v="620"/>
    <x v="0"/>
    <s v="US"/>
    <s v="USD"/>
    <n v="1331182740"/>
    <d v="2012-03-07T22:59:00"/>
    <n v="1329856839"/>
    <x v="1927"/>
    <b v="0"/>
    <n v="11"/>
    <b v="1"/>
    <s v="music/indie rock"/>
    <n v="103.33333333333333"/>
    <n v="56.363636363636367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d v="2013-05-07T09:33:14"/>
    <n v="1365348794"/>
    <x v="1928"/>
    <b v="0"/>
    <n v="34"/>
    <b v="1"/>
    <s v="music/indie rock"/>
    <n v="103.13725490196079"/>
    <n v="77.35294117647059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d v="2011-07-04T18:31:06"/>
    <n v="1306197066"/>
    <x v="1929"/>
    <b v="0"/>
    <n v="75"/>
    <b v="1"/>
    <s v="music/indie rock"/>
    <n v="100.3125"/>
    <n v="42.8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d v="2013-07-07T07:24:42"/>
    <n v="1368019482"/>
    <x v="1930"/>
    <b v="0"/>
    <n v="26"/>
    <b v="1"/>
    <s v="music/indie rock"/>
    <n v="127"/>
    <n v="48.84615384615384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d v="2012-05-21T21:30:00"/>
    <n v="1336512309"/>
    <x v="1931"/>
    <b v="0"/>
    <n v="50"/>
    <b v="1"/>
    <s v="music/indie rock"/>
    <n v="120.601"/>
    <n v="48.2404000000000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d v="2012-01-24T13:26:13"/>
    <n v="1325618773"/>
    <x v="1932"/>
    <b v="0"/>
    <n v="80"/>
    <b v="1"/>
    <s v="music/indie rock"/>
    <n v="106.99047619047619"/>
    <n v="70.212500000000006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d v="2014-09-26T21:08:27"/>
    <n v="1409195307"/>
    <x v="1933"/>
    <b v="0"/>
    <n v="110"/>
    <b v="1"/>
    <s v="music/indie rock"/>
    <n v="172.43333333333334"/>
    <n v="94.05454545454544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d v="2011-12-24T23:00:00"/>
    <n v="1321649321"/>
    <x v="1934"/>
    <b v="0"/>
    <n v="77"/>
    <b v="1"/>
    <s v="music/indie rock"/>
    <n v="123.62"/>
    <n v="80.27272727272726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d v="2014-06-20T22:59:00"/>
    <n v="1400106171"/>
    <x v="1935"/>
    <b v="0"/>
    <n v="50"/>
    <b v="1"/>
    <s v="music/indie rock"/>
    <n v="108.4"/>
    <n v="54.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d v="2011-12-05T23:59:00"/>
    <n v="1320528070"/>
    <x v="1936"/>
    <b v="0"/>
    <n v="145"/>
    <b v="1"/>
    <s v="music/indie rock"/>
    <n v="116.52013333333333"/>
    <n v="60.26903448275862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d v="2012-06-14T21:59:00"/>
    <n v="1338346281"/>
    <x v="1937"/>
    <b v="0"/>
    <n v="29"/>
    <b v="1"/>
    <s v="music/indie rock"/>
    <n v="187.245"/>
    <n v="38.740344827586206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d v="2013-07-01T23:00:00"/>
    <n v="1370067231"/>
    <x v="1938"/>
    <b v="0"/>
    <n v="114"/>
    <b v="1"/>
    <s v="music/indie rock"/>
    <n v="115.93333333333334"/>
    <n v="152.54385964912279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d v="2013-03-10T16:38:28"/>
    <n v="1360366708"/>
    <x v="1939"/>
    <b v="0"/>
    <n v="96"/>
    <b v="1"/>
    <s v="music/indie rock"/>
    <n v="110.7"/>
    <n v="115.3125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d v="2011-06-14T21:59:00"/>
    <n v="1304770233"/>
    <x v="1940"/>
    <b v="0"/>
    <n v="31"/>
    <b v="1"/>
    <s v="music/indie rock"/>
    <n v="170.92307692307693"/>
    <n v="35.838709677419352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d v="2014-05-15T00:58:51"/>
    <n v="1397545131"/>
    <x v="1941"/>
    <b v="1"/>
    <n v="4883"/>
    <b v="1"/>
    <s v="technology/hardware"/>
    <n v="126.11835600000001"/>
    <n v="64.57011877943887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d v="2011-07-04T13:52:20"/>
    <n v="1302033140"/>
    <x v="1942"/>
    <b v="1"/>
    <n v="95"/>
    <b v="1"/>
    <s v="technology/hardware"/>
    <n v="138.44033333333334"/>
    <n v="87.436000000000007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d v="2016-08-11T00:28:36"/>
    <n v="1467008916"/>
    <x v="1943"/>
    <b v="1"/>
    <n v="2478"/>
    <b v="1"/>
    <s v="technology/hardware"/>
    <n v="1705.25"/>
    <n v="68.815577078288939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d v="2014-05-01T08:01:30"/>
    <n v="1396360890"/>
    <x v="1944"/>
    <b v="1"/>
    <n v="1789"/>
    <b v="1"/>
    <s v="technology/hardware"/>
    <n v="788.05550000000005"/>
    <n v="176.200223588597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d v="2015-07-12T00:02:38"/>
    <n v="1433224958"/>
    <x v="1945"/>
    <b v="1"/>
    <n v="680"/>
    <b v="1"/>
    <s v="technology/hardware"/>
    <n v="348.01799999999997"/>
    <n v="511.79117647058825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d v="2014-04-19T20:36:01"/>
    <n v="1392780961"/>
    <x v="1946"/>
    <b v="1"/>
    <n v="70"/>
    <b v="1"/>
    <s v="technology/hardware"/>
    <n v="149.74666666666667"/>
    <n v="160.44285714285715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d v="2009-11-22T23:59:00"/>
    <n v="1255730520"/>
    <x v="1947"/>
    <b v="1"/>
    <n v="23"/>
    <b v="1"/>
    <s v="technology/hardware"/>
    <n v="100.63375000000001"/>
    <n v="35.00304347826087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d v="2016-06-06T11:02:00"/>
    <n v="1460557809"/>
    <x v="1948"/>
    <b v="1"/>
    <n v="4245"/>
    <b v="1"/>
    <s v="technology/hardware"/>
    <n v="800.21100000000001"/>
    <n v="188.50671378091872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d v="2014-07-10T04:09:11"/>
    <n v="1402394951"/>
    <x v="1949"/>
    <b v="1"/>
    <n v="943"/>
    <b v="1"/>
    <s v="technology/hardware"/>
    <n v="106.0026"/>
    <n v="56.204984093319197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d v="2011-04-21T22:21:13"/>
    <n v="1300767673"/>
    <x v="1950"/>
    <b v="1"/>
    <n v="1876"/>
    <b v="1"/>
    <s v="technology/hardware"/>
    <n v="200.51866666666666"/>
    <n v="51.305415778251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d v="2016-11-07T05:05:37"/>
    <n v="1475921137"/>
    <x v="1951"/>
    <b v="1"/>
    <n v="834"/>
    <b v="1"/>
    <s v="technology/hardware"/>
    <n v="212.44399999999999"/>
    <n v="127.36450839328538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d v="2013-10-16T08:33:35"/>
    <n v="1378737215"/>
    <x v="1952"/>
    <b v="1"/>
    <n v="682"/>
    <b v="1"/>
    <s v="technology/hardware"/>
    <n v="198.47237142857142"/>
    <n v="101.85532258064516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d v="2012-03-01T21:00:00"/>
    <n v="1328158065"/>
    <x v="1953"/>
    <b v="1"/>
    <n v="147"/>
    <b v="1"/>
    <s v="technology/hardware"/>
    <n v="225.94666666666666"/>
    <n v="230.55782312925169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s v="US"/>
    <s v="USD"/>
    <n v="1457758800"/>
    <d v="2016-03-11T23:00:00"/>
    <n v="1453730176"/>
    <x v="1954"/>
    <b v="1"/>
    <n v="415"/>
    <b v="1"/>
    <s v="technology/hardware"/>
    <n v="698.94799999999998"/>
    <n v="842.10602409638557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d v="2012-05-23T13:00:00"/>
    <n v="1334989881"/>
    <x v="1955"/>
    <b v="1"/>
    <n v="290"/>
    <b v="1"/>
    <s v="technology/hardware"/>
    <n v="398.59528571428569"/>
    <n v="577.2759310344827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d v="2015-04-18T15:10:05"/>
    <n v="1425507005"/>
    <x v="1956"/>
    <b v="1"/>
    <n v="365"/>
    <b v="1"/>
    <s v="technology/hardware"/>
    <n v="294.03333333333336"/>
    <n v="483.34246575342468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s v="US"/>
    <s v="USD"/>
    <n v="1351304513"/>
    <d v="2012-10-26T20:21:53"/>
    <n v="1348712513"/>
    <x v="1957"/>
    <b v="1"/>
    <n v="660"/>
    <b v="1"/>
    <s v="technology/hardware"/>
    <n v="167.50470000000001"/>
    <n v="76.13850000000000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d v="2013-03-23T16:42:41"/>
    <n v="1361490161"/>
    <x v="1958"/>
    <b v="1"/>
    <n v="1356"/>
    <b v="1"/>
    <s v="technology/hardware"/>
    <n v="1435.5717142857143"/>
    <n v="74.107684365781708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d v="2014-09-30T18:00:00"/>
    <n v="1408565860"/>
    <x v="1959"/>
    <b v="1"/>
    <n v="424"/>
    <b v="1"/>
    <s v="technology/hardware"/>
    <n v="156.73439999999999"/>
    <n v="36.965660377358489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d v="2014-12-21T02:42:21"/>
    <n v="1416559341"/>
    <x v="1960"/>
    <b v="1"/>
    <n v="33"/>
    <b v="1"/>
    <s v="technology/hardware"/>
    <n v="117.90285714285714"/>
    <n v="2500.969696969697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d v="2012-10-05T21:59:00"/>
    <n v="1346042417"/>
    <x v="1961"/>
    <b v="1"/>
    <n v="1633"/>
    <b v="1"/>
    <s v="technology/hardware"/>
    <n v="1105.3812"/>
    <n v="67.69021432945498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d v="2014-05-13T12:43:56"/>
    <n v="1397414636"/>
    <x v="1962"/>
    <b v="1"/>
    <n v="306"/>
    <b v="1"/>
    <s v="technology/hardware"/>
    <n v="192.92500000000001"/>
    <n v="63.0473856209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d v="2014-09-16T04:18:54"/>
    <n v="1407838734"/>
    <x v="1963"/>
    <b v="1"/>
    <n v="205"/>
    <b v="1"/>
    <s v="technology/hardware"/>
    <n v="126.88421052631578"/>
    <n v="117.6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d v="2016-04-22T00:32:52"/>
    <n v="1458714772"/>
    <x v="1964"/>
    <b v="1"/>
    <n v="1281"/>
    <b v="1"/>
    <s v="technology/hardware"/>
    <n v="259.57748878923769"/>
    <n v="180.75185011709601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d v="2012-01-11T19:00:00"/>
    <n v="1324433310"/>
    <x v="1965"/>
    <b v="1"/>
    <n v="103"/>
    <b v="1"/>
    <s v="technology/hardware"/>
    <n v="262.27999999999997"/>
    <n v="127.3203883495145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d v="2014-08-14T06:58:18"/>
    <n v="1405429098"/>
    <x v="1966"/>
    <b v="1"/>
    <n v="1513"/>
    <b v="1"/>
    <s v="technology/hardware"/>
    <n v="206.74309"/>
    <n v="136.6444745538665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d v="2014-05-01T09:55:29"/>
    <n v="1396367729"/>
    <x v="1967"/>
    <b v="1"/>
    <n v="405"/>
    <b v="1"/>
    <s v="technology/hardware"/>
    <n v="370.13"/>
    <n v="182.78024691358024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d v="2016-12-03T09:05:15"/>
    <n v="1478095515"/>
    <x v="1968"/>
    <b v="1"/>
    <n v="510"/>
    <b v="1"/>
    <s v="technology/hardware"/>
    <n v="284.96600000000001"/>
    <n v="279.37843137254902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d v="2016-08-05T13:01:08"/>
    <n v="1467831668"/>
    <x v="1969"/>
    <b v="1"/>
    <n v="1887"/>
    <b v="1"/>
    <s v="technology/hardware"/>
    <n v="579.08000000000004"/>
    <n v="61.375728669846318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d v="2013-04-19T21:38:21"/>
    <n v="1361248701"/>
    <x v="1970"/>
    <b v="1"/>
    <n v="701"/>
    <b v="1"/>
    <s v="technology/hardware"/>
    <n v="1131.8"/>
    <n v="80.727532097004286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d v="2013-11-14T22:00:00"/>
    <n v="1381752061"/>
    <x v="1971"/>
    <b v="1"/>
    <n v="3863"/>
    <b v="1"/>
    <s v="technology/hardware"/>
    <n v="263.02771750000005"/>
    <n v="272.35590732591254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d v="2012-11-17T19:17:24"/>
    <n v="1350605844"/>
    <x v="1972"/>
    <b v="1"/>
    <n v="238"/>
    <b v="1"/>
    <s v="technology/hardware"/>
    <n v="674.48"/>
    <n v="70.8487394957983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d v="2016-08-06T01:00:00"/>
    <n v="1467134464"/>
    <x v="1973"/>
    <b v="1"/>
    <n v="2051"/>
    <b v="1"/>
    <s v="technology/hardware"/>
    <n v="256.83081313131311"/>
    <n v="247.94003412969283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d v="2013-08-19T02:01:09"/>
    <n v="1371715269"/>
    <x v="1974"/>
    <b v="1"/>
    <n v="402"/>
    <b v="1"/>
    <s v="technology/hardware"/>
    <n v="375.49599999999998"/>
    <n v="186.81393034825871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d v="2013-03-10T12:07:31"/>
    <n v="1360346851"/>
    <x v="1975"/>
    <b v="1"/>
    <n v="253"/>
    <b v="1"/>
    <s v="technology/hardware"/>
    <n v="208.70837499999996"/>
    <n v="131.98948616600788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d v="2013-07-13T15:35:25"/>
    <n v="1371159325"/>
    <x v="1976"/>
    <b v="1"/>
    <n v="473"/>
    <b v="1"/>
    <s v="technology/hardware"/>
    <n v="346.6"/>
    <n v="29.310782241014799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d v="2015-12-19T01:59:00"/>
    <n v="1446527540"/>
    <x v="1977"/>
    <b v="1"/>
    <n v="821"/>
    <b v="1"/>
    <s v="technology/hardware"/>
    <n v="402.33"/>
    <n v="245.0243605359317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d v="2012-06-12T01:00:00"/>
    <n v="1336627492"/>
    <x v="1978"/>
    <b v="1"/>
    <n v="388"/>
    <b v="1"/>
    <s v="technology/hardware"/>
    <n v="1026.8451399999999"/>
    <n v="1323.2540463917526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d v="2015-11-18T22:59:00"/>
    <n v="1444734146"/>
    <x v="1979"/>
    <b v="1"/>
    <n v="813"/>
    <b v="1"/>
    <s v="technology/hardware"/>
    <n v="114.901155"/>
    <n v="282.65966789667897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d v="2016-04-03T06:01:02"/>
    <n v="1456232462"/>
    <x v="1980"/>
    <b v="1"/>
    <n v="1945"/>
    <b v="1"/>
    <s v="technology/hardware"/>
    <n v="354.82402000000002"/>
    <n v="91.21440102827763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d v="2014-07-09T11:24:25"/>
    <n v="1402334665"/>
    <x v="1981"/>
    <b v="0"/>
    <n v="12"/>
    <b v="0"/>
    <s v="photography/people"/>
    <n v="5.08"/>
    <n v="31.75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d v="2016-12-04T09:04:47"/>
    <n v="1478268287"/>
    <x v="1982"/>
    <b v="0"/>
    <n v="0"/>
    <b v="0"/>
    <s v="photography/people"/>
    <n v="0"/>
    <e v="#DIV/0!"/>
    <n v="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d v="2016-09-02T01:00:00"/>
    <n v="1470874618"/>
    <x v="1983"/>
    <b v="0"/>
    <n v="16"/>
    <b v="0"/>
    <s v="photography/people"/>
    <n v="4.3"/>
    <n v="88.6875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d v="2014-11-30T13:58:01"/>
    <n v="1412189881"/>
    <x v="1984"/>
    <b v="0"/>
    <n v="7"/>
    <b v="0"/>
    <s v="photography/people"/>
    <n v="21.146666666666668"/>
    <n v="453.14285714285717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d v="2016-08-02T17:00:00"/>
    <n v="1467650771"/>
    <x v="1985"/>
    <b v="0"/>
    <n v="4"/>
    <b v="0"/>
    <s v="photography/people"/>
    <n v="3.1875"/>
    <n v="12.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d v="2016-03-14T03:24:43"/>
    <n v="1455359083"/>
    <x v="1986"/>
    <b v="0"/>
    <n v="1"/>
    <b v="0"/>
    <s v="photography/people"/>
    <n v="0.05"/>
    <n v="1"/>
    <n v="1"/>
    <x v="8"/>
    <s v="people"/>
  </r>
  <r>
    <n v="1987"/>
    <s v="Ethiopia: Beheld"/>
    <s v="A collection of images that depicts the beauty and diversity within Ethiopia"/>
    <x v="62"/>
    <n v="2336"/>
    <x v="2"/>
    <s v="GB"/>
    <s v="GBP"/>
    <n v="1425223276"/>
    <d v="2015-03-01T09:21:16"/>
    <n v="1422631276"/>
    <x v="1987"/>
    <b v="0"/>
    <n v="28"/>
    <b v="0"/>
    <s v="photography/people"/>
    <n v="42.472727272727276"/>
    <n v="83.428571428571431"/>
    <n v="83.428571428571431"/>
    <x v="8"/>
    <s v="people"/>
  </r>
  <r>
    <n v="1988"/>
    <s v="Phillip Michael Photography"/>
    <s v="Expressing art in an image!"/>
    <x v="12"/>
    <n v="25"/>
    <x v="2"/>
    <s v="US"/>
    <s v="USD"/>
    <n v="1440094742"/>
    <d v="2015-08-20T12:19:02"/>
    <n v="1437502742"/>
    <x v="1988"/>
    <b v="0"/>
    <n v="1"/>
    <b v="0"/>
    <s v="photography/people"/>
    <n v="0.41666666666666669"/>
    <n v="2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d v="2016-12-11T10:20:08"/>
    <n v="1478881208"/>
    <x v="1989"/>
    <b v="0"/>
    <n v="1"/>
    <b v="0"/>
    <s v="photography/people"/>
    <n v="1"/>
    <n v="50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d v="2016-02-12T22:42:12"/>
    <n v="1454042532"/>
    <x v="1990"/>
    <b v="0"/>
    <n v="5"/>
    <b v="0"/>
    <s v="photography/people"/>
    <n v="16.966666666666665"/>
    <n v="101.8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d v="2015-07-03T15:26:26"/>
    <n v="1434144386"/>
    <x v="1991"/>
    <b v="0"/>
    <n v="3"/>
    <b v="0"/>
    <s v="photography/people"/>
    <n v="7"/>
    <n v="46.666666666666664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s v="US"/>
    <s v="USD"/>
    <n v="1424229991"/>
    <d v="2015-02-17T21:26:31"/>
    <n v="1421637991"/>
    <x v="1992"/>
    <b v="0"/>
    <n v="2"/>
    <b v="0"/>
    <s v="photography/people"/>
    <n v="0.13333333333333333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d v="2015-12-21T08:07:17"/>
    <n v="1448114837"/>
    <x v="1993"/>
    <b v="0"/>
    <n v="0"/>
    <b v="0"/>
    <s v="photography/people"/>
    <n v="0"/>
    <e v="#DIV/0!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d v="2016-12-06T19:09:02"/>
    <n v="1475885342"/>
    <x v="1994"/>
    <b v="0"/>
    <n v="0"/>
    <b v="0"/>
    <s v="photography/people"/>
    <n v="0"/>
    <e v="#DIV/0!"/>
    <n v="0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d v="2015-07-16T15:38:56"/>
    <n v="1435354736"/>
    <x v="1995"/>
    <b v="0"/>
    <n v="3"/>
    <b v="0"/>
    <s v="photography/people"/>
    <n v="7.8"/>
    <n v="2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d v="2014-07-10T13:40:11"/>
    <n v="1402429211"/>
    <x v="1996"/>
    <b v="0"/>
    <n v="0"/>
    <b v="0"/>
    <s v="photography/people"/>
    <n v="0"/>
    <e v="#DIV/0!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d v="2014-08-26T16:20:12"/>
    <n v="1406499612"/>
    <x v="1997"/>
    <b v="0"/>
    <n v="0"/>
    <b v="0"/>
    <s v="photography/people"/>
    <n v="0"/>
    <e v="#DIV/0!"/>
    <n v="0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d v="2014-07-31T20:50:38"/>
    <n v="1402973438"/>
    <x v="1998"/>
    <b v="0"/>
    <n v="3"/>
    <b v="0"/>
    <s v="photography/people"/>
    <n v="26.2"/>
    <n v="218.33333333333334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d v="2014-11-13T06:35:08"/>
    <n v="1413286508"/>
    <x v="1999"/>
    <b v="0"/>
    <n v="7"/>
    <b v="0"/>
    <s v="photography/people"/>
    <n v="0.76129032258064511"/>
    <n v="33.714285714285715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d v="2016-01-06T16:50:13"/>
    <n v="1449528613"/>
    <x v="2000"/>
    <b v="0"/>
    <n v="25"/>
    <b v="0"/>
    <s v="photography/people"/>
    <n v="12.5"/>
    <n v="2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d v="2015-06-12T14:00:00"/>
    <n v="1431406916"/>
    <x v="2001"/>
    <b v="1"/>
    <n v="1637"/>
    <b v="1"/>
    <s v="technology/hardware"/>
    <n v="382.12909090909091"/>
    <n v="128.3879047037263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d v="2017-01-23T11:05:43"/>
    <n v="1482599143"/>
    <x v="2002"/>
    <b v="1"/>
    <n v="1375"/>
    <b v="1"/>
    <s v="technology/hardware"/>
    <n v="216.79422"/>
    <n v="78.834261818181815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d v="2010-07-02T17:00:00"/>
    <n v="1276830052"/>
    <x v="2003"/>
    <b v="1"/>
    <n v="17"/>
    <b v="1"/>
    <s v="technology/hardware"/>
    <n v="312"/>
    <n v="91.76470588235294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d v="2014-07-10T08:31:03"/>
    <n v="1402410663"/>
    <x v="2004"/>
    <b v="1"/>
    <n v="354"/>
    <b v="1"/>
    <s v="technology/hardware"/>
    <n v="234.42048"/>
    <n v="331.10237288135596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d v="2013-10-15T21:59:00"/>
    <n v="1379532618"/>
    <x v="2005"/>
    <b v="1"/>
    <n v="191"/>
    <b v="1"/>
    <s v="technology/hardware"/>
    <n v="123.6801"/>
    <n v="194.26193717277485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d v="2014-12-03T07:00:45"/>
    <n v="1414584045"/>
    <x v="2006"/>
    <b v="1"/>
    <n v="303"/>
    <b v="1"/>
    <s v="technology/hardware"/>
    <n v="247.84"/>
    <n v="408.9768976897689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d v="2010-08-23T22:00:00"/>
    <n v="1276891586"/>
    <x v="2007"/>
    <b v="1"/>
    <n v="137"/>
    <b v="1"/>
    <s v="technology/hardware"/>
    <n v="115.7092"/>
    <n v="84.459270072992695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d v="2011-09-19T08:30:22"/>
    <n v="1312641022"/>
    <x v="2008"/>
    <b v="1"/>
    <n v="41"/>
    <b v="1"/>
    <s v="technology/hardware"/>
    <n v="117.07484768810599"/>
    <n v="44.853658536585364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d v="2016-11-23T02:45:43"/>
    <n v="1476776743"/>
    <x v="2009"/>
    <b v="1"/>
    <n v="398"/>
    <b v="1"/>
    <s v="technology/hardware"/>
    <n v="305.15800000000002"/>
    <n v="383.3643216080402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s v="US"/>
    <s v="USD"/>
    <n v="1471564491"/>
    <d v="2016-08-18T17:54:51"/>
    <n v="1468972491"/>
    <x v="2010"/>
    <b v="1"/>
    <n v="1737"/>
    <b v="1"/>
    <s v="technology/hardware"/>
    <n v="320.053"/>
    <n v="55.276856649395505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d v="2016-01-11T17:00:00"/>
    <n v="1449650173"/>
    <x v="2011"/>
    <b v="1"/>
    <n v="971"/>
    <b v="1"/>
    <s v="technology/hardware"/>
    <n v="819.56399999999996"/>
    <n v="422.02059732234807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d v="2015-02-05T13:44:01"/>
    <n v="1420573441"/>
    <x v="2012"/>
    <b v="1"/>
    <n v="183"/>
    <b v="1"/>
    <s v="technology/hardware"/>
    <n v="234.9"/>
    <n v="64.18032786885245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d v="2016-07-08T17:03:34"/>
    <n v="1462835014"/>
    <x v="2013"/>
    <b v="1"/>
    <n v="4562"/>
    <b v="1"/>
    <s v="technology/hardware"/>
    <n v="494.91374999999999"/>
    <n v="173.57781674704077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d v="2013-03-24T22:08:59"/>
    <n v="1361250539"/>
    <x v="2014"/>
    <b v="1"/>
    <n v="26457"/>
    <b v="1"/>
    <s v="technology/hardware"/>
    <n v="7813.7822333333334"/>
    <n v="88.601680840609291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d v="2011-09-09T15:02:43"/>
    <n v="1313010163"/>
    <x v="2015"/>
    <b v="1"/>
    <n v="162"/>
    <b v="1"/>
    <s v="technology/hardware"/>
    <n v="113.00013888888888"/>
    <n v="50.222283950617282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d v="2013-03-09T15:08:19"/>
    <n v="1360271299"/>
    <x v="2016"/>
    <b v="1"/>
    <n v="479"/>
    <b v="1"/>
    <s v="technology/hardware"/>
    <n v="921.54219999999998"/>
    <n v="192.3887682672233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d v="2012-03-23T22:00:00"/>
    <n v="1329873755"/>
    <x v="2017"/>
    <b v="1"/>
    <n v="426"/>
    <b v="1"/>
    <s v="technology/hardware"/>
    <n v="125.1024"/>
    <n v="73.416901408450698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d v="2015-08-13T02:46:49"/>
    <n v="1436863609"/>
    <x v="2018"/>
    <b v="1"/>
    <n v="450"/>
    <b v="1"/>
    <s v="technology/hardware"/>
    <n v="102.24343076923077"/>
    <n v="147.68495555555555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d v="2016-09-22T11:00:21"/>
    <n v="1471971621"/>
    <x v="2019"/>
    <b v="1"/>
    <n v="1780"/>
    <b v="1"/>
    <s v="technology/hardware"/>
    <n v="484.90974999999997"/>
    <n v="108.9684831460674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d v="2014-05-14T17:04:00"/>
    <n v="1396923624"/>
    <x v="2020"/>
    <b v="1"/>
    <n v="122"/>
    <b v="1"/>
    <s v="technology/hardware"/>
    <n v="192.33333333333334"/>
    <n v="23.647540983606557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d v="2014-09-23T19:41:37"/>
    <n v="1407634897"/>
    <x v="2021"/>
    <b v="1"/>
    <n v="95"/>
    <b v="1"/>
    <s v="technology/hardware"/>
    <n v="281.10000000000002"/>
    <n v="147.9473684210526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d v="2016-06-11T07:39:32"/>
    <n v="1463060372"/>
    <x v="2022"/>
    <b v="1"/>
    <n v="325"/>
    <b v="1"/>
    <s v="technology/hardware"/>
    <n v="125.137"/>
    <n v="385.0369230769230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d v="2015-06-11T04:05:53"/>
    <n v="1431425153"/>
    <x v="2023"/>
    <b v="1"/>
    <n v="353"/>
    <b v="1"/>
    <s v="technology/hardware"/>
    <n v="161.459"/>
    <n v="457.3909348441926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d v="2012-08-12T21:00:00"/>
    <n v="1341875544"/>
    <x v="2024"/>
    <b v="1"/>
    <n v="105"/>
    <b v="1"/>
    <s v="technology/hardware"/>
    <n v="585.35"/>
    <n v="222.99047619047619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d v="2015-06-10T22:25:46"/>
    <n v="1431404746"/>
    <x v="2025"/>
    <b v="1"/>
    <n v="729"/>
    <b v="1"/>
    <s v="technology/hardware"/>
    <n v="201.15"/>
    <n v="220.74074074074073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d v="2014-04-20T21:59:00"/>
    <n v="1394127585"/>
    <x v="2026"/>
    <b v="1"/>
    <n v="454"/>
    <b v="1"/>
    <s v="technology/hardware"/>
    <n v="133.48307999999997"/>
    <n v="73.503898678414089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d v="2015-03-30T12:31:59"/>
    <n v="1423855919"/>
    <x v="2027"/>
    <b v="1"/>
    <n v="539"/>
    <b v="1"/>
    <s v="technology/hardware"/>
    <n v="120.249"/>
    <n v="223.0964749536178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d v="2010-03-15T15:55:00"/>
    <n v="1265493806"/>
    <x v="2028"/>
    <b v="1"/>
    <n v="79"/>
    <b v="1"/>
    <s v="technology/hardware"/>
    <n v="126.16666666666667"/>
    <n v="47.911392405063289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d v="2014-08-26T18:31:21"/>
    <n v="1406507481"/>
    <x v="2029"/>
    <b v="1"/>
    <n v="94"/>
    <b v="1"/>
    <s v="technology/hardware"/>
    <n v="361.2"/>
    <n v="96.06382978723404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d v="2012-11-29T17:54:56"/>
    <n v="1351641296"/>
    <x v="2030"/>
    <b v="1"/>
    <n v="625"/>
    <b v="1"/>
    <s v="technology/hardware"/>
    <n v="226.239013671875"/>
    <n v="118.6144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d v="2015-01-08T19:00:00"/>
    <n v="1417506853"/>
    <x v="2031"/>
    <b v="1"/>
    <n v="508"/>
    <b v="1"/>
    <s v="technology/hardware"/>
    <n v="120.35"/>
    <n v="118.4547244094488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d v="2016-12-14T23:00:00"/>
    <n v="1479216874"/>
    <x v="2032"/>
    <b v="1"/>
    <n v="531"/>
    <b v="1"/>
    <s v="technology/hardware"/>
    <n v="304.18799999999999"/>
    <n v="143.21468926553672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d v="2014-04-25T19:58:38"/>
    <n v="1395885518"/>
    <x v="2033"/>
    <b v="1"/>
    <n v="158"/>
    <b v="1"/>
    <s v="technology/hardware"/>
    <n v="178.67599999999999"/>
    <n v="282.71518987341773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d v="2015-05-07T00:58:00"/>
    <n v="1426216033"/>
    <x v="2034"/>
    <b v="1"/>
    <n v="508"/>
    <b v="1"/>
    <s v="technology/hardware"/>
    <n v="386.81998717948721"/>
    <n v="593.9362007874016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d v="2015-12-18T19:00:00"/>
    <n v="1446562807"/>
    <x v="2035"/>
    <b v="1"/>
    <n v="644"/>
    <b v="1"/>
    <s v="technology/hardware"/>
    <n v="211.03642500000001"/>
    <n v="262.157049689441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d v="2014-05-09T14:45:19"/>
    <n v="1397076319"/>
    <x v="2036"/>
    <b v="1"/>
    <n v="848"/>
    <b v="1"/>
    <s v="technology/hardware"/>
    <n v="131.66833333333332"/>
    <n v="46.58077830188679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d v="2013-12-30T00:02:33"/>
    <n v="1383195753"/>
    <x v="2037"/>
    <b v="1"/>
    <n v="429"/>
    <b v="1"/>
    <s v="technology/hardware"/>
    <n v="300.47640000000001"/>
    <n v="70.041118881118877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d v="2013-07-01T12:00:00"/>
    <n v="1369895421"/>
    <x v="2038"/>
    <b v="1"/>
    <n v="204"/>
    <b v="1"/>
    <s v="technology/hardware"/>
    <n v="420.51249999999999"/>
    <n v="164.90686274509804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d v="2016-11-30T22:59:00"/>
    <n v="1477996325"/>
    <x v="2039"/>
    <b v="1"/>
    <n v="379"/>
    <b v="1"/>
    <s v="technology/hardware"/>
    <n v="136.21680000000001"/>
    <n v="449.26385224274406"/>
    <n v="449.26385224274406"/>
    <x v="2"/>
    <s v="hardware"/>
  </r>
  <r>
    <n v="2040"/>
    <s v="Programmable Capacitor"/>
    <s v="4.29 Billion+ Capacitor Combinations._x000a_No Coding Required."/>
    <x v="9"/>
    <n v="7445.14"/>
    <x v="0"/>
    <s v="US"/>
    <s v="USD"/>
    <n v="1384557303"/>
    <d v="2013-11-15T17:15:03"/>
    <n v="1383257703"/>
    <x v="2040"/>
    <b v="1"/>
    <n v="271"/>
    <b v="1"/>
    <s v="technology/hardware"/>
    <n v="248.17133333333334"/>
    <n v="27.472841328413285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d v="2016-11-10T07:37:07"/>
    <n v="1476189427"/>
    <x v="2041"/>
    <b v="0"/>
    <n v="120"/>
    <b v="1"/>
    <s v="technology/hardware"/>
    <n v="181.86315789473684"/>
    <n v="143.97499999999999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d v="2016-01-22T10:59:34"/>
    <n v="1448297974"/>
    <x v="2042"/>
    <b v="0"/>
    <n v="140"/>
    <b v="1"/>
    <s v="technology/hardware"/>
    <n v="123.53"/>
    <n v="88.23571428571428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d v="2016-12-10T22:59:00"/>
    <n v="1476764077"/>
    <x v="2043"/>
    <b v="0"/>
    <n v="193"/>
    <b v="1"/>
    <s v="technology/hardware"/>
    <n v="506.20938628158842"/>
    <n v="36.326424870466319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d v="2015-06-13T10:25:14"/>
    <n v="1431620714"/>
    <x v="2044"/>
    <b v="0"/>
    <n v="180"/>
    <b v="1"/>
    <s v="technology/hardware"/>
    <n v="108.21333333333334"/>
    <n v="90.177777777777777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d v="2012-07-08T20:07:27"/>
    <n v="1339207647"/>
    <x v="2045"/>
    <b v="0"/>
    <n v="263"/>
    <b v="1"/>
    <s v="technology/hardware"/>
    <n v="819.18387755102037"/>
    <n v="152.6236121673003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d v="2013-05-22T22:07:24"/>
    <n v="1366690044"/>
    <x v="2046"/>
    <b v="0"/>
    <n v="217"/>
    <b v="1"/>
    <s v="technology/hardware"/>
    <n v="121.1"/>
    <n v="55.8064516129032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d v="2015-04-16T18:00:00"/>
    <n v="1426714870"/>
    <x v="2047"/>
    <b v="0"/>
    <n v="443"/>
    <b v="1"/>
    <s v="technology/hardware"/>
    <n v="102.99897959183673"/>
    <n v="227.8532731376975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d v="2013-05-23T09:38:11"/>
    <n v="1366731491"/>
    <x v="2048"/>
    <b v="0"/>
    <n v="1373"/>
    <b v="1"/>
    <s v="technology/hardware"/>
    <n v="148.33229411764705"/>
    <n v="91.82989803350327"/>
    <n v="91.82989803350327"/>
    <x v="2"/>
    <s v="hardware"/>
  </r>
  <r>
    <n v="2049"/>
    <s v="LOCK8 - the World's First Smart Bike Lock"/>
    <s v="Keyless. Alarm secured. GPS tracking."/>
    <x v="63"/>
    <n v="60095.35"/>
    <x v="0"/>
    <s v="GB"/>
    <s v="GBP"/>
    <n v="1386025140"/>
    <d v="2013-12-02T16:59:00"/>
    <n v="1382963963"/>
    <x v="2049"/>
    <b v="0"/>
    <n v="742"/>
    <b v="1"/>
    <s v="technology/hardware"/>
    <n v="120.19070000000001"/>
    <n v="80.991037735849048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d v="2015-05-30T19:42:58"/>
    <n v="1429580578"/>
    <x v="2050"/>
    <b v="0"/>
    <n v="170"/>
    <b v="1"/>
    <s v="technology/hardware"/>
    <n v="473.27"/>
    <n v="278.39411764705881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d v="2013-12-25T18:32:17"/>
    <n v="1385425937"/>
    <x v="2051"/>
    <b v="0"/>
    <n v="242"/>
    <b v="1"/>
    <s v="technology/hardware"/>
    <n v="130.36250000000001"/>
    <n v="43.09504132231405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d v="2016-02-19T20:00:53"/>
    <n v="1452045653"/>
    <x v="2052"/>
    <b v="0"/>
    <n v="541"/>
    <b v="1"/>
    <s v="technology/hardware"/>
    <n v="353.048"/>
    <n v="326.29205175600737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d v="2015-11-25T09:49:11"/>
    <n v="1445870951"/>
    <x v="2053"/>
    <b v="0"/>
    <n v="121"/>
    <b v="1"/>
    <s v="technology/hardware"/>
    <n v="101.02"/>
    <n v="41.743801652892564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d v="2014-05-02T06:30:10"/>
    <n v="1396441810"/>
    <x v="2054"/>
    <b v="0"/>
    <n v="621"/>
    <b v="1"/>
    <s v="technology/hardware"/>
    <n v="113.59142857142857"/>
    <n v="64.020933977455712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d v="2014-12-02T22:00:00"/>
    <n v="1415031043"/>
    <x v="2055"/>
    <b v="0"/>
    <n v="101"/>
    <b v="1"/>
    <s v="technology/hardware"/>
    <n v="167.41666666666666"/>
    <n v="99.455445544554451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d v="2013-04-17T12:15:42"/>
    <n v="1363630542"/>
    <x v="2056"/>
    <b v="0"/>
    <n v="554"/>
    <b v="1"/>
    <s v="technology/hardware"/>
    <n v="153.452"/>
    <n v="138.4945848375451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d v="2016-02-26T05:52:12"/>
    <n v="1453895532"/>
    <x v="2057"/>
    <b v="0"/>
    <n v="666"/>
    <b v="1"/>
    <s v="technology/hardware"/>
    <n v="202.23220000000001"/>
    <n v="45.547792792792798"/>
    <n v="45.547792792792798"/>
    <x v="2"/>
    <s v="hardware"/>
  </r>
  <r>
    <n v="2058"/>
    <s v="Raspberry Pi Debug Clip"/>
    <s v="Making using the serial terminal on the Raspberry Pi as easy as Pi!"/>
    <x v="317"/>
    <n v="4308"/>
    <x v="0"/>
    <s v="GB"/>
    <s v="GBP"/>
    <n v="1425326400"/>
    <d v="2015-03-02T14:00:00"/>
    <n v="1421916830"/>
    <x v="2058"/>
    <b v="0"/>
    <n v="410"/>
    <b v="1"/>
    <s v="technology/hardware"/>
    <n v="168.28125"/>
    <n v="10.507317073170732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d v="2016-01-31T15:59:00"/>
    <n v="1450880854"/>
    <x v="2059"/>
    <b v="0"/>
    <n v="375"/>
    <b v="1"/>
    <s v="technology/hardware"/>
    <n v="143.45666666666668"/>
    <n v="114.7653333333333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d v="2014-07-23T09:25:50"/>
    <n v="1400945150"/>
    <x v="2060"/>
    <b v="0"/>
    <n v="1364"/>
    <b v="1"/>
    <s v="technology/hardware"/>
    <n v="196.4"/>
    <n v="35.997067448680355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d v="2016-12-31T12:20:54"/>
    <n v="1480616454"/>
    <x v="2061"/>
    <b v="0"/>
    <n v="35"/>
    <b v="1"/>
    <s v="technology/hardware"/>
    <n v="107.92"/>
    <n v="154.1714285714285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d v="2016-03-24T02:11:38"/>
    <n v="1456218698"/>
    <x v="2062"/>
    <b v="0"/>
    <n v="203"/>
    <b v="1"/>
    <s v="technology/hardware"/>
    <n v="114.977"/>
    <n v="566.38916256157631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d v="2016-05-15T11:35:01"/>
    <n v="1460482501"/>
    <x v="2063"/>
    <b v="0"/>
    <n v="49"/>
    <b v="1"/>
    <s v="technology/hardware"/>
    <n v="148.05000000000001"/>
    <n v="120.85714285714286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d v="2013-05-31T06:00:00"/>
    <n v="1366879523"/>
    <x v="2064"/>
    <b v="0"/>
    <n v="5812"/>
    <b v="1"/>
    <s v="technology/hardware"/>
    <n v="191.16676082790633"/>
    <n v="86.16384549208534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d v="2013-12-25T02:00:29"/>
    <n v="1385366429"/>
    <x v="2065"/>
    <b v="0"/>
    <n v="1556"/>
    <b v="1"/>
    <s v="technology/hardware"/>
    <n v="199.215125"/>
    <n v="51.212114395886893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d v="2014-08-23T12:31:23"/>
    <n v="1406226683"/>
    <x v="2066"/>
    <b v="0"/>
    <n v="65"/>
    <b v="1"/>
    <s v="technology/hardware"/>
    <n v="218.6"/>
    <n v="67.261538461538464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d v="2015-05-24T14:29:36"/>
    <n v="1429648176"/>
    <x v="2067"/>
    <b v="0"/>
    <n v="10"/>
    <b v="1"/>
    <s v="technology/hardware"/>
    <n v="126.86868686868686"/>
    <n v="62.8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d v="2016-10-20T14:11:55"/>
    <n v="1474402315"/>
    <x v="2068"/>
    <b v="0"/>
    <n v="76"/>
    <b v="1"/>
    <s v="technology/hardware"/>
    <n v="105.22387999999999"/>
    <n v="346.13118421052633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d v="2016-01-02T17:19:51"/>
    <n v="1449098391"/>
    <x v="2069"/>
    <b v="0"/>
    <n v="263"/>
    <b v="1"/>
    <s v="technology/hardware"/>
    <n v="128.40665999999999"/>
    <n v="244.1191254752851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d v="2016-06-28T09:45:23"/>
    <n v="1464536723"/>
    <x v="2070"/>
    <b v="0"/>
    <n v="1530"/>
    <b v="1"/>
    <s v="technology/hardware"/>
    <n v="317.3272"/>
    <n v="259.2542483660130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d v="2016-10-02T00:41:24"/>
    <n v="1471502484"/>
    <x v="2071"/>
    <b v="0"/>
    <n v="278"/>
    <b v="1"/>
    <s v="technology/hardware"/>
    <n v="280.73"/>
    <n v="201.9640287769784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d v="2016-05-07T07:57:12"/>
    <n v="1460037432"/>
    <x v="2072"/>
    <b v="0"/>
    <n v="350"/>
    <b v="1"/>
    <s v="technology/hardware"/>
    <n v="110.73146853146854"/>
    <n v="226.2085714285714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d v="2015-05-08T10:01:58"/>
    <n v="1427212918"/>
    <x v="2073"/>
    <b v="0"/>
    <n v="470"/>
    <b v="1"/>
    <s v="technology/hardware"/>
    <n v="152.60429999999999"/>
    <n v="324.69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d v="2016-05-06T13:49:42"/>
    <n v="1459972182"/>
    <x v="2074"/>
    <b v="0"/>
    <n v="3"/>
    <b v="1"/>
    <s v="technology/hardware"/>
    <n v="102.5"/>
    <n v="205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d v="2013-07-25T10:21:28"/>
    <n v="1372177288"/>
    <x v="2075"/>
    <b v="0"/>
    <n v="8200"/>
    <b v="1"/>
    <s v="technology/hardware"/>
    <n v="1678.3738373837384"/>
    <n v="20.465926829268295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d v="2014-07-23T15:08:09"/>
    <n v="1402693689"/>
    <x v="2076"/>
    <b v="0"/>
    <n v="8359"/>
    <b v="1"/>
    <s v="technology/hardware"/>
    <n v="543.349156424581"/>
    <n v="116.3530314630936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d v="2015-06-05T15:00:00"/>
    <n v="1428541276"/>
    <x v="2077"/>
    <b v="0"/>
    <n v="188"/>
    <b v="1"/>
    <s v="technology/hardware"/>
    <n v="115.508"/>
    <n v="307.20212765957444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d v="2016-12-18T12:30:57"/>
    <n v="1479493857"/>
    <x v="2078"/>
    <b v="0"/>
    <n v="48"/>
    <b v="1"/>
    <s v="technology/hardware"/>
    <n v="131.20500000000001"/>
    <n v="546.6875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d v="2015-06-25T13:00:00"/>
    <n v="1432659793"/>
    <x v="2079"/>
    <b v="0"/>
    <n v="607"/>
    <b v="1"/>
    <s v="technology/hardware"/>
    <n v="288.17"/>
    <n v="47.474464579901152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d v="2015-11-11T17:58:20"/>
    <n v="1444690700"/>
    <x v="2080"/>
    <b v="0"/>
    <n v="50"/>
    <b v="1"/>
    <s v="technology/hardware"/>
    <n v="507.8"/>
    <n v="101.56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d v="2012-05-15T22:59:00"/>
    <n v="1333597555"/>
    <x v="2081"/>
    <b v="0"/>
    <n v="55"/>
    <b v="1"/>
    <s v="music/indie rock"/>
    <n v="114.57142857142857"/>
    <n v="72.90909090909090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d v="2011-11-23T21:53:16"/>
    <n v="1316919196"/>
    <x v="2082"/>
    <b v="0"/>
    <n v="38"/>
    <b v="1"/>
    <s v="music/indie rock"/>
    <n v="110.73333333333333"/>
    <n v="43.71052631578947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d v="2012-06-04T11:19:55"/>
    <n v="1336238395"/>
    <x v="2083"/>
    <b v="0"/>
    <n v="25"/>
    <b v="1"/>
    <s v="music/indie rock"/>
    <n v="113.33333333333333"/>
    <n v="34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d v="2014-05-04T00:59:00"/>
    <n v="1396468782"/>
    <x v="2084"/>
    <b v="0"/>
    <n v="46"/>
    <b v="1"/>
    <s v="music/indie rock"/>
    <n v="108.33333333333333"/>
    <n v="70.652173913043484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d v="2012-07-15T14:03:07"/>
    <n v="1339790587"/>
    <x v="2085"/>
    <b v="0"/>
    <n v="83"/>
    <b v="1"/>
    <s v="music/indie rock"/>
    <n v="123.53333333333333"/>
    <n v="89.30120481927710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d v="2011-12-13T22:59:00"/>
    <n v="1321200332"/>
    <x v="2086"/>
    <b v="0"/>
    <n v="35"/>
    <b v="1"/>
    <s v="music/indie rock"/>
    <n v="100.7"/>
    <n v="115.0857142857142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d v="2011-09-07T22:54:18"/>
    <n v="1312865658"/>
    <x v="2087"/>
    <b v="0"/>
    <n v="25"/>
    <b v="1"/>
    <s v="music/indie rock"/>
    <n v="103.53333333333333"/>
    <n v="62.1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d v="2010-09-10T21:59:00"/>
    <n v="1281028152"/>
    <x v="2088"/>
    <b v="0"/>
    <n v="75"/>
    <b v="1"/>
    <s v="music/indie rock"/>
    <n v="115.51066666666667"/>
    <n v="46.204266666666669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s v="US"/>
    <s v="USD"/>
    <n v="1375408194"/>
    <d v="2013-08-01T19:49:54"/>
    <n v="1372384194"/>
    <x v="2089"/>
    <b v="0"/>
    <n v="62"/>
    <b v="1"/>
    <s v="music/indie rock"/>
    <n v="120.4004"/>
    <n v="48.54854838709678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d v="2013-02-24T03:09:15"/>
    <n v="1359104955"/>
    <x v="2090"/>
    <b v="0"/>
    <n v="160"/>
    <b v="1"/>
    <s v="music/indie rock"/>
    <n v="115.040375"/>
    <n v="57.52018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d v="2011-03-01T14:00:00"/>
    <n v="1294818278"/>
    <x v="2091"/>
    <b v="0"/>
    <n v="246"/>
    <b v="1"/>
    <s v="music/indie rock"/>
    <n v="120.46777777777778"/>
    <n v="88.147154471544724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d v="2011-10-07T10:58:52"/>
    <n v="1312822732"/>
    <x v="2092"/>
    <b v="0"/>
    <n v="55"/>
    <b v="1"/>
    <s v="music/indie rock"/>
    <n v="101.28333333333333"/>
    <n v="110.49090909090908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d v="2012-12-22T15:30:32"/>
    <n v="1351024232"/>
    <x v="2093"/>
    <b v="0"/>
    <n v="23"/>
    <b v="1"/>
    <s v="music/indie rock"/>
    <n v="102.46666666666667"/>
    <n v="66.82608695652173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d v="2012-03-04T21:00:00"/>
    <n v="1327969730"/>
    <x v="2094"/>
    <b v="0"/>
    <n v="72"/>
    <b v="1"/>
    <s v="music/indie rock"/>
    <n v="120.54285714285714"/>
    <n v="58.5972222222222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d v="2011-10-02T11:36:13"/>
    <n v="1312392973"/>
    <x v="2095"/>
    <b v="0"/>
    <n v="22"/>
    <b v="1"/>
    <s v="music/indie rock"/>
    <n v="100"/>
    <n v="113.63636363636364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d v="2012-10-25T21:59:00"/>
    <n v="1349892735"/>
    <x v="2096"/>
    <b v="0"/>
    <n v="14"/>
    <b v="1"/>
    <s v="music/indie rock"/>
    <n v="101.66666666666667"/>
    <n v="43.571428571428569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d v="2011-12-01T09:02:15"/>
    <n v="1317564135"/>
    <x v="2097"/>
    <b v="0"/>
    <n v="38"/>
    <b v="1"/>
    <s v="music/indie rock"/>
    <n v="100"/>
    <n v="78.94736842105263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d v="2012-03-07T20:43:55"/>
    <n v="1328582635"/>
    <x v="2098"/>
    <b v="0"/>
    <n v="32"/>
    <b v="1"/>
    <s v="music/indie rock"/>
    <n v="100.33333333333333"/>
    <n v="188.125"/>
    <n v="188.125"/>
    <x v="4"/>
    <s v="indie rock"/>
  </r>
  <r>
    <n v="2099"/>
    <s v="Roosevelt Died."/>
    <s v="Our tour van died, we need help!"/>
    <x v="9"/>
    <n v="3971"/>
    <x v="0"/>
    <s v="US"/>
    <s v="USD"/>
    <n v="1435808400"/>
    <d v="2015-07-01T21:40:00"/>
    <n v="1434650084"/>
    <x v="2099"/>
    <b v="0"/>
    <n v="63"/>
    <b v="1"/>
    <s v="music/indie rock"/>
    <n v="132.36666666666667"/>
    <n v="63.0317460317460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d v="2012-06-29T21:59:00"/>
    <n v="1339704141"/>
    <x v="2100"/>
    <b v="0"/>
    <n v="27"/>
    <b v="1"/>
    <s v="music/indie rock"/>
    <n v="136.66666666666666"/>
    <n v="30.370370370370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d v="2012-02-12T21:35:14"/>
    <n v="1323920114"/>
    <x v="2101"/>
    <b v="0"/>
    <n v="44"/>
    <b v="1"/>
    <s v="music/indie rock"/>
    <n v="113.25"/>
    <n v="51.477272727272727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d v="2011-05-05T14:50:48"/>
    <n v="1302036648"/>
    <x v="2102"/>
    <b v="0"/>
    <n v="38"/>
    <b v="1"/>
    <s v="music/indie rock"/>
    <n v="136"/>
    <n v="35.789473684210527"/>
    <n v="35.789473684210527"/>
    <x v="4"/>
    <s v="indie rock"/>
  </r>
  <r>
    <n v="2103"/>
    <s v="Matthew Moon's New Album"/>
    <s v="Indie rocker, Matthew Moon, has something to share with you..."/>
    <x v="198"/>
    <n v="11364"/>
    <x v="0"/>
    <s v="US"/>
    <s v="USD"/>
    <n v="1352488027"/>
    <d v="2012-11-09T13:07:07"/>
    <n v="1349892427"/>
    <x v="2103"/>
    <b v="0"/>
    <n v="115"/>
    <b v="1"/>
    <s v="music/indie rock"/>
    <n v="146.12318374694613"/>
    <n v="98.817391304347822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d v="2013-05-30T18:00:00"/>
    <n v="1367286434"/>
    <x v="2104"/>
    <b v="0"/>
    <n v="37"/>
    <b v="1"/>
    <s v="music/indie rock"/>
    <n v="129.5"/>
    <n v="28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d v="2014-11-20T22:00:00"/>
    <n v="1415472953"/>
    <x v="2105"/>
    <b v="0"/>
    <n v="99"/>
    <b v="1"/>
    <s v="music/indie rock"/>
    <n v="254"/>
    <n v="51.313131313131315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d v="2013-01-25T23:09:34"/>
    <n v="1356584974"/>
    <x v="2106"/>
    <b v="0"/>
    <n v="44"/>
    <b v="1"/>
    <s v="music/indie rock"/>
    <n v="107.04545454545455"/>
    <n v="53.522727272727273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d v="2014-11-12T12:03:13"/>
    <n v="1413997393"/>
    <x v="2107"/>
    <b v="0"/>
    <n v="58"/>
    <b v="1"/>
    <s v="music/indie rock"/>
    <n v="107.733"/>
    <n v="37.14931034482758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d v="2012-09-09T21:55:00"/>
    <n v="1344917580"/>
    <x v="2108"/>
    <b v="0"/>
    <n v="191"/>
    <b v="1"/>
    <s v="music/indie rock"/>
    <n v="107.3125"/>
    <n v="89.895287958115176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d v="2015-07-05T11:00:17"/>
    <n v="1433523617"/>
    <x v="2109"/>
    <b v="0"/>
    <n v="40"/>
    <b v="1"/>
    <s v="music/indie rock"/>
    <n v="106.52500000000001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d v="2014-05-27T22:59:00"/>
    <n v="1398873969"/>
    <x v="2110"/>
    <b v="0"/>
    <n v="38"/>
    <b v="1"/>
    <s v="music/indie rock"/>
    <n v="100.35"/>
    <n v="52.815789473684212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d v="2011-08-14T19:00:00"/>
    <n v="1307594625"/>
    <x v="2111"/>
    <b v="0"/>
    <n v="39"/>
    <b v="1"/>
    <s v="music/indie rock"/>
    <n v="106.5"/>
    <n v="54.615384615384613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d v="2013-04-15T16:16:33"/>
    <n v="1364854593"/>
    <x v="2112"/>
    <b v="0"/>
    <n v="11"/>
    <b v="1"/>
    <s v="music/indie rock"/>
    <n v="100"/>
    <n v="27.272727272727273"/>
    <n v="27.272727272727273"/>
    <x v="4"/>
    <s v="indie rock"/>
  </r>
  <r>
    <n v="2113"/>
    <s v="Summer Underground // Honeycomb LP"/>
    <s v="Help us fund our second full-length album Honeycomb!"/>
    <x v="39"/>
    <n v="7340"/>
    <x v="0"/>
    <s v="US"/>
    <s v="USD"/>
    <n v="1411505176"/>
    <d v="2014-09-23T14:46:16"/>
    <n v="1408481176"/>
    <x v="2113"/>
    <b v="0"/>
    <n v="107"/>
    <b v="1"/>
    <s v="music/indie rock"/>
    <n v="104.85714285714286"/>
    <n v="68.598130841121488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d v="2010-12-08T22:59:00"/>
    <n v="1286480070"/>
    <x v="2114"/>
    <b v="0"/>
    <n v="147"/>
    <b v="1"/>
    <s v="music/indie rock"/>
    <n v="104.7"/>
    <n v="35.61224489795918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d v="2011-02-19T19:56:41"/>
    <n v="1295575001"/>
    <x v="2115"/>
    <b v="0"/>
    <n v="36"/>
    <b v="1"/>
    <s v="music/indie rock"/>
    <n v="225.66666666666666"/>
    <n v="94.02777777777777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d v="2012-10-02T12:40:03"/>
    <n v="1345056003"/>
    <x v="2116"/>
    <b v="0"/>
    <n v="92"/>
    <b v="1"/>
    <s v="music/indie rock"/>
    <n v="100.90416666666667"/>
    <n v="526.45652173913038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d v="2015-10-26T22:59:00"/>
    <n v="1444699549"/>
    <x v="2117"/>
    <b v="0"/>
    <n v="35"/>
    <b v="1"/>
    <s v="music/indie rock"/>
    <n v="147.75"/>
    <n v="50.657142857142858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s v="US"/>
    <s v="USD"/>
    <n v="1311538136"/>
    <d v="2011-07-24T14:08:56"/>
    <n v="1308946136"/>
    <x v="2118"/>
    <b v="0"/>
    <n v="17"/>
    <b v="1"/>
    <s v="music/indie rock"/>
    <n v="134.61099999999999"/>
    <n v="79.182941176470578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d v="2012-08-15T21:07:25"/>
    <n v="1342494445"/>
    <x v="2119"/>
    <b v="0"/>
    <n v="22"/>
    <b v="1"/>
    <s v="music/indie rock"/>
    <n v="100.75"/>
    <n v="91.590909090909093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d v="2014-01-01T17:08:56"/>
    <n v="1384384136"/>
    <x v="2120"/>
    <b v="0"/>
    <n v="69"/>
    <b v="1"/>
    <s v="music/indie rock"/>
    <n v="100.880375"/>
    <n v="116.96275362318841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d v="2017-01-11T11:49:08"/>
    <n v="1481564948"/>
    <x v="2121"/>
    <b v="0"/>
    <n v="10"/>
    <b v="0"/>
    <s v="games/video games"/>
    <n v="0.56799999999999995"/>
    <n v="28.4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d v="2017-01-07T01:12:49"/>
    <n v="1481181169"/>
    <x v="2122"/>
    <b v="0"/>
    <n v="3"/>
    <b v="0"/>
    <s v="games/video games"/>
    <n v="0.38750000000000001"/>
    <n v="103.3333333333333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d v="2010-03-15T00:59:00"/>
    <n v="1263982307"/>
    <x v="2123"/>
    <b v="0"/>
    <n v="5"/>
    <b v="0"/>
    <s v="games/video games"/>
    <n v="10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d v="2010-11-29T23:00:00"/>
    <n v="1286930435"/>
    <x v="2124"/>
    <b v="0"/>
    <n v="5"/>
    <b v="0"/>
    <s v="games/video games"/>
    <n v="10.454545454545455"/>
    <n v="2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d v="2015-08-04T18:33:53"/>
    <n v="1436142833"/>
    <x v="2125"/>
    <b v="0"/>
    <n v="27"/>
    <b v="0"/>
    <s v="games/video games"/>
    <n v="1.42"/>
    <n v="31.555555555555557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d v="2014-12-08T17:21:27"/>
    <n v="1415488887"/>
    <x v="2126"/>
    <b v="0"/>
    <n v="2"/>
    <b v="0"/>
    <s v="games/video games"/>
    <n v="0.05"/>
    <n v="5"/>
    <n v="5"/>
    <x v="6"/>
    <s v="video games"/>
  </r>
  <r>
    <n v="2127"/>
    <s v="Three Monkeys - Part 1: Into the Abyss"/>
    <s v="Three Monkeys is an audio adventure game for PC."/>
    <x v="89"/>
    <n v="8076"/>
    <x v="2"/>
    <s v="GB"/>
    <s v="GBP"/>
    <n v="1426158463"/>
    <d v="2015-03-12T05:07:43"/>
    <n v="1423570063"/>
    <x v="2127"/>
    <b v="0"/>
    <n v="236"/>
    <b v="0"/>
    <s v="games/video games"/>
    <n v="28.842857142857142"/>
    <n v="34.220338983050844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d v="2014-09-21T12:32:49"/>
    <n v="1406140369"/>
    <x v="2128"/>
    <b v="0"/>
    <n v="1"/>
    <b v="0"/>
    <s v="games/video games"/>
    <n v="0.16666666666666666"/>
    <n v="25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d v="2016-03-09T18:35:00"/>
    <n v="1454978100"/>
    <x v="2129"/>
    <b v="0"/>
    <n v="12"/>
    <b v="0"/>
    <s v="games/video games"/>
    <n v="11.8"/>
    <n v="19.666666666666668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s v="US"/>
    <s v="USD"/>
    <n v="1408154663"/>
    <d v="2014-08-15T20:04:23"/>
    <n v="1405130663"/>
    <x v="2130"/>
    <b v="0"/>
    <n v="4"/>
    <b v="0"/>
    <s v="games/video games"/>
    <n v="0.20238095238095238"/>
    <n v="21.25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d v="2015-07-11T22:58:11"/>
    <n v="1434085091"/>
    <x v="2131"/>
    <b v="0"/>
    <n v="3"/>
    <b v="0"/>
    <s v="games/video games"/>
    <n v="5"/>
    <n v="8.3333333333333339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d v="2014-02-03T05:41:32"/>
    <n v="1388835692"/>
    <x v="2132"/>
    <b v="0"/>
    <n v="99"/>
    <b v="0"/>
    <s v="games/video games"/>
    <n v="2.1129899999999999"/>
    <n v="21.34333333333333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d v="2011-04-24T00:59:00"/>
    <n v="1300328399"/>
    <x v="2133"/>
    <b v="0"/>
    <n v="3"/>
    <b v="0"/>
    <s v="games/video games"/>
    <n v="1.6"/>
    <n v="5.333333333333333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d v="2013-04-27T15:16:31"/>
    <n v="1364505391"/>
    <x v="2134"/>
    <b v="0"/>
    <n v="3"/>
    <b v="0"/>
    <s v="games/video games"/>
    <n v="1.7333333333333334"/>
    <n v="34.66666666666666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d v="2012-10-04T17:07:13"/>
    <n v="1346800033"/>
    <x v="2135"/>
    <b v="0"/>
    <n v="22"/>
    <b v="0"/>
    <s v="games/video games"/>
    <n v="9.56"/>
    <n v="21.727272727272727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d v="2013-10-19T06:13:06"/>
    <n v="1379592786"/>
    <x v="2136"/>
    <b v="0"/>
    <n v="4"/>
    <b v="0"/>
    <s v="games/video games"/>
    <n v="5.9612499999999999E-2"/>
    <n v="11.922499999999999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d v="2014-12-05T12:30:29"/>
    <n v="1415212229"/>
    <x v="2137"/>
    <b v="0"/>
    <n v="534"/>
    <b v="0"/>
    <s v="games/video games"/>
    <n v="28.405999999999999"/>
    <n v="26.59737827715356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d v="2013-11-08T19:18:59"/>
    <n v="1381364339"/>
    <x v="2138"/>
    <b v="0"/>
    <n v="12"/>
    <b v="0"/>
    <s v="games/video games"/>
    <n v="12.8"/>
    <n v="10.666666666666666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d v="2016-11-03T12:00:08"/>
    <n v="1475604008"/>
    <x v="2139"/>
    <b v="0"/>
    <n v="56"/>
    <b v="0"/>
    <s v="games/video games"/>
    <n v="5.42"/>
    <n v="29.03571428571428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d v="2013-01-11T14:00:24"/>
    <n v="1355342424"/>
    <x v="2140"/>
    <b v="0"/>
    <n v="11"/>
    <b v="0"/>
    <s v="games/video games"/>
    <n v="0.112"/>
    <n v="50.90909090909090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d v="2014-11-14T00:39:19"/>
    <n v="1413351559"/>
    <x v="2141"/>
    <b v="0"/>
    <n v="0"/>
    <b v="0"/>
    <s v="games/video games"/>
    <n v="0"/>
    <e v="#DIV/0!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d v="2015-12-30T10:50:10"/>
    <n v="1449075010"/>
    <x v="2142"/>
    <b v="0"/>
    <n v="12"/>
    <b v="0"/>
    <s v="games/video games"/>
    <n v="5.7238095238095239"/>
    <n v="50.08333333333333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d v="2010-07-21T13:00:00"/>
    <n v="1275599812"/>
    <x v="2143"/>
    <b v="0"/>
    <n v="5"/>
    <b v="0"/>
    <s v="games/video games"/>
    <n v="11.25"/>
    <n v="4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d v="2013-09-14T07:07:20"/>
    <n v="1376399240"/>
    <x v="2144"/>
    <b v="0"/>
    <n v="24"/>
    <b v="0"/>
    <s v="games/video games"/>
    <n v="1.7098591549295774"/>
    <n v="25.291666666666668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d v="2013-11-27T00:41:54"/>
    <n v="1382938914"/>
    <x v="2145"/>
    <b v="0"/>
    <n v="89"/>
    <b v="0"/>
    <s v="games/video games"/>
    <n v="30.433333333333334"/>
    <n v="51.292134831460672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d v="2016-02-11T10:18:30"/>
    <n v="1453997910"/>
    <x v="2146"/>
    <b v="0"/>
    <n v="1"/>
    <b v="0"/>
    <s v="games/video games"/>
    <n v="0.02"/>
    <n v="1"/>
    <n v="1"/>
    <x v="6"/>
    <s v="video games"/>
  </r>
  <r>
    <n v="2147"/>
    <s v="Johnny Rocketfingers 3"/>
    <s v="A Point and Click Adventure on Steroids."/>
    <x v="303"/>
    <n v="2716"/>
    <x v="2"/>
    <s v="US"/>
    <s v="USD"/>
    <n v="1416125148"/>
    <d v="2014-11-16T02:05:48"/>
    <n v="1413356748"/>
    <x v="2147"/>
    <b v="0"/>
    <n v="55"/>
    <b v="0"/>
    <s v="games/video games"/>
    <n v="0.69641025641025645"/>
    <n v="49.381818181818183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d v="2015-04-02T10:36:22"/>
    <n v="1425404182"/>
    <x v="2148"/>
    <b v="0"/>
    <n v="2"/>
    <b v="0"/>
    <s v="games/video games"/>
    <n v="2"/>
    <n v="1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d v="2010-07-30T18:00:00"/>
    <n v="1277512556"/>
    <x v="2149"/>
    <b v="0"/>
    <n v="0"/>
    <b v="0"/>
    <s v="games/video games"/>
    <n v="0"/>
    <e v="#DIV/0!"/>
    <n v="0"/>
    <x v="6"/>
    <s v="video games"/>
  </r>
  <r>
    <n v="2150"/>
    <s v="The Unknown Door"/>
    <s v="A pixel styled open world detective game."/>
    <x v="63"/>
    <n v="405"/>
    <x v="2"/>
    <s v="NO"/>
    <s v="NOK"/>
    <n v="1468392599"/>
    <d v="2016-07-13T00:49:59"/>
    <n v="1465800599"/>
    <x v="2150"/>
    <b v="0"/>
    <n v="4"/>
    <b v="0"/>
    <s v="games/video games"/>
    <n v="0.81"/>
    <n v="101.2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d v="2016-06-29T14:20:14"/>
    <n v="1464639614"/>
    <x v="2151"/>
    <b v="0"/>
    <n v="6"/>
    <b v="0"/>
    <s v="games/video games"/>
    <n v="0.26222222222222225"/>
    <n v="19.666666666666668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d v="2014-03-15T12:58:29"/>
    <n v="1392321509"/>
    <x v="2152"/>
    <b v="0"/>
    <n v="4"/>
    <b v="0"/>
    <s v="games/video games"/>
    <n v="0.16666666666666666"/>
    <n v="12.5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d v="2015-01-10T01:59:00"/>
    <n v="1417470718"/>
    <x v="2153"/>
    <b v="0"/>
    <n v="4"/>
    <b v="0"/>
    <s v="games/video games"/>
    <n v="9.124454880912446E-3"/>
    <n v="8.5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d v="2014-01-28T09:10:27"/>
    <n v="1389193827"/>
    <x v="2154"/>
    <b v="0"/>
    <n v="2"/>
    <b v="0"/>
    <s v="games/video games"/>
    <n v="0.8"/>
    <n v="1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d v="2016-03-31T10:56:25"/>
    <n v="1456854985"/>
    <x v="2155"/>
    <b v="0"/>
    <n v="5"/>
    <b v="0"/>
    <s v="games/video games"/>
    <n v="2.2999999999999998"/>
    <n v="23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d v="2013-09-16T14:30:06"/>
    <n v="1375475406"/>
    <x v="2156"/>
    <b v="0"/>
    <n v="83"/>
    <b v="0"/>
    <s v="games/video games"/>
    <n v="2.6660714285714286"/>
    <n v="17.987951807228917"/>
    <n v="17.987951807228917"/>
    <x v="6"/>
    <s v="video games"/>
  </r>
  <r>
    <n v="2157"/>
    <s v="Nin"/>
    <s v="Gamers and 90's fans unite in this small tale of epic proportions!"/>
    <x v="96"/>
    <n v="21144"/>
    <x v="2"/>
    <s v="US"/>
    <s v="USD"/>
    <n v="1482479940"/>
    <d v="2016-12-23T01:59:00"/>
    <n v="1479684783"/>
    <x v="2157"/>
    <b v="0"/>
    <n v="57"/>
    <b v="0"/>
    <s v="games/video games"/>
    <n v="28.192"/>
    <n v="370.94736842105266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d v="2013-02-04T14:29:34"/>
    <n v="1356121774"/>
    <x v="2158"/>
    <b v="0"/>
    <n v="311"/>
    <b v="0"/>
    <s v="games/video games"/>
    <n v="6.5900366666666663"/>
    <n v="63.56948553054662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d v="2011-07-16T11:32:54"/>
    <n v="1308245574"/>
    <x v="2159"/>
    <b v="0"/>
    <n v="2"/>
    <b v="0"/>
    <s v="games/video games"/>
    <n v="0.72222222222222221"/>
    <n v="13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d v="2012-05-19T11:05:05"/>
    <n v="1334855105"/>
    <x v="2160"/>
    <b v="0"/>
    <n v="16"/>
    <b v="0"/>
    <s v="games/video games"/>
    <n v="0.85"/>
    <n v="5.3125"/>
    <n v="5.3125"/>
    <x v="6"/>
    <s v="video games"/>
  </r>
  <r>
    <n v="2161"/>
    <s v="CallMeGhost DEBUT ALBUM preorder!"/>
    <s v="We're trying to fund hard copies of our debut album!"/>
    <x v="44"/>
    <n v="463"/>
    <x v="0"/>
    <s v="US"/>
    <s v="USD"/>
    <n v="1443040059"/>
    <d v="2015-09-23T14:27:39"/>
    <n v="1440448059"/>
    <x v="2161"/>
    <b v="0"/>
    <n v="13"/>
    <b v="1"/>
    <s v="music/rock"/>
    <n v="115.75"/>
    <n v="35.615384615384613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d v="2014-07-24T12:23:11"/>
    <n v="1403547791"/>
    <x v="2162"/>
    <b v="0"/>
    <n v="58"/>
    <b v="1"/>
    <s v="music/rock"/>
    <n v="112.26666666666667"/>
    <n v="87.103448275862064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d v="2015-06-07T21:50:00"/>
    <n v="1429306520"/>
    <x v="2163"/>
    <b v="0"/>
    <n v="44"/>
    <b v="1"/>
    <s v="music/rock"/>
    <n v="132.19999999999999"/>
    <n v="75.11363636363636"/>
    <n v="75.11363636363636"/>
    <x v="4"/>
    <s v="rock"/>
  </r>
  <r>
    <n v="2164"/>
    <s v="Rosaline debut record"/>
    <s v="South Florida roots country/rock outfit's long awaited debut record"/>
    <x v="62"/>
    <n v="5645"/>
    <x v="0"/>
    <s v="US"/>
    <s v="USD"/>
    <n v="1466827140"/>
    <d v="2016-06-24T21:59:00"/>
    <n v="1464196414"/>
    <x v="2164"/>
    <b v="0"/>
    <n v="83"/>
    <b v="1"/>
    <s v="music/rock"/>
    <n v="102.63636363636364"/>
    <n v="68.01204819277109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d v="2016-04-08T09:00:35"/>
    <n v="1457539235"/>
    <x v="2165"/>
    <b v="0"/>
    <n v="117"/>
    <b v="1"/>
    <s v="music/rock"/>
    <n v="138.63999999999999"/>
    <n v="29.62393162393162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d v="2014-12-05T15:06:58"/>
    <n v="1413922018"/>
    <x v="2166"/>
    <b v="0"/>
    <n v="32"/>
    <b v="1"/>
    <s v="music/rock"/>
    <n v="146.6"/>
    <n v="91.625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d v="2012-09-14T19:35:37"/>
    <n v="1346463337"/>
    <x v="2167"/>
    <b v="0"/>
    <n v="8"/>
    <b v="1"/>
    <s v="music/rock"/>
    <n v="120"/>
    <n v="22.5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d v="2017-02-09T23:00:00"/>
    <n v="1484058261"/>
    <x v="2168"/>
    <b v="0"/>
    <n v="340"/>
    <b v="1"/>
    <s v="music/rock"/>
    <n v="121.58161111111112"/>
    <n v="64.366735294117646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d v="2017-03-02T10:49:11"/>
    <n v="1488214151"/>
    <x v="2169"/>
    <b v="0"/>
    <n v="7"/>
    <b v="1"/>
    <s v="music/rock"/>
    <n v="100"/>
    <n v="21.857142857142858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d v="2015-08-22T12:00:22"/>
    <n v="1436810422"/>
    <x v="2170"/>
    <b v="0"/>
    <n v="19"/>
    <b v="1"/>
    <s v="music/rock"/>
    <n v="180.85714285714286"/>
    <n v="33.315789473684212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d v="2015-06-21T23:00:00"/>
    <n v="1431903495"/>
    <x v="2171"/>
    <b v="0"/>
    <n v="47"/>
    <b v="1"/>
    <s v="music/rock"/>
    <n v="106.075"/>
    <n v="90.276595744680847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d v="2015-04-18T07:55:20"/>
    <n v="1426773320"/>
    <x v="2172"/>
    <b v="0"/>
    <n v="13"/>
    <b v="1"/>
    <s v="music/rock"/>
    <n v="100"/>
    <n v="76.92307692307692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d v="2013-09-09T21:59:00"/>
    <n v="1376066243"/>
    <x v="2173"/>
    <b v="0"/>
    <n v="90"/>
    <b v="1"/>
    <s v="music/rock"/>
    <n v="126.92857142857143"/>
    <n v="59.23333333333333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d v="2016-05-05T07:01:47"/>
    <n v="1459861307"/>
    <x v="2174"/>
    <b v="0"/>
    <n v="63"/>
    <b v="1"/>
    <s v="music/rock"/>
    <n v="102.97499999999999"/>
    <n v="65.38095238095238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d v="2016-07-20T18:13:06"/>
    <n v="1468455186"/>
    <x v="2175"/>
    <b v="0"/>
    <n v="26"/>
    <b v="1"/>
    <s v="music/rock"/>
    <n v="250"/>
    <n v="67.307692307692307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d v="2015-05-02T09:11:49"/>
    <n v="1427987509"/>
    <x v="2176"/>
    <b v="0"/>
    <n v="71"/>
    <b v="1"/>
    <s v="music/rock"/>
    <n v="126.02"/>
    <n v="88.74647887323944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d v="2016-06-06T00:01:07"/>
    <n v="1463032867"/>
    <x v="2177"/>
    <b v="0"/>
    <n v="38"/>
    <b v="1"/>
    <s v="music/rock"/>
    <n v="100.12"/>
    <n v="65.868421052631575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d v="2017-01-18T09:16:37"/>
    <n v="1482160597"/>
    <x v="2178"/>
    <b v="0"/>
    <n v="859"/>
    <b v="1"/>
    <s v="music/rock"/>
    <n v="138.63999999999999"/>
    <n v="40.349243306169967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d v="2015-04-10T22:06:32"/>
    <n v="1426133192"/>
    <x v="2179"/>
    <b v="0"/>
    <n v="21"/>
    <b v="1"/>
    <s v="music/rock"/>
    <n v="161.4"/>
    <n v="76.857142857142861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d v="2015-11-13T11:04:28"/>
    <n v="1443801868"/>
    <x v="2180"/>
    <b v="0"/>
    <n v="78"/>
    <b v="1"/>
    <s v="music/rock"/>
    <n v="107.1842"/>
    <n v="68.70782051282051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d v="2017-02-20T18:07:33"/>
    <n v="1486426053"/>
    <x v="2181"/>
    <b v="0"/>
    <n v="53"/>
    <b v="1"/>
    <s v="games/tabletop games"/>
    <n v="153.1"/>
    <n v="57.773584905660378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d v="2014-10-02T15:37:05"/>
    <n v="1409261825"/>
    <x v="2182"/>
    <b v="0"/>
    <n v="356"/>
    <b v="1"/>
    <s v="games/tabletop games"/>
    <n v="524.16666666666663"/>
    <n v="44.171348314606739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d v="2017-02-08T23:00:00"/>
    <n v="1484037977"/>
    <x v="2183"/>
    <b v="0"/>
    <n v="279"/>
    <b v="1"/>
    <s v="games/tabletop games"/>
    <n v="489.27777777777777"/>
    <n v="31.56630824372759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d v="2016-01-25T10:00:00"/>
    <n v="1452530041"/>
    <x v="2184"/>
    <b v="1"/>
    <n v="266"/>
    <b v="1"/>
    <s v="games/tabletop games"/>
    <n v="284.74"/>
    <n v="107.04511278195488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d v="2013-03-26T02:23:59"/>
    <n v="1360830239"/>
    <x v="2185"/>
    <b v="0"/>
    <n v="623"/>
    <b v="1"/>
    <s v="games/tabletop games"/>
    <n v="1856.97"/>
    <n v="149.03451043338683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d v="2016-09-06T20:00:00"/>
    <n v="1470062743"/>
    <x v="2186"/>
    <b v="0"/>
    <n v="392"/>
    <b v="1"/>
    <s v="games/tabletop games"/>
    <n v="109.675"/>
    <n v="55.956632653061227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d v="2015-04-02T21:59:00"/>
    <n v="1425531666"/>
    <x v="2187"/>
    <b v="1"/>
    <n v="3562"/>
    <b v="1"/>
    <s v="games/tabletop games"/>
    <n v="1014.6425"/>
    <n v="56.970381807973048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d v="2016-10-25T11:00:00"/>
    <n v="1474380241"/>
    <x v="2188"/>
    <b v="0"/>
    <n v="514"/>
    <b v="1"/>
    <s v="games/tabletop games"/>
    <n v="412.17692027666544"/>
    <n v="44.056420233463037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d v="2016-04-21T16:00:00"/>
    <n v="1460055300"/>
    <x v="2189"/>
    <b v="0"/>
    <n v="88"/>
    <b v="1"/>
    <s v="games/tabletop games"/>
    <n v="503.25"/>
    <n v="68.6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d v="2016-03-23T00:59:00"/>
    <n v="1455721204"/>
    <x v="2190"/>
    <b v="0"/>
    <n v="537"/>
    <b v="1"/>
    <s v="games/tabletop games"/>
    <n v="184.61052631578949"/>
    <n v="65.318435754189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d v="2017-02-14T14:00:27"/>
    <n v="1486065627"/>
    <x v="2191"/>
    <b v="0"/>
    <n v="25"/>
    <b v="1"/>
    <s v="games/tabletop games"/>
    <n v="119.73333333333333"/>
    <n v="35.9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d v="2016-12-15T17:00:00"/>
    <n v="1479414344"/>
    <x v="2192"/>
    <b v="0"/>
    <n v="3238"/>
    <b v="1"/>
    <s v="games/tabletop games"/>
    <n v="1081.2401666666667"/>
    <n v="40.070667078443485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d v="2016-11-20T22:59:00"/>
    <n v="1477043072"/>
    <x v="2193"/>
    <b v="0"/>
    <n v="897"/>
    <b v="1"/>
    <s v="games/tabletop games"/>
    <n v="452.37333333333333"/>
    <n v="75.64771460423634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d v="2016-03-26T11:11:30"/>
    <n v="1456423890"/>
    <x v="2194"/>
    <b v="0"/>
    <n v="878"/>
    <b v="1"/>
    <s v="games/tabletop games"/>
    <n v="537.37"/>
    <n v="61.203872437357631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s v="US"/>
    <s v="USD"/>
    <n v="1439317900"/>
    <d v="2015-08-11T12:31:40"/>
    <n v="1436725900"/>
    <x v="2195"/>
    <b v="0"/>
    <n v="115"/>
    <b v="1"/>
    <s v="games/tabletop games"/>
    <n v="120.32608695652173"/>
    <n v="48.130434782608695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s v="US"/>
    <s v="USD"/>
    <n v="1480662000"/>
    <d v="2016-12-02T01:00:00"/>
    <n v="1478000502"/>
    <x v="2196"/>
    <b v="0"/>
    <n v="234"/>
    <b v="1"/>
    <s v="games/tabletop games"/>
    <n v="113.83571428571429"/>
    <n v="68.1068376068376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d v="2015-02-28T08:00:59"/>
    <n v="1422540059"/>
    <x v="2197"/>
    <b v="0"/>
    <n v="4330"/>
    <b v="1"/>
    <s v="games/tabletop games"/>
    <n v="951.03110000000004"/>
    <n v="65.89130023094688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d v="2015-11-14T07:20:00"/>
    <n v="1444911600"/>
    <x v="2198"/>
    <b v="0"/>
    <n v="651"/>
    <b v="1"/>
    <s v="games/tabletop games"/>
    <n v="132.89250000000001"/>
    <n v="81.654377880184327"/>
    <n v="81.654377880184327"/>
    <x v="6"/>
    <s v="tabletop games"/>
  </r>
  <r>
    <n v="2199"/>
    <s v="Decadolo. Flip it!"/>
    <s v="A new strategic board game designed to flip out your opponent."/>
    <x v="7"/>
    <n v="13228"/>
    <x v="0"/>
    <s v="IE"/>
    <s v="EUR"/>
    <n v="1444903198"/>
    <d v="2015-10-15T03:59:58"/>
    <n v="1442311198"/>
    <x v="2199"/>
    <b v="1"/>
    <n v="251"/>
    <b v="1"/>
    <s v="games/tabletop games"/>
    <n v="146.97777777777779"/>
    <n v="52.701195219123505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d v="2015-07-05T21:00:00"/>
    <n v="1433775668"/>
    <x v="2200"/>
    <b v="0"/>
    <n v="263"/>
    <b v="1"/>
    <s v="games/tabletop games"/>
    <n v="542.15"/>
    <n v="41.228136882129277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d v="2013-01-16T14:19:25"/>
    <n v="1357157965"/>
    <x v="2201"/>
    <b v="0"/>
    <n v="28"/>
    <b v="1"/>
    <s v="music/electronic music"/>
    <n v="382.71818181818179"/>
    <n v="15.03535714285714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d v="2012-11-01T14:22:48"/>
    <n v="1349209368"/>
    <x v="2202"/>
    <b v="0"/>
    <n v="721"/>
    <b v="1"/>
    <s v="music/electronic music"/>
    <n v="704.18124999999998"/>
    <n v="39.06692094313453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d v="2015-09-24T14:38:02"/>
    <n v="1440535082"/>
    <x v="2203"/>
    <b v="0"/>
    <n v="50"/>
    <b v="1"/>
    <s v="music/electronic music"/>
    <n v="109.55"/>
    <n v="43.8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d v="2013-03-09T01:28:39"/>
    <n v="1360222119"/>
    <x v="2204"/>
    <b v="0"/>
    <n v="73"/>
    <b v="1"/>
    <s v="music/electronic music"/>
    <n v="132.86666666666667"/>
    <n v="27.30136986301369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d v="2012-06-01T13:43:09"/>
    <n v="1335987789"/>
    <x v="2205"/>
    <b v="0"/>
    <n v="27"/>
    <b v="1"/>
    <s v="music/electronic music"/>
    <n v="152"/>
    <n v="42.222222222222221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d v="2012-04-16T00:10:24"/>
    <n v="1333001424"/>
    <x v="2206"/>
    <b v="0"/>
    <n v="34"/>
    <b v="1"/>
    <s v="music/electronic music"/>
    <n v="102.72727272727273"/>
    <n v="33.235294117647058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d v="2013-11-15T23:39:33"/>
    <n v="1381984773"/>
    <x v="2207"/>
    <b v="0"/>
    <n v="7"/>
    <b v="1"/>
    <s v="music/electronic music"/>
    <n v="100"/>
    <n v="285.71428571428572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d v="2012-04-06T22:00:00"/>
    <n v="1328649026"/>
    <x v="2208"/>
    <b v="0"/>
    <n v="24"/>
    <b v="1"/>
    <s v="music/electronic music"/>
    <n v="101.6"/>
    <n v="42.33333333333333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d v="2014-04-14T17:00:00"/>
    <n v="1396524644"/>
    <x v="2209"/>
    <b v="0"/>
    <n v="15"/>
    <b v="1"/>
    <s v="music/electronic music"/>
    <n v="150.80000000000001"/>
    <n v="50.266666666666666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d v="2012-04-14T11:36:00"/>
    <n v="1329442510"/>
    <x v="2210"/>
    <b v="0"/>
    <n v="72"/>
    <b v="1"/>
    <s v="music/electronic music"/>
    <n v="111.425"/>
    <n v="61.902777777777779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d v="2014-04-10T00:59:00"/>
    <n v="1395168625"/>
    <x v="2211"/>
    <b v="0"/>
    <n v="120"/>
    <b v="1"/>
    <s v="music/electronic music"/>
    <n v="195.6"/>
    <n v="40.7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d v="2013-11-03T19:00:00"/>
    <n v="1380650177"/>
    <x v="2212"/>
    <b v="0"/>
    <n v="123"/>
    <b v="1"/>
    <s v="music/electronic music"/>
    <n v="114.38333333333334"/>
    <n v="55.79674796747967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d v="2015-05-15T13:49:39"/>
    <n v="1429127379"/>
    <x v="2213"/>
    <b v="0"/>
    <n v="1"/>
    <b v="1"/>
    <s v="music/electronic music"/>
    <n v="200"/>
    <n v="1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d v="2014-02-06T13:00:48"/>
    <n v="1389121248"/>
    <x v="2214"/>
    <b v="0"/>
    <n v="24"/>
    <b v="1"/>
    <s v="music/electronic music"/>
    <n v="292.50166666666667"/>
    <n v="73.125416666666666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s v="US"/>
    <s v="USD"/>
    <n v="1331621940"/>
    <d v="2012-03-13T00:59:00"/>
    <n v="1329671572"/>
    <x v="2215"/>
    <b v="0"/>
    <n v="33"/>
    <b v="1"/>
    <s v="music/electronic music"/>
    <n v="156.36363636363637"/>
    <n v="26.060606060606062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d v="2015-07-23T12:02:25"/>
    <n v="1436464945"/>
    <x v="2216"/>
    <b v="0"/>
    <n v="14"/>
    <b v="1"/>
    <s v="music/electronic music"/>
    <n v="105.66666666666667"/>
    <n v="22.642857142857142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d v="2015-11-02T02:00:00"/>
    <n v="1445539113"/>
    <x v="2217"/>
    <b v="0"/>
    <n v="9"/>
    <b v="1"/>
    <s v="music/electronic music"/>
    <n v="101.19047619047619"/>
    <n v="47.22222222222222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d v="2012-08-28T18:00:00"/>
    <n v="1344281383"/>
    <x v="2218"/>
    <b v="0"/>
    <n v="76"/>
    <b v="1"/>
    <s v="music/electronic music"/>
    <n v="122.833"/>
    <n v="32.324473684210524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d v="2015-08-19T11:15:12"/>
    <n v="1437412512"/>
    <x v="2219"/>
    <b v="0"/>
    <n v="19"/>
    <b v="1"/>
    <s v="music/electronic music"/>
    <n v="101.5"/>
    <n v="53.42105263157894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d v="2013-07-26T19:27:16"/>
    <n v="1372296436"/>
    <x v="2220"/>
    <b v="0"/>
    <n v="69"/>
    <b v="1"/>
    <s v="music/electronic music"/>
    <n v="101.14285714285714"/>
    <n v="51.30434782608695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d v="2016-04-22T18:00:00"/>
    <n v="1458748809"/>
    <x v="2221"/>
    <b v="0"/>
    <n v="218"/>
    <b v="1"/>
    <s v="games/tabletop games"/>
    <n v="108.12"/>
    <n v="37.19724770642201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d v="2012-01-28T12:54:07"/>
    <n v="1325184847"/>
    <x v="2222"/>
    <b v="0"/>
    <n v="30"/>
    <b v="1"/>
    <s v="games/tabletop games"/>
    <n v="162.6"/>
    <n v="27.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d v="2015-06-27T09:22:48"/>
    <n v="1432826568"/>
    <x v="2223"/>
    <b v="0"/>
    <n v="100"/>
    <b v="1"/>
    <s v="games/tabletop games"/>
    <n v="105.8"/>
    <n v="206.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d v="2016-10-29T13:00:00"/>
    <n v="1475337675"/>
    <x v="2224"/>
    <b v="0"/>
    <n v="296"/>
    <b v="1"/>
    <s v="games/tabletop games"/>
    <n v="243.15"/>
    <n v="82.14527027027027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d v="2014-09-21T13:00:15"/>
    <n v="1408734015"/>
    <x v="2225"/>
    <b v="0"/>
    <n v="1204"/>
    <b v="1"/>
    <s v="games/tabletop games"/>
    <n v="944.83338095238094"/>
    <n v="164.79651993355483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d v="2016-02-11T22:59:00"/>
    <n v="1452625822"/>
    <x v="2226"/>
    <b v="0"/>
    <n v="321"/>
    <b v="1"/>
    <s v="games/tabletop games"/>
    <n v="108.46283333333335"/>
    <n v="60.82028037383177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d v="2013-11-13T14:22:35"/>
    <n v="1381778555"/>
    <x v="2227"/>
    <b v="0"/>
    <n v="301"/>
    <b v="1"/>
    <s v="games/tabletop games"/>
    <n v="157.37692307692308"/>
    <n v="67.970099667774093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d v="2015-08-16T00:40:36"/>
    <n v="1437115236"/>
    <x v="2228"/>
    <b v="0"/>
    <n v="144"/>
    <b v="1"/>
    <s v="games/tabletop games"/>
    <n v="1174.49"/>
    <n v="81.561805555555551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d v="2013-09-02T22:00:00"/>
    <n v="1375113391"/>
    <x v="2229"/>
    <b v="0"/>
    <n v="539"/>
    <b v="1"/>
    <s v="games/tabletop games"/>
    <n v="171.04755366949576"/>
    <n v="25.42547309833024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d v="2014-04-25T15:08:47"/>
    <n v="1395868127"/>
    <x v="2230"/>
    <b v="0"/>
    <n v="498"/>
    <b v="1"/>
    <s v="games/tabletop games"/>
    <n v="125.95294117647059"/>
    <n v="21.497991967871485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d v="2013-06-24T23:00:00"/>
    <n v="1369864301"/>
    <x v="2231"/>
    <b v="0"/>
    <n v="1113"/>
    <b v="1"/>
    <s v="games/tabletop games"/>
    <n v="1212.1296"/>
    <n v="27.22663072776280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d v="2014-07-18T21:00:00"/>
    <n v="1402945408"/>
    <x v="2232"/>
    <b v="0"/>
    <n v="988"/>
    <b v="1"/>
    <s v="games/tabletop games"/>
    <n v="495.8"/>
    <n v="25.09109311740890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d v="2015-12-13T18:00:00"/>
    <n v="1448269539"/>
    <x v="2233"/>
    <b v="0"/>
    <n v="391"/>
    <b v="1"/>
    <s v="games/tabletop games"/>
    <n v="332.04"/>
    <n v="21.230179028132991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d v="2017-01-05T13:47:27"/>
    <n v="1481053647"/>
    <x v="2234"/>
    <b v="0"/>
    <n v="28"/>
    <b v="1"/>
    <s v="games/tabletop games"/>
    <n v="1165"/>
    <n v="41.607142857142854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d v="2015-03-28T17:31:51"/>
    <n v="1424997111"/>
    <x v="2235"/>
    <b v="0"/>
    <n v="147"/>
    <b v="1"/>
    <s v="games/tabletop games"/>
    <n v="153.3153846153846"/>
    <n v="135.58503401360545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d v="2016-02-01T08:48:43"/>
    <n v="1451746123"/>
    <x v="2236"/>
    <b v="0"/>
    <n v="680"/>
    <b v="1"/>
    <s v="games/tabletop games"/>
    <n v="537.10714285714289"/>
    <n v="22.116176470588236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d v="2014-11-12T01:59:00"/>
    <n v="1412294683"/>
    <x v="2237"/>
    <b v="0"/>
    <n v="983"/>
    <b v="1"/>
    <s v="games/tabletop games"/>
    <n v="352.92777777777781"/>
    <n v="64.625635808748726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d v="2017-03-10T08:55:16"/>
    <n v="1486565716"/>
    <x v="2238"/>
    <b v="0"/>
    <n v="79"/>
    <b v="1"/>
    <s v="games/tabletop games"/>
    <n v="137.4"/>
    <n v="69.569620253164558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d v="2013-11-30T22:02:00"/>
    <n v="1382742014"/>
    <x v="2239"/>
    <b v="0"/>
    <n v="426"/>
    <b v="1"/>
    <s v="games/tabletop games"/>
    <n v="128.02668"/>
    <n v="75.133028169014082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d v="2016-04-22T13:49:04"/>
    <n v="1458762544"/>
    <x v="2240"/>
    <b v="0"/>
    <n v="96"/>
    <b v="1"/>
    <s v="games/tabletop games"/>
    <n v="270.68"/>
    <n v="140.97916666666666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d v="2017-03-02T13:51:40"/>
    <n v="1485892300"/>
    <x v="2241"/>
    <b v="0"/>
    <n v="163"/>
    <b v="1"/>
    <s v="games/tabletop games"/>
    <n v="806.4"/>
    <n v="49.472392638036808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d v="2013-11-26T21:02:00"/>
    <n v="1382449733"/>
    <x v="2242"/>
    <b v="0"/>
    <n v="2525"/>
    <b v="1"/>
    <s v="games/tabletop games"/>
    <n v="1360.0976000000001"/>
    <n v="53.865251485148519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d v="2017-03-12T21:00:00"/>
    <n v="1488823290"/>
    <x v="2243"/>
    <b v="0"/>
    <n v="2035"/>
    <b v="1"/>
    <s v="games/tabletop games"/>
    <n v="930250"/>
    <n v="4.571253071253071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d v="2016-10-16T14:30:00"/>
    <n v="1475609946"/>
    <x v="2244"/>
    <b v="0"/>
    <n v="290"/>
    <b v="1"/>
    <s v="games/tabletop games"/>
    <n v="377.02"/>
    <n v="65.0034482758620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d v="2014-02-21T12:00:00"/>
    <n v="1390323617"/>
    <x v="2245"/>
    <b v="0"/>
    <n v="1980"/>
    <b v="1"/>
    <s v="games/tabletop games"/>
    <n v="2647.0250000000001"/>
    <n v="53.475252525252522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d v="2015-09-04T13:00:10"/>
    <n v="1438801210"/>
    <x v="2246"/>
    <b v="0"/>
    <n v="57"/>
    <b v="1"/>
    <s v="games/tabletop games"/>
    <n v="100.12"/>
    <n v="43.912280701754383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s v="US"/>
    <s v="USD"/>
    <n v="1438185565"/>
    <d v="2015-07-29T09:59:25"/>
    <n v="1436975965"/>
    <x v="2247"/>
    <b v="0"/>
    <n v="380"/>
    <b v="1"/>
    <s v="games/tabletop games"/>
    <n v="104.45405405405405"/>
    <n v="50.852631578947367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d v="2016-12-14T15:01:18"/>
    <n v="1479157278"/>
    <x v="2248"/>
    <b v="0"/>
    <n v="128"/>
    <b v="1"/>
    <s v="games/tabletop games"/>
    <n v="107.21428571428571"/>
    <n v="58.6328125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d v="2013-04-02T09:52:45"/>
    <n v="1362329565"/>
    <x v="2249"/>
    <b v="0"/>
    <n v="180"/>
    <b v="1"/>
    <s v="games/tabletop games"/>
    <n v="168.77142857142857"/>
    <n v="32.8166666666666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d v="2016-12-02T19:07:53"/>
    <n v="1478131673"/>
    <x v="2250"/>
    <b v="0"/>
    <n v="571"/>
    <b v="1"/>
    <s v="games/tabletop games"/>
    <n v="975.11199999999997"/>
    <n v="426.93169877408059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d v="2014-08-16T02:17:57"/>
    <n v="1406362677"/>
    <x v="2251"/>
    <b v="0"/>
    <n v="480"/>
    <b v="1"/>
    <s v="games/tabletop games"/>
    <n v="134.44929411764707"/>
    <n v="23.808729166666669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d v="2016-08-06T01:52:18"/>
    <n v="1469173938"/>
    <x v="2252"/>
    <b v="0"/>
    <n v="249"/>
    <b v="1"/>
    <s v="games/tabletop games"/>
    <n v="272.27777777777777"/>
    <n v="98.413654618473899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d v="2015-11-18T10:09:07"/>
    <n v="1445267347"/>
    <x v="2253"/>
    <b v="0"/>
    <n v="84"/>
    <b v="1"/>
    <s v="games/tabletop games"/>
    <n v="112.6875"/>
    <n v="107.32142857142857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d v="2017-01-24T09:32:48"/>
    <n v="1484667168"/>
    <x v="2254"/>
    <b v="0"/>
    <n v="197"/>
    <b v="1"/>
    <s v="games/tabletop games"/>
    <n v="459.8"/>
    <n v="11.67005076142132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d v="2016-05-07T16:50:51"/>
    <n v="1460069451"/>
    <x v="2255"/>
    <b v="0"/>
    <n v="271"/>
    <b v="1"/>
    <s v="games/tabletop games"/>
    <n v="286.65822784810126"/>
    <n v="41.782287822878232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d v="2016-11-22T04:50:46"/>
    <n v="1478602246"/>
    <x v="2256"/>
    <b v="0"/>
    <n v="50"/>
    <b v="1"/>
    <s v="games/tabletop games"/>
    <n v="222.70833333333334"/>
    <n v="21.3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d v="2016-06-19T17:00:00"/>
    <n v="1463351329"/>
    <x v="2257"/>
    <b v="0"/>
    <n v="169"/>
    <b v="1"/>
    <s v="games/tabletop games"/>
    <n v="636.14"/>
    <n v="94.103550295857985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s v="US"/>
    <s v="USD"/>
    <n v="1434045687"/>
    <d v="2015-06-11T12:01:27"/>
    <n v="1431453687"/>
    <x v="2258"/>
    <b v="0"/>
    <n v="205"/>
    <b v="1"/>
    <s v="games/tabletop games"/>
    <n v="146.5"/>
    <n v="15.721951219512196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d v="2016-12-08T13:18:56"/>
    <n v="1480360736"/>
    <x v="2259"/>
    <b v="0"/>
    <n v="206"/>
    <b v="1"/>
    <s v="games/tabletop games"/>
    <n v="1867.1"/>
    <n v="90.635922330097088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d v="2014-03-26T17:24:10"/>
    <n v="1393287850"/>
    <x v="2260"/>
    <b v="0"/>
    <n v="84"/>
    <b v="1"/>
    <s v="games/tabletop games"/>
    <n v="326.92"/>
    <n v="97.29761904761905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d v="2017-02-14T11:23:40"/>
    <n v="1485278620"/>
    <x v="2261"/>
    <b v="0"/>
    <n v="210"/>
    <b v="1"/>
    <s v="games/tabletop games"/>
    <n v="779.5"/>
    <n v="37.11904761904762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d v="2014-11-17T18:00:00"/>
    <n v="1413295358"/>
    <x v="2262"/>
    <b v="0"/>
    <n v="181"/>
    <b v="1"/>
    <s v="games/tabletop games"/>
    <n v="154.15151515151516"/>
    <n v="28.104972375690608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d v="2015-01-31T13:58:33"/>
    <n v="1420919913"/>
    <x v="2263"/>
    <b v="0"/>
    <n v="60"/>
    <b v="1"/>
    <s v="games/tabletop games"/>
    <n v="115.54666666666667"/>
    <n v="144.4333333333333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d v="2016-05-22T21:00:00"/>
    <n v="1462543114"/>
    <x v="2264"/>
    <b v="0"/>
    <n v="445"/>
    <b v="1"/>
    <s v="games/tabletop games"/>
    <n v="180.03333333333333"/>
    <n v="24.27415730337078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d v="2016-11-22T14:28:27"/>
    <n v="1479241707"/>
    <x v="2265"/>
    <b v="0"/>
    <n v="17"/>
    <b v="1"/>
    <s v="games/tabletop games"/>
    <n v="298.5"/>
    <n v="35.117647058823529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d v="2016-04-26T20:00:00"/>
    <n v="1460235592"/>
    <x v="2266"/>
    <b v="0"/>
    <n v="194"/>
    <b v="1"/>
    <s v="games/tabletop games"/>
    <n v="320.26666666666665"/>
    <n v="24.76288659793814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d v="2014-12-20T19:00:00"/>
    <n v="1416945297"/>
    <x v="2267"/>
    <b v="0"/>
    <n v="404"/>
    <b v="1"/>
    <s v="games/tabletop games"/>
    <n v="380.52499999999998"/>
    <n v="188.37871287128712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d v="2017-03-11T19:58:35"/>
    <n v="1486691915"/>
    <x v="2268"/>
    <b v="0"/>
    <n v="194"/>
    <b v="1"/>
    <s v="games/tabletop games"/>
    <n v="102.6"/>
    <n v="148.08247422680412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d v="2017-03-06T23:00:00"/>
    <n v="1486745663"/>
    <x v="2269"/>
    <b v="0"/>
    <n v="902"/>
    <b v="1"/>
    <s v="games/tabletop games"/>
    <n v="1801.64"/>
    <n v="49.93458980044346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d v="2017-01-10T15:59:00"/>
    <n v="1482353513"/>
    <x v="2270"/>
    <b v="0"/>
    <n v="1670"/>
    <b v="1"/>
    <s v="games/tabletop games"/>
    <n v="720.24800000000005"/>
    <n v="107.8215568862275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d v="2016-12-09T18:00:04"/>
    <n v="1478736004"/>
    <x v="2271"/>
    <b v="0"/>
    <n v="1328"/>
    <b v="1"/>
    <s v="games/tabletop games"/>
    <n v="283.08999999999997"/>
    <n v="42.63403614457831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d v="2015-12-07T10:47:16"/>
    <n v="1446914836"/>
    <x v="2272"/>
    <b v="0"/>
    <n v="944"/>
    <b v="1"/>
    <s v="games/tabletop games"/>
    <n v="1356.6"/>
    <n v="14.37076271186440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d v="2017-03-12T06:10:42"/>
    <n v="1487164242"/>
    <x v="2273"/>
    <b v="0"/>
    <n v="147"/>
    <b v="1"/>
    <s v="games/tabletop games"/>
    <n v="220.36"/>
    <n v="37.476190476190474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d v="2014-02-23T06:00:57"/>
    <n v="1390564857"/>
    <x v="2274"/>
    <b v="0"/>
    <n v="99"/>
    <b v="1"/>
    <s v="games/tabletop games"/>
    <n v="119.6"/>
    <n v="30.202020202020201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d v="2014-12-22T08:47:59"/>
    <n v="1416667679"/>
    <x v="2275"/>
    <b v="0"/>
    <n v="79"/>
    <b v="1"/>
    <s v="games/tabletop games"/>
    <n v="407.76923076923077"/>
    <n v="33.55063291139240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d v="2014-01-05T09:38:09"/>
    <n v="1386344289"/>
    <x v="2276"/>
    <b v="0"/>
    <n v="75"/>
    <b v="1"/>
    <s v="games/tabletop games"/>
    <n v="105.81826105905427"/>
    <n v="64.7466666666666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d v="2012-02-27T10:17:03"/>
    <n v="1327767423"/>
    <x v="2277"/>
    <b v="0"/>
    <n v="207"/>
    <b v="1"/>
    <s v="games/tabletop games"/>
    <n v="141.08235294117648"/>
    <n v="57.932367149758456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d v="2016-01-03T16:59:00"/>
    <n v="1448902867"/>
    <x v="2278"/>
    <b v="0"/>
    <n v="102"/>
    <b v="1"/>
    <s v="games/tabletop games"/>
    <n v="270.7"/>
    <n v="53.07843137254901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d v="2015-02-03T22:00:00"/>
    <n v="1421436099"/>
    <x v="2279"/>
    <b v="0"/>
    <n v="32"/>
    <b v="1"/>
    <s v="games/tabletop games"/>
    <n v="153.80000000000001"/>
    <n v="48.0625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d v="2015-09-17T08:59:51"/>
    <n v="1439909991"/>
    <x v="2280"/>
    <b v="0"/>
    <n v="480"/>
    <b v="1"/>
    <s v="games/tabletop games"/>
    <n v="403.57653061224488"/>
    <n v="82.39687499999999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d v="2011-07-25T00:50:00"/>
    <n v="1306219897"/>
    <x v="2281"/>
    <b v="0"/>
    <n v="11"/>
    <b v="1"/>
    <s v="music/rock"/>
    <n v="185"/>
    <n v="50.454545454545453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d v="2016-01-13T22:11:26"/>
    <n v="1447560686"/>
    <x v="2282"/>
    <b v="0"/>
    <n v="12"/>
    <b v="1"/>
    <s v="music/rock"/>
    <n v="185.33333333333334"/>
    <n v="115.8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d v="2012-05-08T20:00:04"/>
    <n v="1331348404"/>
    <x v="2283"/>
    <b v="0"/>
    <n v="48"/>
    <b v="1"/>
    <s v="music/rock"/>
    <n v="100.85533333333333"/>
    <n v="63.03458333333333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s v="US"/>
    <s v="USD"/>
    <n v="1299902400"/>
    <d v="2011-03-11T22:00:00"/>
    <n v="1297451245"/>
    <x v="2284"/>
    <b v="0"/>
    <n v="59"/>
    <b v="1"/>
    <s v="music/rock"/>
    <n v="106.22116666666666"/>
    <n v="108.02152542372882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d v="2012-06-28T22:27:23"/>
    <n v="1338352043"/>
    <x v="2285"/>
    <b v="0"/>
    <n v="79"/>
    <b v="1"/>
    <s v="music/rock"/>
    <n v="121.36666666666666"/>
    <n v="46.08860759493671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d v="2013-09-05T21:59:00"/>
    <n v="1376003254"/>
    <x v="2286"/>
    <b v="0"/>
    <n v="14"/>
    <b v="1"/>
    <s v="music/rock"/>
    <n v="100.06666666666666"/>
    <n v="107.21428571428571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d v="2014-06-23T10:01:00"/>
    <n v="1401724860"/>
    <x v="2287"/>
    <b v="0"/>
    <n v="106"/>
    <b v="1"/>
    <s v="music/rock"/>
    <n v="119.97755555555555"/>
    <n v="50.9338679245283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d v="2012-06-26T12:00:00"/>
    <n v="1339098689"/>
    <x v="2288"/>
    <b v="0"/>
    <n v="25"/>
    <b v="1"/>
    <s v="music/rock"/>
    <n v="100.1"/>
    <n v="40.04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d v="2013-12-06T17:22:00"/>
    <n v="1382659060"/>
    <x v="2289"/>
    <b v="0"/>
    <n v="25"/>
    <b v="1"/>
    <s v="music/rock"/>
    <n v="107.4"/>
    <n v="64.4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d v="2009-12-01T11:00:00"/>
    <n v="1252908330"/>
    <x v="2290"/>
    <b v="0"/>
    <n v="29"/>
    <b v="1"/>
    <s v="music/rock"/>
    <n v="104.06666666666666"/>
    <n v="53.827586206896555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d v="2012-04-22T22:00:00"/>
    <n v="1332199618"/>
    <x v="2291"/>
    <b v="0"/>
    <n v="43"/>
    <b v="1"/>
    <s v="music/rock"/>
    <n v="172.8"/>
    <n v="100.46511627906976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d v="2012-04-18T10:44:36"/>
    <n v="1332175476"/>
    <x v="2292"/>
    <b v="0"/>
    <n v="46"/>
    <b v="1"/>
    <s v="music/rock"/>
    <n v="107.25050000000002"/>
    <n v="46.630652173913049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d v="2012-09-24T21:59:00"/>
    <n v="1346345999"/>
    <x v="2293"/>
    <b v="0"/>
    <n v="27"/>
    <b v="1"/>
    <s v="music/rock"/>
    <n v="108.23529411764706"/>
    <n v="34.07407407407407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d v="2013-01-20T11:21:20"/>
    <n v="1356110480"/>
    <x v="2294"/>
    <b v="0"/>
    <n v="112"/>
    <b v="1"/>
    <s v="music/rock"/>
    <n v="146.08080000000001"/>
    <n v="65.214642857142863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d v="2013-01-26T16:54:16"/>
    <n v="1356648856"/>
    <x v="2295"/>
    <b v="0"/>
    <n v="34"/>
    <b v="1"/>
    <s v="music/rock"/>
    <n v="125.25"/>
    <n v="44.205882352941174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d v="2012-02-23T11:33:46"/>
    <n v="1326994426"/>
    <x v="2296"/>
    <b v="0"/>
    <n v="145"/>
    <b v="1"/>
    <s v="music/rock"/>
    <n v="149.07142857142858"/>
    <n v="71.965517241379317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s v="US"/>
    <s v="USD"/>
    <n v="1331697540"/>
    <d v="2012-03-13T21:59:00"/>
    <n v="1328749249"/>
    <x v="2297"/>
    <b v="0"/>
    <n v="19"/>
    <b v="1"/>
    <s v="music/rock"/>
    <n v="100.6"/>
    <n v="52.94736842105263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d v="2014-03-26T13:10:33"/>
    <n v="1393272633"/>
    <x v="2298"/>
    <b v="0"/>
    <n v="288"/>
    <b v="1"/>
    <s v="music/rock"/>
    <n v="105.07333333333334"/>
    <n v="109.45138888888889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d v="2011-02-05T18:46:49"/>
    <n v="1295657209"/>
    <x v="2299"/>
    <b v="0"/>
    <n v="14"/>
    <b v="1"/>
    <s v="music/rock"/>
    <n v="350.16666666666669"/>
    <n v="75.035714285714292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d v="2012-06-28T11:26:56"/>
    <n v="1339694816"/>
    <x v="2300"/>
    <b v="0"/>
    <n v="7"/>
    <b v="1"/>
    <s v="music/rock"/>
    <n v="101.25"/>
    <n v="115.71428571428571"/>
    <n v="115.71428571428571"/>
    <x v="4"/>
    <s v="rock"/>
  </r>
  <r>
    <n v="2301"/>
    <s v="Time Crash"/>
    <s v="We are America's first trock band, and we're ready to bring you our first album!"/>
    <x v="10"/>
    <n v="6680.22"/>
    <x v="0"/>
    <s v="US"/>
    <s v="USD"/>
    <n v="1371785496"/>
    <d v="2013-06-20T21:31:36"/>
    <n v="1369193496"/>
    <x v="2301"/>
    <b v="1"/>
    <n v="211"/>
    <b v="1"/>
    <s v="music/indie rock"/>
    <n v="133.6044"/>
    <n v="31.65981042654028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d v="2013-12-31T01:00:00"/>
    <n v="1385585434"/>
    <x v="2302"/>
    <b v="1"/>
    <n v="85"/>
    <b v="1"/>
    <s v="music/indie rock"/>
    <n v="170.65217391304347"/>
    <n v="46.17647058823529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d v="2011-12-12T21:39:56"/>
    <n v="1320287996"/>
    <x v="2303"/>
    <b v="1"/>
    <n v="103"/>
    <b v="1"/>
    <s v="music/indie rock"/>
    <n v="109.35829457364341"/>
    <n v="68.481650485436887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d v="2010-12-31T22:59:00"/>
    <n v="1290281691"/>
    <x v="2304"/>
    <b v="1"/>
    <n v="113"/>
    <b v="1"/>
    <s v="music/indie rock"/>
    <n v="100.70033333333333"/>
    <n v="53.46920353982301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d v="2014-08-08T12:00:00"/>
    <n v="1405356072"/>
    <x v="2305"/>
    <b v="1"/>
    <n v="167"/>
    <b v="1"/>
    <s v="music/indie rock"/>
    <n v="101.22777777777777"/>
    <n v="109.10778443113773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d v="2012-03-09T22:02:09"/>
    <n v="1328760129"/>
    <x v="2306"/>
    <b v="1"/>
    <n v="73"/>
    <b v="1"/>
    <s v="music/indie rock"/>
    <n v="106.75857142857143"/>
    <n v="51.18561643835616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d v="2012-05-05T13:15:28"/>
    <n v="1333653333"/>
    <x v="2307"/>
    <b v="1"/>
    <n v="75"/>
    <b v="1"/>
    <s v="music/indie rock"/>
    <n v="106.65777537961894"/>
    <n v="27.936800000000002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d v="2014-08-28T19:00:00"/>
    <n v="1406847996"/>
    <x v="2308"/>
    <b v="1"/>
    <n v="614"/>
    <b v="1"/>
    <s v="music/indie rock"/>
    <n v="101.30622"/>
    <n v="82.49692182410423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d v="2013-03-09T17:42:17"/>
    <n v="1359848537"/>
    <x v="2309"/>
    <b v="1"/>
    <n v="107"/>
    <b v="1"/>
    <s v="music/indie rock"/>
    <n v="106.67449999999999"/>
    <n v="59.81747663551401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d v="2013-03-21T12:03:35"/>
    <n v="1361300615"/>
    <x v="2310"/>
    <b v="1"/>
    <n v="1224"/>
    <b v="1"/>
    <s v="music/indie rock"/>
    <n v="428.83978378378379"/>
    <n v="64.816470588235291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d v="2014-05-06T18:06:29"/>
    <n v="1396829189"/>
    <x v="2311"/>
    <b v="1"/>
    <n v="104"/>
    <b v="1"/>
    <s v="music/indie rock"/>
    <n v="104.11111111111111"/>
    <n v="90.09615384615384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d v="2014-04-18T17:00:00"/>
    <n v="1395155478"/>
    <x v="2312"/>
    <b v="1"/>
    <n v="79"/>
    <b v="1"/>
    <s v="music/indie rock"/>
    <n v="107.86666666666666"/>
    <n v="40.962025316455694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s v="US"/>
    <s v="USD"/>
    <n v="1336086026"/>
    <d v="2012-05-03T17:00:26"/>
    <n v="1333494026"/>
    <x v="2313"/>
    <b v="1"/>
    <n v="157"/>
    <b v="1"/>
    <s v="music/indie rock"/>
    <n v="175.84039999999999"/>
    <n v="56.000127388535034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d v="2012-06-07T07:14:17"/>
    <n v="1336482857"/>
    <x v="2314"/>
    <b v="1"/>
    <n v="50"/>
    <b v="1"/>
    <s v="music/indie rock"/>
    <n v="156.97"/>
    <n v="37.672800000000002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d v="2012-05-05T11:25:43"/>
    <n v="1333646743"/>
    <x v="2315"/>
    <b v="1"/>
    <n v="64"/>
    <b v="1"/>
    <s v="music/indie rock"/>
    <n v="102.6"/>
    <n v="40.078125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d v="2009-12-09T12:24:00"/>
    <n v="1253726650"/>
    <x v="2316"/>
    <b v="1"/>
    <n v="200"/>
    <b v="1"/>
    <s v="music/indie rock"/>
    <n v="104.04266666666666"/>
    <n v="78.03199999999999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d v="2010-02-14T23:00:00"/>
    <n v="1263474049"/>
    <x v="2317"/>
    <b v="1"/>
    <n v="22"/>
    <b v="1"/>
    <s v="music/indie rock"/>
    <n v="104"/>
    <n v="18.90909090909091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d v="2009-09-25T21:59:00"/>
    <n v="1251214014"/>
    <x v="2318"/>
    <b v="1"/>
    <n v="163"/>
    <b v="1"/>
    <s v="music/indie rock"/>
    <n v="121.06"/>
    <n v="37.13496932515337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d v="2013-12-14T19:58:05"/>
    <n v="1384480685"/>
    <x v="2319"/>
    <b v="1"/>
    <n v="77"/>
    <b v="1"/>
    <s v="music/indie rock"/>
    <n v="107.7"/>
    <n v="41.96103896103895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d v="2014-04-02T12:36:40"/>
    <n v="1393443400"/>
    <x v="2320"/>
    <b v="1"/>
    <n v="89"/>
    <b v="1"/>
    <s v="music/indie rock"/>
    <n v="108.66"/>
    <n v="61.044943820224717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d v="2017-04-03T23:15:01"/>
    <n v="1488694501"/>
    <x v="2321"/>
    <b v="0"/>
    <n v="64"/>
    <b v="0"/>
    <s v="food/small batch"/>
    <n v="39.120962394619681"/>
    <n v="64.5312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d v="2017-04-09T14:29:29"/>
    <n v="1489181369"/>
    <x v="2322"/>
    <b v="0"/>
    <n v="4"/>
    <b v="0"/>
    <s v="food/small batch"/>
    <n v="3.1481481481481484"/>
    <n v="21.25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d v="2017-03-20T12:07:27"/>
    <n v="1489428447"/>
    <x v="2323"/>
    <b v="0"/>
    <n v="4"/>
    <b v="0"/>
    <s v="food/small batch"/>
    <n v="48"/>
    <n v="30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d v="2017-03-26T14:14:45"/>
    <n v="1487970885"/>
    <x v="2324"/>
    <b v="0"/>
    <n v="61"/>
    <b v="0"/>
    <s v="food/small batch"/>
    <n v="20.733333333333334"/>
    <n v="25.491803278688526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d v="2017-03-29T17:32:11"/>
    <n v="1488241931"/>
    <x v="2325"/>
    <b v="0"/>
    <n v="7"/>
    <b v="0"/>
    <s v="food/small batch"/>
    <n v="8"/>
    <n v="11.42857142857142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d v="2017-04-30T11:00:00"/>
    <n v="1489106948"/>
    <x v="2326"/>
    <b v="0"/>
    <n v="1"/>
    <b v="0"/>
    <s v="food/small batch"/>
    <n v="0.72"/>
    <n v="108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d v="2014-08-26T16:00:40"/>
    <n v="1406066440"/>
    <x v="2327"/>
    <b v="1"/>
    <n v="3355"/>
    <b v="1"/>
    <s v="food/small batch"/>
    <n v="526.09431428571429"/>
    <n v="54.88316244411326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d v="2015-06-14T12:45:37"/>
    <n v="1431715537"/>
    <x v="2328"/>
    <b v="1"/>
    <n v="537"/>
    <b v="1"/>
    <s v="food/small batch"/>
    <n v="254.45"/>
    <n v="47.383612662942269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d v="2014-07-17T08:59:06"/>
    <n v="1403017146"/>
    <x v="2329"/>
    <b v="1"/>
    <n v="125"/>
    <b v="1"/>
    <s v="food/small batch"/>
    <n v="105.92"/>
    <n v="211.84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d v="2015-12-24T18:00:00"/>
    <n v="1448400943"/>
    <x v="2330"/>
    <b v="1"/>
    <n v="163"/>
    <b v="1"/>
    <s v="food/small batch"/>
    <n v="102.42285714285714"/>
    <n v="219.92638036809817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d v="2014-08-17T18:08:10"/>
    <n v="1405728490"/>
    <x v="2331"/>
    <b v="1"/>
    <n v="283"/>
    <b v="1"/>
    <s v="food/small batch"/>
    <n v="144.31375"/>
    <n v="40.795406360424032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d v="2015-02-06T09:04:31"/>
    <n v="1420643071"/>
    <x v="2332"/>
    <b v="1"/>
    <n v="352"/>
    <b v="1"/>
    <s v="food/small batch"/>
    <n v="106.30800000000001"/>
    <n v="75.50284090909090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d v="2014-05-29T11:50:00"/>
    <n v="1399563390"/>
    <x v="2333"/>
    <b v="1"/>
    <n v="94"/>
    <b v="1"/>
    <s v="food/small batch"/>
    <n v="212.16666666666666"/>
    <n v="13.542553191489361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d v="2014-11-05T11:34:00"/>
    <n v="1412611498"/>
    <x v="2334"/>
    <b v="1"/>
    <n v="67"/>
    <b v="1"/>
    <s v="food/small batch"/>
    <n v="101.95"/>
    <n v="60.865671641791046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d v="2014-06-11T07:44:03"/>
    <n v="1399902243"/>
    <x v="2335"/>
    <b v="1"/>
    <n v="221"/>
    <b v="1"/>
    <s v="food/small batch"/>
    <n v="102.27200000000001"/>
    <n v="115.69230769230769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d v="2014-03-08T16:11:35"/>
    <n v="1390860695"/>
    <x v="2336"/>
    <b v="1"/>
    <n v="2165"/>
    <b v="1"/>
    <s v="food/small batch"/>
    <n v="520.73254999999995"/>
    <n v="48.104623556581984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d v="2014-06-26T09:22:23"/>
    <n v="1401204143"/>
    <x v="2337"/>
    <b v="1"/>
    <n v="179"/>
    <b v="1"/>
    <s v="food/small batch"/>
    <n v="110.65833333333333"/>
    <n v="74.184357541899445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d v="2014-06-29T15:31:24"/>
    <n v="1401485484"/>
    <x v="2338"/>
    <b v="1"/>
    <n v="123"/>
    <b v="1"/>
    <s v="food/small batch"/>
    <n v="101.14333333333333"/>
    <n v="123.3455284552845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d v="2016-12-19T01:59:00"/>
    <n v="1479496309"/>
    <x v="2339"/>
    <b v="1"/>
    <n v="1104"/>
    <b v="1"/>
    <s v="food/small batch"/>
    <n v="294.20800000000003"/>
    <n v="66.6231884057970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d v="2016-10-30T09:25:38"/>
    <n v="1475249138"/>
    <x v="2340"/>
    <b v="1"/>
    <n v="403"/>
    <b v="1"/>
    <s v="food/small batch"/>
    <n v="105.7775"/>
    <n v="104.99007444168734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d v="2015-07-12T13:31:44"/>
    <n v="1434137504"/>
    <x v="2341"/>
    <b v="0"/>
    <n v="0"/>
    <b v="0"/>
    <s v="technology/web"/>
    <n v="0"/>
    <e v="#DIV/0!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d v="2014-10-05T23:00:00"/>
    <n v="1410799870"/>
    <x v="2342"/>
    <b v="0"/>
    <n v="0"/>
    <b v="0"/>
    <s v="technology/web"/>
    <n v="0"/>
    <e v="#DIV/0!"/>
    <n v="0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d v="2016-01-08T13:47:00"/>
    <n v="1447962505"/>
    <x v="2343"/>
    <b v="0"/>
    <n v="1"/>
    <b v="0"/>
    <s v="technology/web"/>
    <n v="3"/>
    <n v="3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d v="2016-06-24T11:27:49"/>
    <n v="1464197269"/>
    <x v="2344"/>
    <b v="0"/>
    <n v="1"/>
    <b v="0"/>
    <s v="technology/web"/>
    <n v="0.1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d v="2015-03-31T17:39:00"/>
    <n v="1424822556"/>
    <x v="2345"/>
    <b v="0"/>
    <n v="0"/>
    <b v="0"/>
    <s v="technology/web"/>
    <n v="0"/>
    <e v="#DIV/0!"/>
    <n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d v="2016-10-17T13:10:31"/>
    <n v="1472843431"/>
    <x v="2346"/>
    <b v="0"/>
    <n v="3"/>
    <b v="0"/>
    <s v="technology/web"/>
    <n v="6.5000000000000002E-2"/>
    <n v="13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d v="2016-08-25T08:34:36"/>
    <n v="1469543676"/>
    <x v="2347"/>
    <b v="0"/>
    <n v="1"/>
    <b v="0"/>
    <s v="technology/web"/>
    <n v="1.5"/>
    <n v="1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d v="2016-02-20T16:22:18"/>
    <n v="1450822938"/>
    <x v="2348"/>
    <b v="0"/>
    <n v="5"/>
    <b v="0"/>
    <s v="technology/web"/>
    <n v="0.38571428571428573"/>
    <n v="5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d v="2015-08-11T12:37:08"/>
    <n v="1436812628"/>
    <x v="2349"/>
    <b v="0"/>
    <n v="0"/>
    <b v="0"/>
    <s v="technology/web"/>
    <n v="0"/>
    <e v="#DIV/0!"/>
    <n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d v="2017-01-03T14:12:50"/>
    <n v="1480882370"/>
    <x v="2350"/>
    <b v="0"/>
    <n v="0"/>
    <b v="0"/>
    <s v="technology/web"/>
    <n v="0"/>
    <e v="#DIV/0!"/>
    <n v="0"/>
    <x v="2"/>
    <s v="web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d v="2015-04-29T20:25:39"/>
    <n v="1427768739"/>
    <x v="2351"/>
    <b v="0"/>
    <n v="7"/>
    <b v="0"/>
    <s v="technology/web"/>
    <n v="0.5714285714285714"/>
    <n v="15.42857142857142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d v="2015-06-06T09:12:32"/>
    <n v="1428419552"/>
    <x v="2352"/>
    <b v="0"/>
    <n v="0"/>
    <b v="0"/>
    <s v="technology/web"/>
    <n v="0"/>
    <e v="#DIV/0!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d v="2015-04-21T10:13:42"/>
    <n v="1428596022"/>
    <x v="2353"/>
    <b v="0"/>
    <n v="0"/>
    <b v="0"/>
    <s v="technology/web"/>
    <n v="0"/>
    <e v="#DIV/0!"/>
    <n v="0"/>
    <x v="2"/>
    <s v="web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d v="2015-01-10T11:21:00"/>
    <n v="1415726460"/>
    <x v="2354"/>
    <b v="0"/>
    <n v="1"/>
    <b v="0"/>
    <s v="technology/web"/>
    <n v="7.1428571428571425E-2"/>
    <n v="25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d v="2015-05-02T16:02:16"/>
    <n v="1428012136"/>
    <x v="2355"/>
    <b v="0"/>
    <n v="2"/>
    <b v="0"/>
    <s v="technology/web"/>
    <n v="0.6875"/>
    <n v="27.5"/>
    <n v="27.5"/>
    <x v="2"/>
    <s v="web"/>
  </r>
  <r>
    <n v="2356"/>
    <s v="HardstyleUnited.com (Canceled)"/>
    <s v="HardstyleUnited.com The Global Hardstyle community. Your Hardstyle community."/>
    <x v="3"/>
    <n v="0"/>
    <x v="1"/>
    <s v="NL"/>
    <s v="EUR"/>
    <n v="1433530104"/>
    <d v="2015-06-05T12:48:24"/>
    <n v="1430938104"/>
    <x v="2356"/>
    <b v="0"/>
    <n v="0"/>
    <b v="0"/>
    <s v="technology/web"/>
    <n v="0"/>
    <e v="#DIV/0!"/>
    <n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d v="2015-10-17T08:52:58"/>
    <n v="1442501578"/>
    <x v="2357"/>
    <b v="0"/>
    <n v="0"/>
    <b v="0"/>
    <s v="technology/web"/>
    <n v="0"/>
    <e v="#DIV/0!"/>
    <n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d v="2015-01-30T18:39:00"/>
    <n v="1417818036"/>
    <x v="2358"/>
    <b v="0"/>
    <n v="0"/>
    <b v="0"/>
    <s v="technology/web"/>
    <n v="0"/>
    <e v="#DIV/0!"/>
    <n v="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d v="2015-08-03T09:35:24"/>
    <n v="1433432124"/>
    <x v="2359"/>
    <b v="0"/>
    <n v="3"/>
    <b v="0"/>
    <s v="technology/web"/>
    <n v="14.68"/>
    <n v="367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d v="2016-02-07T10:58:00"/>
    <n v="1452272280"/>
    <x v="2360"/>
    <b v="0"/>
    <n v="1"/>
    <b v="0"/>
    <s v="technology/web"/>
    <n v="0.04"/>
    <n v="2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d v="2016-04-30T16:00:00"/>
    <n v="1459975008"/>
    <x v="2361"/>
    <b v="0"/>
    <n v="0"/>
    <b v="0"/>
    <s v="technology/web"/>
    <n v="0"/>
    <e v="#DIV/0!"/>
    <n v="0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d v="2014-12-11T10:31:10"/>
    <n v="1415723470"/>
    <x v="2362"/>
    <b v="0"/>
    <n v="2"/>
    <b v="0"/>
    <s v="technology/web"/>
    <n v="28.571428571428573"/>
    <n v="6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d v="2015-12-28T18:16:40"/>
    <n v="1447460200"/>
    <x v="2363"/>
    <b v="0"/>
    <n v="0"/>
    <b v="0"/>
    <s v="technology/web"/>
    <n v="0"/>
    <e v="#DIV/0!"/>
    <n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d v="2015-10-26T16:25:56"/>
    <n v="1441146356"/>
    <x v="2364"/>
    <b v="0"/>
    <n v="0"/>
    <b v="0"/>
    <s v="technology/web"/>
    <n v="0"/>
    <e v="#DIV/0!"/>
    <n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d v="2016-01-17T17:00:00"/>
    <n v="1449596425"/>
    <x v="2365"/>
    <b v="0"/>
    <n v="0"/>
    <b v="0"/>
    <s v="technology/web"/>
    <n v="0"/>
    <e v="#DIV/0!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d v="2015-10-21T06:45:33"/>
    <n v="1442839533"/>
    <x v="2366"/>
    <b v="0"/>
    <n v="27"/>
    <b v="0"/>
    <s v="technology/web"/>
    <n v="10.52"/>
    <n v="97.407407407407405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d v="2016-04-25T16:16:56"/>
    <n v="1456442216"/>
    <x v="2367"/>
    <b v="0"/>
    <n v="14"/>
    <b v="0"/>
    <s v="technology/web"/>
    <n v="1.34"/>
    <n v="47.85714285714285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d v="2015-04-14T10:19:25"/>
    <n v="1425143965"/>
    <x v="2368"/>
    <b v="0"/>
    <n v="2"/>
    <b v="0"/>
    <s v="technology/web"/>
    <n v="0.25"/>
    <n v="5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d v="2016-02-10T13:30:11"/>
    <n v="1452540611"/>
    <x v="2369"/>
    <b v="0"/>
    <n v="0"/>
    <b v="0"/>
    <s v="technology/web"/>
    <n v="0"/>
    <e v="#DIV/0!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d v="2014-12-17T22:32:21"/>
    <n v="1416285141"/>
    <x v="2370"/>
    <b v="0"/>
    <n v="4"/>
    <b v="0"/>
    <s v="technology/web"/>
    <n v="0.32800000000000001"/>
    <n v="20.5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d v="2015-06-25T12:39:56"/>
    <n v="1432665596"/>
    <x v="2371"/>
    <b v="0"/>
    <n v="0"/>
    <b v="0"/>
    <s v="technology/web"/>
    <n v="0"/>
    <e v="#DIV/0!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d v="2015-04-23T19:39:31"/>
    <n v="1427247571"/>
    <x v="2372"/>
    <b v="0"/>
    <n v="6"/>
    <b v="0"/>
    <s v="technology/web"/>
    <n v="3.2727272727272729"/>
    <n v="30"/>
    <n v="30"/>
    <x v="2"/>
    <s v="web"/>
  </r>
  <r>
    <n v="2373"/>
    <s v="Cykelauktion.com (Canceled)"/>
    <s v="We want to create a safe marketplace for buying and selling bicycles."/>
    <x v="343"/>
    <n v="50"/>
    <x v="1"/>
    <s v="SE"/>
    <s v="SEK"/>
    <n v="1440863624"/>
    <d v="2015-08-29T09:53:44"/>
    <n v="1438271624"/>
    <x v="2373"/>
    <b v="0"/>
    <n v="1"/>
    <b v="0"/>
    <s v="technology/web"/>
    <n v="5.8823529411764705E-3"/>
    <n v="50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d v="2015-02-12T14:14:20"/>
    <n v="1421180060"/>
    <x v="2374"/>
    <b v="0"/>
    <n v="1"/>
    <b v="0"/>
    <s v="technology/web"/>
    <n v="4.5454545454545456E-2"/>
    <n v="1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d v="2016-09-09T14:03:57"/>
    <n v="1470859437"/>
    <x v="2375"/>
    <b v="0"/>
    <n v="0"/>
    <b v="0"/>
    <s v="technology/web"/>
    <n v="0"/>
    <e v="#DIV/0!"/>
    <n v="0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d v="2015-12-10T16:12:46"/>
    <n v="1447193566"/>
    <x v="2376"/>
    <b v="0"/>
    <n v="4"/>
    <b v="0"/>
    <s v="technology/web"/>
    <n v="10.877666666666666"/>
    <n v="81.58249999999999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d v="2016-11-25T15:53:03"/>
    <n v="1477515183"/>
    <x v="2377"/>
    <b v="0"/>
    <n v="0"/>
    <b v="0"/>
    <s v="technology/web"/>
    <n v="0"/>
    <e v="#DIV/0!"/>
    <n v="0"/>
    <x v="2"/>
    <s v="web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d v="2015-08-25T18:18:50"/>
    <n v="1438042730"/>
    <x v="2378"/>
    <b v="0"/>
    <n v="0"/>
    <b v="0"/>
    <s v="technology/web"/>
    <n v="0"/>
    <e v="#DIV/0!"/>
    <n v="0"/>
    <x v="2"/>
    <s v="web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d v="2015-10-04T18:23:36"/>
    <n v="1440116616"/>
    <x v="2379"/>
    <b v="0"/>
    <n v="0"/>
    <b v="0"/>
    <s v="technology/web"/>
    <n v="0"/>
    <e v="#DIV/0!"/>
    <n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d v="2015-10-01T13:02:22"/>
    <n v="1441134142"/>
    <x v="2380"/>
    <b v="0"/>
    <n v="3"/>
    <b v="0"/>
    <s v="technology/web"/>
    <n v="0.36666666666666664"/>
    <n v="18.333333333333332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d v="2015-04-10T16:27:28"/>
    <n v="1426112848"/>
    <x v="2381"/>
    <b v="0"/>
    <n v="7"/>
    <b v="0"/>
    <s v="technology/web"/>
    <n v="1.8193398957730167"/>
    <n v="224.4285714285714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d v="2015-08-03T22:30:03"/>
    <n v="1436502603"/>
    <x v="2382"/>
    <b v="0"/>
    <n v="2"/>
    <b v="0"/>
    <s v="technology/web"/>
    <n v="2.5"/>
    <n v="37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d v="2015-02-21T19:21:47"/>
    <n v="1421976107"/>
    <x v="2383"/>
    <b v="0"/>
    <n v="3"/>
    <b v="0"/>
    <s v="technology/web"/>
    <n v="4.3499999999999996"/>
    <n v="14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d v="2014-11-13T20:37:23"/>
    <n v="1413337043"/>
    <x v="2384"/>
    <b v="0"/>
    <n v="8"/>
    <b v="0"/>
    <s v="technology/web"/>
    <n v="0.8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d v="2015-08-05T10:50:32"/>
    <n v="1436201432"/>
    <x v="2385"/>
    <b v="0"/>
    <n v="7"/>
    <b v="0"/>
    <s v="technology/web"/>
    <n v="1.2123076923076923"/>
    <n v="112.57142857142857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d v="2015-01-10T14:07:04"/>
    <n v="1415736424"/>
    <x v="2386"/>
    <b v="0"/>
    <n v="0"/>
    <b v="0"/>
    <s v="technology/web"/>
    <n v="0"/>
    <e v="#DIV/0!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d v="2016-07-22T09:02:20"/>
    <n v="1465311740"/>
    <x v="2387"/>
    <b v="0"/>
    <n v="3"/>
    <b v="0"/>
    <s v="technology/web"/>
    <n v="0.68400000000000005"/>
    <n v="34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d v="2015-01-15T13:29:00"/>
    <n v="1418761759"/>
    <x v="2388"/>
    <b v="0"/>
    <n v="8"/>
    <b v="0"/>
    <s v="technology/web"/>
    <n v="1.2513513513513514"/>
    <n v="57.875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d v="2015-07-25T15:59:00"/>
    <n v="1435160452"/>
    <x v="2389"/>
    <b v="0"/>
    <n v="1"/>
    <b v="0"/>
    <s v="technology/web"/>
    <n v="0.1875"/>
    <n v="3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d v="2015-01-04T00:17:44"/>
    <n v="1416896264"/>
    <x v="2390"/>
    <b v="0"/>
    <n v="0"/>
    <b v="0"/>
    <s v="technology/web"/>
    <n v="0"/>
    <e v="#DIV/0!"/>
    <n v="0"/>
    <x v="2"/>
    <s v="web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d v="2015-03-31T12:04:04"/>
    <n v="1425236644"/>
    <x v="2391"/>
    <b v="0"/>
    <n v="1"/>
    <b v="0"/>
    <s v="technology/web"/>
    <n v="0.125"/>
    <n v="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d v="2015-10-28T20:53:43"/>
    <n v="1443495223"/>
    <x v="2392"/>
    <b v="0"/>
    <n v="0"/>
    <b v="0"/>
    <s v="technology/web"/>
    <n v="0"/>
    <e v="#DIV/0!"/>
    <n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d v="2015-08-08T09:33:37"/>
    <n v="1436456017"/>
    <x v="2393"/>
    <b v="0"/>
    <n v="1"/>
    <b v="0"/>
    <s v="technology/web"/>
    <n v="0.05"/>
    <n v="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d v="2015-02-26T02:41:33"/>
    <n v="1422348093"/>
    <x v="2394"/>
    <b v="0"/>
    <n v="2"/>
    <b v="0"/>
    <s v="technology/web"/>
    <n v="0.06"/>
    <n v="1.5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d v="2017-01-10T02:57:00"/>
    <n v="1481597687"/>
    <x v="2395"/>
    <b v="0"/>
    <n v="0"/>
    <b v="0"/>
    <s v="technology/web"/>
    <n v="0"/>
    <e v="#DIV/0!"/>
    <n v="0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d v="2015-10-15T14:22:38"/>
    <n v="1442348558"/>
    <x v="2396"/>
    <b v="0"/>
    <n v="1"/>
    <b v="0"/>
    <s v="technology/web"/>
    <n v="0.2"/>
    <n v="1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d v="2015-01-02T15:14:16"/>
    <n v="1417641256"/>
    <x v="2397"/>
    <b v="0"/>
    <n v="0"/>
    <b v="0"/>
    <s v="technology/web"/>
    <n v="0"/>
    <e v="#DIV/0!"/>
    <n v="0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d v="2015-07-02T15:59:44"/>
    <n v="1433282384"/>
    <x v="2398"/>
    <b v="0"/>
    <n v="0"/>
    <b v="0"/>
    <s v="technology/web"/>
    <n v="0"/>
    <e v="#DIV/0!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d v="2014-12-18T14:28:26"/>
    <n v="1415910506"/>
    <x v="2399"/>
    <b v="0"/>
    <n v="0"/>
    <b v="0"/>
    <s v="technology/web"/>
    <n v="0"/>
    <e v="#DIV/0!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d v="2016-04-14T00:26:04"/>
    <n v="1458023164"/>
    <x v="2400"/>
    <b v="0"/>
    <n v="0"/>
    <b v="0"/>
    <s v="technology/web"/>
    <n v="0"/>
    <e v="#DIV/0!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d v="2016-03-05T13:44:56"/>
    <n v="1452023096"/>
    <x v="2401"/>
    <b v="0"/>
    <n v="9"/>
    <b v="0"/>
    <s v="food/food trucks"/>
    <n v="0.71785714285714286"/>
    <n v="22.333333333333332"/>
    <n v="22.333333333333332"/>
    <x v="7"/>
    <s v="food trucks"/>
  </r>
  <r>
    <n v="2402"/>
    <s v="Cupcake Truck Unite"/>
    <s v="Small town, delicious treats, and a mobile truck"/>
    <x v="14"/>
    <n v="52"/>
    <x v="2"/>
    <s v="US"/>
    <s v="USD"/>
    <n v="1431533931"/>
    <d v="2015-05-13T10:18:51"/>
    <n v="1428941931"/>
    <x v="2402"/>
    <b v="0"/>
    <n v="1"/>
    <b v="0"/>
    <s v="food/food trucks"/>
    <n v="0.43333333333333335"/>
    <n v="52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d v="2016-03-30T14:10:58"/>
    <n v="1454188258"/>
    <x v="2403"/>
    <b v="0"/>
    <n v="12"/>
    <b v="0"/>
    <s v="food/food trucks"/>
    <n v="16.833333333333332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d v="2016-01-02T18:56:47"/>
    <n v="1449190607"/>
    <x v="2404"/>
    <b v="0"/>
    <n v="0"/>
    <b v="0"/>
    <s v="food/food trucks"/>
    <n v="0"/>
    <e v="#DIV/0!"/>
    <n v="0"/>
    <x v="7"/>
    <s v="food trucks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d v="2016-09-03T08:02:55"/>
    <n v="1471096975"/>
    <x v="2405"/>
    <b v="0"/>
    <n v="20"/>
    <b v="0"/>
    <s v="food/food trucks"/>
    <n v="22.52"/>
    <n v="56.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d v="2015-01-18T20:39:50"/>
    <n v="1418179190"/>
    <x v="2406"/>
    <b v="0"/>
    <n v="16"/>
    <b v="0"/>
    <s v="food/food trucks"/>
    <n v="41.384615384615387"/>
    <n v="84.0625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d v="2015-04-11T00:00:00"/>
    <n v="1426772928"/>
    <x v="2407"/>
    <b v="0"/>
    <n v="33"/>
    <b v="0"/>
    <s v="food/food trucks"/>
    <n v="25.259090909090908"/>
    <n v="168.39393939393941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d v="2014-11-05T22:22:37"/>
    <n v="1412652157"/>
    <x v="2408"/>
    <b v="0"/>
    <n v="2"/>
    <b v="0"/>
    <s v="food/food trucks"/>
    <n v="0.2"/>
    <n v="15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d v="2015-08-18T15:01:15"/>
    <n v="1437339675"/>
    <x v="2409"/>
    <b v="0"/>
    <n v="6"/>
    <b v="0"/>
    <s v="food/food trucks"/>
    <n v="1.84"/>
    <n v="76.66666666666667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d v="2015-09-07T03:47:55"/>
    <n v="1439027275"/>
    <x v="2410"/>
    <b v="0"/>
    <n v="0"/>
    <b v="0"/>
    <s v="food/food trucks"/>
    <n v="0"/>
    <e v="#DIV/0!"/>
    <n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d v="2015-08-25T11:34:42"/>
    <n v="1437932082"/>
    <x v="2411"/>
    <b v="0"/>
    <n v="3"/>
    <b v="0"/>
    <s v="food/food trucks"/>
    <n v="0.60399999999999998"/>
    <n v="50.333333333333336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d v="2016-11-26T12:41:13"/>
    <n v="1476294073"/>
    <x v="2412"/>
    <b v="0"/>
    <n v="0"/>
    <b v="0"/>
    <s v="food/food trucks"/>
    <n v="0"/>
    <e v="#DIV/0!"/>
    <n v="0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d v="2014-05-31T17:30:00"/>
    <n v="1398911882"/>
    <x v="2413"/>
    <b v="0"/>
    <n v="3"/>
    <b v="0"/>
    <s v="food/food trucks"/>
    <n v="0.83333333333333337"/>
    <n v="8.3333333333333339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d v="2015-08-21T21:59:00"/>
    <n v="1436805660"/>
    <x v="2414"/>
    <b v="0"/>
    <n v="13"/>
    <b v="0"/>
    <s v="food/food trucks"/>
    <n v="3.0666666666666669"/>
    <n v="35.384615384615387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d v="2016-07-15T14:42:26"/>
    <n v="1466023346"/>
    <x v="2415"/>
    <b v="0"/>
    <n v="6"/>
    <b v="0"/>
    <s v="food/food trucks"/>
    <n v="0.55833333333333335"/>
    <n v="55.83333333333333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d v="2015-03-14T09:00:00"/>
    <n v="1421343743"/>
    <x v="2416"/>
    <b v="0"/>
    <n v="1"/>
    <b v="0"/>
    <s v="food/food trucks"/>
    <n v="2.5000000000000001E-2"/>
    <n v="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d v="2014-08-10T15:13:07"/>
    <n v="1405113187"/>
    <x v="2417"/>
    <b v="0"/>
    <n v="0"/>
    <b v="0"/>
    <s v="food/food trucks"/>
    <n v="0"/>
    <e v="#DIV/0!"/>
    <n v="0"/>
    <x v="7"/>
    <s v="food trucks"/>
  </r>
  <r>
    <n v="2418"/>
    <s v="Mexican food truck"/>
    <s v="I want to start my food truck business."/>
    <x v="31"/>
    <n v="5"/>
    <x v="2"/>
    <s v="US"/>
    <s v="USD"/>
    <n v="1427225644"/>
    <d v="2015-03-24T13:34:04"/>
    <n v="1422045244"/>
    <x v="2418"/>
    <b v="0"/>
    <n v="5"/>
    <b v="0"/>
    <s v="food/food trucks"/>
    <n v="0.02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d v="2015-02-18T11:43:09"/>
    <n v="1419097389"/>
    <x v="2419"/>
    <b v="0"/>
    <n v="0"/>
    <b v="0"/>
    <s v="food/food trucks"/>
    <n v="0"/>
    <e v="#DIV/0!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d v="2014-11-09T19:41:35"/>
    <n v="1410396095"/>
    <x v="2420"/>
    <b v="0"/>
    <n v="36"/>
    <b v="0"/>
    <s v="food/food trucks"/>
    <n v="14.825133372851216"/>
    <n v="69.472222222222229"/>
    <n v="69.472222222222229"/>
    <x v="7"/>
    <s v="food trucks"/>
  </r>
  <r>
    <n v="2421"/>
    <s v="hot dog cart"/>
    <s v="help me start Merrill's first hot dog cart in this empty lot"/>
    <x v="12"/>
    <n v="1"/>
    <x v="2"/>
    <s v="US"/>
    <s v="USD"/>
    <n v="1424536196"/>
    <d v="2015-02-21T10:29:56"/>
    <n v="1421944196"/>
    <x v="2421"/>
    <b v="0"/>
    <n v="1"/>
    <b v="0"/>
    <s v="food/food trucks"/>
    <n v="1.6666666666666666E-2"/>
    <n v="1"/>
    <n v="1"/>
    <x v="7"/>
    <s v="food trucks"/>
  </r>
  <r>
    <n v="2422"/>
    <s v="Help starting a family owned food truck"/>
    <s v="Family owned business serving BBQ and seafood to the public"/>
    <x v="2"/>
    <n v="1"/>
    <x v="2"/>
    <s v="US"/>
    <s v="USD"/>
    <n v="1426091036"/>
    <d v="2015-03-11T10:23:56"/>
    <n v="1423502636"/>
    <x v="2422"/>
    <b v="0"/>
    <n v="1"/>
    <b v="0"/>
    <s v="food/food trucks"/>
    <n v="0.2"/>
    <n v="1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d v="2014-12-31T10:54:50"/>
    <n v="1417452890"/>
    <x v="2423"/>
    <b v="0"/>
    <n v="1"/>
    <b v="0"/>
    <s v="food/food trucks"/>
    <n v="1.3333333333333334E-2"/>
    <n v="8"/>
    <n v="8"/>
    <x v="7"/>
    <s v="food trucks"/>
  </r>
  <r>
    <n v="2424"/>
    <s v="Lily and Memphs"/>
    <s v="Great and creative food from the heart in the form of a sweet food truck!"/>
    <x v="31"/>
    <n v="310"/>
    <x v="2"/>
    <s v="US"/>
    <s v="USD"/>
    <n v="1414445108"/>
    <d v="2014-10-27T15:25:08"/>
    <n v="1411853108"/>
    <x v="2424"/>
    <b v="0"/>
    <n v="9"/>
    <b v="0"/>
    <s v="food/food trucks"/>
    <n v="1.24"/>
    <n v="34.444444444444443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d v="2016-05-27T16:04:00"/>
    <n v="1463090149"/>
    <x v="2425"/>
    <b v="0"/>
    <n v="1"/>
    <b v="0"/>
    <s v="food/food trucks"/>
    <n v="2.8571428571428571E-2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d v="2015-08-07T22:04:52"/>
    <n v="1433822692"/>
    <x v="2426"/>
    <b v="0"/>
    <n v="0"/>
    <b v="0"/>
    <s v="food/food trucks"/>
    <n v="0"/>
    <e v="#DIV/0!"/>
    <n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d v="2016-03-23T00:38:53"/>
    <n v="1455262733"/>
    <x v="2427"/>
    <b v="0"/>
    <n v="1"/>
    <b v="0"/>
    <s v="food/food trucks"/>
    <n v="2E-3"/>
    <n v="1"/>
    <n v="1"/>
    <x v="7"/>
    <s v="food trucks"/>
  </r>
  <r>
    <n v="2428"/>
    <s v="Premium Burgers"/>
    <s v="From Moo 2 You! We want to offer premium burgers to a taco flooded environment."/>
    <x v="19"/>
    <n v="1"/>
    <x v="2"/>
    <s v="US"/>
    <s v="USD"/>
    <n v="1426182551"/>
    <d v="2015-03-12T11:49:11"/>
    <n v="1423594151"/>
    <x v="2428"/>
    <b v="0"/>
    <n v="1"/>
    <b v="0"/>
    <s v="food/food trucks"/>
    <n v="2.8571428571428571E-3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d v="2017-02-05T10:44:00"/>
    <n v="1483131966"/>
    <x v="2429"/>
    <b v="0"/>
    <n v="4"/>
    <b v="0"/>
    <s v="food/food trucks"/>
    <n v="1.4321428571428572"/>
    <n v="501.2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d v="2016-02-11T21:08:24"/>
    <n v="1452654504"/>
    <x v="2430"/>
    <b v="0"/>
    <n v="2"/>
    <b v="0"/>
    <s v="food/food trucks"/>
    <n v="0.7"/>
    <n v="10.5"/>
    <n v="10.5"/>
    <x v="7"/>
    <s v="food trucks"/>
  </r>
  <r>
    <n v="2431"/>
    <s v="Murphy's good eatin'"/>
    <s v="Go to Colorado and run a food truck with homemade food of all kinds."/>
    <x v="57"/>
    <n v="2"/>
    <x v="2"/>
    <s v="US"/>
    <s v="USD"/>
    <n v="1467080613"/>
    <d v="2016-06-27T20:23:33"/>
    <n v="1461896613"/>
    <x v="2431"/>
    <b v="0"/>
    <n v="2"/>
    <b v="0"/>
    <s v="food/food trucks"/>
    <n v="2E-3"/>
    <n v="1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d v="2015-03-07T23:14:57"/>
    <n v="1423199697"/>
    <x v="2432"/>
    <b v="0"/>
    <n v="2"/>
    <b v="0"/>
    <s v="food/food trucks"/>
    <n v="1.4285714285714285E-2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d v="2016-02-27T15:35:43"/>
    <n v="1454016943"/>
    <x v="2433"/>
    <b v="0"/>
    <n v="0"/>
    <b v="0"/>
    <s v="food/food trucks"/>
    <n v="0"/>
    <e v="#DIV/0!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d v="2015-08-03T22:27:54"/>
    <n v="1435206474"/>
    <x v="2434"/>
    <b v="0"/>
    <n v="2"/>
    <b v="0"/>
    <s v="food/food trucks"/>
    <n v="0.13"/>
    <n v="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d v="2015-10-05T00:39:46"/>
    <n v="1441435186"/>
    <x v="2435"/>
    <b v="0"/>
    <n v="4"/>
    <b v="0"/>
    <s v="food/food trucks"/>
    <n v="0.48959999999999998"/>
    <n v="30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d v="2016-01-29T08:46:10"/>
    <n v="1448894770"/>
    <x v="2436"/>
    <b v="0"/>
    <n v="2"/>
    <b v="0"/>
    <s v="food/food trucks"/>
    <n v="3.8461538461538464E-2"/>
    <n v="22.5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d v="2015-03-17T12:00:00"/>
    <n v="1422400188"/>
    <x v="2437"/>
    <b v="0"/>
    <n v="0"/>
    <b v="0"/>
    <s v="food/food trucks"/>
    <n v="0"/>
    <e v="#DIV/0!"/>
    <n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d v="2015-12-07T16:57:42"/>
    <n v="1444341462"/>
    <x v="2438"/>
    <b v="0"/>
    <n v="1"/>
    <b v="0"/>
    <s v="food/food trucks"/>
    <n v="0.33333333333333331"/>
    <n v="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d v="2015-10-18T13:38:49"/>
    <n v="1442605129"/>
    <x v="2439"/>
    <b v="0"/>
    <n v="0"/>
    <b v="0"/>
    <s v="food/food trucks"/>
    <n v="0"/>
    <e v="#DIV/0!"/>
    <n v="0"/>
    <x v="7"/>
    <s v="food trucks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d v="2016-02-13T15:35:13"/>
    <n v="1452807313"/>
    <x v="2440"/>
    <b v="0"/>
    <n v="2"/>
    <b v="0"/>
    <s v="food/food trucks"/>
    <n v="0.2"/>
    <n v="5"/>
    <n v="5"/>
    <x v="7"/>
    <s v="food trucks"/>
  </r>
  <r>
    <n v="2441"/>
    <s v="Bring Alchemy Pops to the People!"/>
    <s v="YOU can help Alchemy Pops POP up on a street near you!"/>
    <x v="51"/>
    <n v="8091"/>
    <x v="0"/>
    <s v="US"/>
    <s v="USD"/>
    <n v="1437627540"/>
    <d v="2015-07-22T22:59:00"/>
    <n v="1435806054"/>
    <x v="2441"/>
    <b v="0"/>
    <n v="109"/>
    <b v="1"/>
    <s v="food/small batch"/>
    <n v="107.88"/>
    <n v="74.22935779816514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d v="2015-03-19T09:00:28"/>
    <n v="1424188828"/>
    <x v="2442"/>
    <b v="0"/>
    <n v="372"/>
    <b v="1"/>
    <s v="food/small batch"/>
    <n v="125.94166666666666"/>
    <n v="81.25268817204300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d v="2014-08-15T09:00:22"/>
    <n v="1405522822"/>
    <x v="2443"/>
    <b v="0"/>
    <n v="311"/>
    <b v="1"/>
    <s v="food/small batch"/>
    <n v="202.51495"/>
    <n v="130.2346945337620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d v="2016-05-25T12:06:31"/>
    <n v="1461607591"/>
    <x v="2444"/>
    <b v="0"/>
    <n v="61"/>
    <b v="1"/>
    <s v="food/small batch"/>
    <n v="108.6"/>
    <n v="53.40983606557377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d v="2015-09-25T22:33:41"/>
    <n v="1440650021"/>
    <x v="2445"/>
    <b v="0"/>
    <n v="115"/>
    <b v="1"/>
    <s v="food/small batch"/>
    <n v="172.8"/>
    <n v="75.130434782608702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d v="2016-11-26T09:27:51"/>
    <n v="1477578471"/>
    <x v="2446"/>
    <b v="0"/>
    <n v="111"/>
    <b v="1"/>
    <s v="food/small batch"/>
    <n v="167.98"/>
    <n v="75.66666666666667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d v="2016-11-11T22:00:00"/>
    <n v="1476184593"/>
    <x v="2447"/>
    <b v="0"/>
    <n v="337"/>
    <b v="1"/>
    <s v="food/small batch"/>
    <n v="427.2"/>
    <n v="31.691394658753708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d v="2016-08-30T23:36:00"/>
    <n v="1472110513"/>
    <x v="2448"/>
    <b v="0"/>
    <n v="9"/>
    <b v="1"/>
    <s v="food/small batch"/>
    <n v="107.5"/>
    <n v="47.777777777777779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d v="2014-11-29T22:25:15"/>
    <n v="1414725915"/>
    <x v="2449"/>
    <b v="0"/>
    <n v="120"/>
    <b v="1"/>
    <s v="food/small batch"/>
    <n v="108"/>
    <n v="9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d v="2014-10-27T21:11:00"/>
    <n v="1411177456"/>
    <x v="2450"/>
    <b v="0"/>
    <n v="102"/>
    <b v="1"/>
    <s v="food/small batch"/>
    <n v="101.53353333333334"/>
    <n v="149.3140196078431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d v="2017-03-05T15:48:10"/>
    <n v="1487022490"/>
    <x v="2451"/>
    <b v="0"/>
    <n v="186"/>
    <b v="1"/>
    <s v="food/small batch"/>
    <n v="115.45"/>
    <n v="62.06989247311828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d v="2015-12-29T17:00:00"/>
    <n v="1448914500"/>
    <x v="2452"/>
    <b v="0"/>
    <n v="15"/>
    <b v="1"/>
    <s v="food/small batch"/>
    <n v="133.5"/>
    <n v="53.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d v="2017-02-02T10:36:49"/>
    <n v="1483461409"/>
    <x v="2453"/>
    <b v="0"/>
    <n v="67"/>
    <b v="1"/>
    <s v="food/small batch"/>
    <n v="154.69999999999999"/>
    <n v="69.268656716417908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d v="2017-03-10T22:50:08"/>
    <n v="1486183808"/>
    <x v="2454"/>
    <b v="0"/>
    <n v="130"/>
    <b v="1"/>
    <s v="food/small batch"/>
    <n v="100.84571428571428"/>
    <n v="271.5076923076923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d v="2016-04-20T12:45:50"/>
    <n v="1458758750"/>
    <x v="2455"/>
    <b v="0"/>
    <n v="16"/>
    <b v="1"/>
    <s v="food/small batch"/>
    <n v="182"/>
    <n v="34.125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d v="2017-02-25T17:03:59"/>
    <n v="1485471839"/>
    <x v="2456"/>
    <b v="0"/>
    <n v="67"/>
    <b v="1"/>
    <s v="food/small batch"/>
    <n v="180.86666666666667"/>
    <n v="40.492537313432834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d v="2016-03-24T07:27:36"/>
    <n v="1456237656"/>
    <x v="2457"/>
    <b v="0"/>
    <n v="124"/>
    <b v="1"/>
    <s v="food/small batch"/>
    <n v="102.30434782608695"/>
    <n v="189.758064516129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d v="2016-06-09T13:00:00"/>
    <n v="1462481718"/>
    <x v="2458"/>
    <b v="0"/>
    <n v="80"/>
    <b v="1"/>
    <s v="food/small batch"/>
    <n v="110.18"/>
    <n v="68.862499999999997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d v="2016-03-23T08:18:05"/>
    <n v="1454858285"/>
    <x v="2459"/>
    <b v="0"/>
    <n v="282"/>
    <b v="1"/>
    <s v="food/small batch"/>
    <n v="102.25"/>
    <n v="108.7765957446808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d v="2017-01-02T22:17:00"/>
    <n v="1480480167"/>
    <x v="2460"/>
    <b v="0"/>
    <n v="68"/>
    <b v="1"/>
    <s v="food/small batch"/>
    <n v="100.78823529411764"/>
    <n v="125.98529411764706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d v="2011-09-30T21:00:00"/>
    <n v="1314577097"/>
    <x v="2461"/>
    <b v="0"/>
    <n v="86"/>
    <b v="1"/>
    <s v="music/indie rock"/>
    <n v="103.8"/>
    <n v="90.523255813953483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d v="2012-07-18T22:28:16"/>
    <n v="1340944096"/>
    <x v="2462"/>
    <b v="0"/>
    <n v="115"/>
    <b v="1"/>
    <s v="music/indie rock"/>
    <n v="110.70833333333333"/>
    <n v="28.880434782608695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s v="US"/>
    <s v="USD"/>
    <n v="1366138800"/>
    <d v="2013-04-16T13:00:00"/>
    <n v="1362710425"/>
    <x v="2463"/>
    <b v="0"/>
    <n v="75"/>
    <b v="1"/>
    <s v="music/indie rock"/>
    <n v="116.25"/>
    <n v="3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d v="2015-09-30T13:29:00"/>
    <n v="1441143397"/>
    <x v="2464"/>
    <b v="0"/>
    <n v="43"/>
    <b v="1"/>
    <s v="music/indie rock"/>
    <n v="111.1"/>
    <n v="51.674418604651166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d v="2012-09-23T11:15:48"/>
    <n v="1345828548"/>
    <x v="2465"/>
    <b v="0"/>
    <n v="48"/>
    <b v="1"/>
    <s v="music/indie rock"/>
    <n v="180.14285714285714"/>
    <n v="26.270833333333332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d v="2013-05-08T20:27:33"/>
    <n v="1365474453"/>
    <x v="2466"/>
    <b v="0"/>
    <n v="52"/>
    <b v="1"/>
    <s v="music/indie rock"/>
    <n v="100"/>
    <n v="48.07692307692308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d v="2012-05-10T11:00:00"/>
    <n v="1335473931"/>
    <x v="2467"/>
    <b v="0"/>
    <n v="43"/>
    <b v="1"/>
    <s v="music/indie rock"/>
    <n v="118.5"/>
    <n v="27.558139534883722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d v="2012-10-27T23:00:00"/>
    <n v="1348285321"/>
    <x v="2468"/>
    <b v="0"/>
    <n v="58"/>
    <b v="1"/>
    <s v="music/indie rock"/>
    <n v="107.217"/>
    <n v="36.97137931034483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d v="2011-02-08T04:18:49"/>
    <n v="1295000329"/>
    <x v="2469"/>
    <b v="0"/>
    <n v="47"/>
    <b v="1"/>
    <s v="music/indie rock"/>
    <n v="113.66666666666667"/>
    <n v="29.0212765957446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d v="2012-05-23T19:47:35"/>
    <n v="1335232055"/>
    <x v="2470"/>
    <b v="0"/>
    <n v="36"/>
    <b v="1"/>
    <s v="music/indie rock"/>
    <n v="103.16400000000002"/>
    <n v="28.65666666666667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d v="2012-01-25T17:49:52"/>
    <n v="1324079392"/>
    <x v="2471"/>
    <b v="0"/>
    <n v="17"/>
    <b v="1"/>
    <s v="music/indie rock"/>
    <n v="128"/>
    <n v="37.647058823529413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d v="2010-09-03T19:03:00"/>
    <n v="1277433980"/>
    <x v="2472"/>
    <b v="0"/>
    <n v="104"/>
    <b v="1"/>
    <s v="music/indie rock"/>
    <n v="135.76026666666667"/>
    <n v="97.904038461538462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d v="2012-11-10T12:57:49"/>
    <n v="1349978269"/>
    <x v="2473"/>
    <b v="0"/>
    <n v="47"/>
    <b v="1"/>
    <s v="music/indie rock"/>
    <n v="100"/>
    <n v="42.55319148936170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d v="2010-10-10T18:16:16"/>
    <n v="1282868176"/>
    <x v="2474"/>
    <b v="0"/>
    <n v="38"/>
    <b v="1"/>
    <s v="music/indie rock"/>
    <n v="100.00360000000001"/>
    <n v="131.58368421052631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d v="2010-07-10T16:00:00"/>
    <n v="1273647255"/>
    <x v="2475"/>
    <b v="0"/>
    <n v="81"/>
    <b v="1"/>
    <s v="music/indie rock"/>
    <n v="104.72"/>
    <n v="32.320987654320987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d v="2014-11-03T02:52:50"/>
    <n v="1412149970"/>
    <x v="2476"/>
    <b v="0"/>
    <n v="55"/>
    <b v="1"/>
    <s v="music/indie rock"/>
    <n v="105.02249999999999"/>
    <n v="61.103999999999999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s v="US"/>
    <s v="USD"/>
    <n v="1344789345"/>
    <d v="2012-08-12T10:35:45"/>
    <n v="1340901345"/>
    <x v="2477"/>
    <b v="0"/>
    <n v="41"/>
    <b v="1"/>
    <s v="music/indie rock"/>
    <n v="171.33333333333334"/>
    <n v="31.3414634146341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d v="2013-01-13T16:48:33"/>
    <n v="1355525313"/>
    <x v="2478"/>
    <b v="0"/>
    <n v="79"/>
    <b v="1"/>
    <s v="music/indie rock"/>
    <n v="127.5"/>
    <n v="129.113924050632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d v="2012-07-27T20:00:00"/>
    <n v="1342545994"/>
    <x v="2479"/>
    <b v="0"/>
    <n v="16"/>
    <b v="1"/>
    <s v="music/indie rock"/>
    <n v="133.44333333333333"/>
    <n v="25.020624999999999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d v="2015-10-10T16:28:04"/>
    <n v="1439332084"/>
    <x v="2480"/>
    <b v="0"/>
    <n v="8"/>
    <b v="1"/>
    <s v="music/indie rock"/>
    <n v="100"/>
    <n v="25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d v="2012-04-30T09:30:08"/>
    <n v="1333207808"/>
    <x v="2481"/>
    <b v="0"/>
    <n v="95"/>
    <b v="1"/>
    <s v="music/indie rock"/>
    <n v="112.91099999999999"/>
    <n v="47.54147368421052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d v="2011-08-01T12:46:23"/>
    <n v="1308336383"/>
    <x v="2482"/>
    <b v="0"/>
    <n v="25"/>
    <b v="1"/>
    <s v="music/indie rock"/>
    <n v="100.1"/>
    <n v="40.04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d v="2012-05-01T11:00:03"/>
    <n v="1330711203"/>
    <x v="2483"/>
    <b v="0"/>
    <n v="19"/>
    <b v="1"/>
    <s v="music/indie rock"/>
    <n v="113.72727272727273"/>
    <n v="65.84210526315789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d v="2011-09-15T16:00:03"/>
    <n v="1313532003"/>
    <x v="2484"/>
    <b v="0"/>
    <n v="90"/>
    <b v="1"/>
    <s v="music/indie rock"/>
    <n v="119.31742857142855"/>
    <n v="46.401222222222216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d v="2011-10-12T17:57:59"/>
    <n v="1315439879"/>
    <x v="2485"/>
    <b v="0"/>
    <n v="41"/>
    <b v="1"/>
    <s v="music/indie rock"/>
    <n v="103.25"/>
    <n v="50.365853658536587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d v="2012-04-22T10:59:36"/>
    <n v="1332521976"/>
    <x v="2486"/>
    <b v="0"/>
    <n v="30"/>
    <b v="1"/>
    <s v="music/indie rock"/>
    <n v="265.66666666666669"/>
    <n v="26.5666666666666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d v="2012-05-26T19:59:57"/>
    <n v="1335491997"/>
    <x v="2487"/>
    <b v="0"/>
    <n v="38"/>
    <b v="1"/>
    <s v="music/indie rock"/>
    <n v="100.05066666666667"/>
    <n v="39.49368421052631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d v="2011-11-16T10:11:48"/>
    <n v="1318864308"/>
    <x v="2488"/>
    <b v="0"/>
    <n v="65"/>
    <b v="1"/>
    <s v="music/indie rock"/>
    <n v="106.7"/>
    <n v="49.246153846153845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d v="2013-05-09T10:33:59"/>
    <n v="1365525239"/>
    <x v="2489"/>
    <b v="0"/>
    <n v="75"/>
    <b v="1"/>
    <s v="music/indie rock"/>
    <n v="133.67142857142858"/>
    <n v="62.3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d v="2012-06-22T23:27:56"/>
    <n v="1335245276"/>
    <x v="2490"/>
    <b v="0"/>
    <n v="16"/>
    <b v="1"/>
    <s v="music/indie rock"/>
    <n v="121.4"/>
    <n v="37.9375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d v="2011-01-15T19:51:00"/>
    <n v="1293739714"/>
    <x v="2491"/>
    <b v="0"/>
    <n v="10"/>
    <b v="1"/>
    <s v="music/indie rock"/>
    <n v="103.2"/>
    <n v="51.6"/>
    <n v="51.6"/>
    <x v="4"/>
    <s v="indie rock"/>
  </r>
  <r>
    <n v="2492"/>
    <s v="SUPER NICE EP 2012"/>
    <s v="We're a band from Hawaii trying to produce our first EP and we need help!"/>
    <x v="20"/>
    <n v="750"/>
    <x v="0"/>
    <s v="US"/>
    <s v="USD"/>
    <n v="1339840740"/>
    <d v="2012-06-16T03:59:00"/>
    <n v="1335397188"/>
    <x v="2492"/>
    <b v="0"/>
    <n v="27"/>
    <b v="1"/>
    <s v="music/indie rock"/>
    <n v="125"/>
    <n v="27.777777777777779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d v="2013-04-28T22:02:20"/>
    <n v="1363320140"/>
    <x v="2493"/>
    <b v="0"/>
    <n v="259"/>
    <b v="1"/>
    <s v="music/indie rock"/>
    <n v="128.69999999999999"/>
    <n v="99.382239382239376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d v="2012-05-23T09:29:04"/>
    <n v="1335194944"/>
    <x v="2494"/>
    <b v="0"/>
    <n v="39"/>
    <b v="1"/>
    <s v="music/indie rock"/>
    <n v="101.00533333333334"/>
    <n v="38.84820512820512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d v="2012-06-06T16:42:55"/>
    <n v="1336430575"/>
    <x v="2495"/>
    <b v="0"/>
    <n v="42"/>
    <b v="1"/>
    <s v="music/indie rock"/>
    <n v="127.53666666666666"/>
    <n v="45.548809523809524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d v="2013-03-29T16:54:52"/>
    <n v="1361577292"/>
    <x v="2496"/>
    <b v="0"/>
    <n v="10"/>
    <b v="1"/>
    <s v="music/indie rock"/>
    <n v="100"/>
    <n v="6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d v="2011-08-05T15:05:38"/>
    <n v="1309986338"/>
    <x v="2497"/>
    <b v="0"/>
    <n v="56"/>
    <b v="1"/>
    <s v="music/indie rock"/>
    <n v="112.77149999999999"/>
    <n v="80.55107142857141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d v="2015-01-27T17:13:07"/>
    <n v="1421190787"/>
    <x v="2498"/>
    <b v="0"/>
    <n v="20"/>
    <b v="1"/>
    <s v="music/indie rock"/>
    <n v="105.6"/>
    <n v="52.8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d v="2012-12-31T12:00:00"/>
    <n v="1352820837"/>
    <x v="2499"/>
    <b v="0"/>
    <n v="170"/>
    <b v="1"/>
    <s v="music/indie rock"/>
    <n v="202.625"/>
    <n v="47.676470588235297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d v="2012-06-23T12:32:55"/>
    <n v="1337884375"/>
    <x v="2500"/>
    <b v="0"/>
    <n v="29"/>
    <b v="1"/>
    <s v="music/indie rock"/>
    <n v="113.33333333333333"/>
    <n v="23.44827586206896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d v="2015-09-27T12:38:24"/>
    <n v="1440787104"/>
    <x v="2501"/>
    <b v="0"/>
    <n v="7"/>
    <b v="0"/>
    <s v="food/restaurants"/>
    <n v="2.5545454545454547"/>
    <n v="40.14285714285714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d v="2014-09-21T13:48:38"/>
    <n v="1407440918"/>
    <x v="2502"/>
    <b v="0"/>
    <n v="5"/>
    <b v="0"/>
    <s v="food/restaurants"/>
    <n v="7.8181818181818186E-2"/>
    <n v="17.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d v="2016-06-07T15:06:00"/>
    <n v="1462743308"/>
    <x v="2503"/>
    <b v="0"/>
    <n v="0"/>
    <b v="0"/>
    <s v="food/restaurants"/>
    <n v="0"/>
    <e v="#DIV/0!"/>
    <n v="0"/>
    <x v="7"/>
    <s v="restaurants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d v="2014-11-14T19:22:14"/>
    <n v="1413418934"/>
    <x v="2504"/>
    <b v="0"/>
    <n v="0"/>
    <b v="0"/>
    <s v="food/restaurants"/>
    <n v="0"/>
    <e v="#DIV/0!"/>
    <n v="0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d v="2015-03-13T18:20:16"/>
    <n v="1423704016"/>
    <x v="2505"/>
    <b v="0"/>
    <n v="0"/>
    <b v="0"/>
    <s v="food/restaurants"/>
    <n v="0"/>
    <e v="#DIV/0!"/>
    <n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d v="2015-10-03T15:00:00"/>
    <n v="1441955269"/>
    <x v="2506"/>
    <b v="0"/>
    <n v="2"/>
    <b v="0"/>
    <s v="food/restaurants"/>
    <n v="0.6"/>
    <n v="15"/>
    <n v="15"/>
    <x v="7"/>
    <s v="restaurants"/>
  </r>
  <r>
    <n v="2507"/>
    <s v="Help Cafe Talavera get a New Kitchen!"/>
    <s v="Unique dishes for a unique city!."/>
    <x v="350"/>
    <n v="0"/>
    <x v="2"/>
    <s v="US"/>
    <s v="USD"/>
    <n v="1431308704"/>
    <d v="2015-05-10T19:45:04"/>
    <n v="1428716704"/>
    <x v="2507"/>
    <b v="0"/>
    <n v="0"/>
    <b v="0"/>
    <s v="food/restaurants"/>
    <n v="0"/>
    <e v="#DIV/0!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d v="2014-08-14T16:50:34"/>
    <n v="1405464634"/>
    <x v="2508"/>
    <b v="0"/>
    <n v="0"/>
    <b v="0"/>
    <s v="food/restaurants"/>
    <n v="0"/>
    <e v="#DIV/0!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d v="2015-04-20T12:25:49"/>
    <n v="1424719549"/>
    <x v="2509"/>
    <b v="0"/>
    <n v="28"/>
    <b v="0"/>
    <s v="food/restaurants"/>
    <n v="1.0526315789473684"/>
    <n v="35.714285714285715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d v="2015-05-14T17:56:12"/>
    <n v="1426463772"/>
    <x v="2510"/>
    <b v="0"/>
    <n v="2"/>
    <b v="0"/>
    <s v="food/restaurants"/>
    <n v="0.15"/>
    <n v="37.5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d v="2016-02-01T04:43:33"/>
    <n v="1451731413"/>
    <x v="2511"/>
    <b v="0"/>
    <n v="0"/>
    <b v="0"/>
    <s v="food/restaurants"/>
    <n v="0"/>
    <e v="#DIV/0!"/>
    <n v="0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d v="2014-12-13T15:02:41"/>
    <n v="1417208561"/>
    <x v="2512"/>
    <b v="0"/>
    <n v="0"/>
    <b v="0"/>
    <s v="food/restaurants"/>
    <n v="0"/>
    <e v="#DIV/0!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d v="2017-02-25T18:09:49"/>
    <n v="1482883789"/>
    <x v="2513"/>
    <b v="0"/>
    <n v="0"/>
    <b v="0"/>
    <s v="food/restaurants"/>
    <n v="0"/>
    <e v="#DIV/0!"/>
    <n v="0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d v="2014-08-20T03:21:17"/>
    <n v="1407057677"/>
    <x v="2514"/>
    <b v="0"/>
    <n v="4"/>
    <b v="0"/>
    <s v="food/restaurants"/>
    <n v="1.75"/>
    <n v="52.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d v="2015-02-22T14:09:13"/>
    <n v="1422043753"/>
    <x v="2515"/>
    <b v="0"/>
    <n v="12"/>
    <b v="0"/>
    <s v="food/restaurants"/>
    <n v="18.600000000000001"/>
    <n v="77.5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d v="2014-11-29T10:40:52"/>
    <n v="1414683652"/>
    <x v="2516"/>
    <b v="0"/>
    <n v="0"/>
    <b v="0"/>
    <s v="food/restaurants"/>
    <n v="0"/>
    <e v="#DIV/0!"/>
    <n v="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d v="2015-03-19T12:15:30"/>
    <n v="1424200530"/>
    <x v="2517"/>
    <b v="0"/>
    <n v="33"/>
    <b v="0"/>
    <s v="food/restaurants"/>
    <n v="9.8166666666666664"/>
    <n v="53.545454545454547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d v="2014-11-13T11:20:28"/>
    <n v="1413303628"/>
    <x v="2518"/>
    <b v="0"/>
    <n v="0"/>
    <b v="0"/>
    <s v="food/restaurants"/>
    <n v="0"/>
    <e v="#DIV/0!"/>
    <n v="0"/>
    <x v="7"/>
    <s v="restaurants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d v="2014-07-18T21:43:24"/>
    <n v="1403149404"/>
    <x v="2519"/>
    <b v="0"/>
    <n v="4"/>
    <b v="0"/>
    <s v="food/restaurants"/>
    <n v="4.3333333333333335E-2"/>
    <n v="16.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d v="2016-10-15T13:21:00"/>
    <n v="1472567085"/>
    <x v="2520"/>
    <b v="0"/>
    <n v="0"/>
    <b v="0"/>
    <s v="food/restaurants"/>
    <n v="0"/>
    <e v="#DIV/0!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d v="2015-10-13T17:13:41"/>
    <n v="1442963621"/>
    <x v="2521"/>
    <b v="0"/>
    <n v="132"/>
    <b v="1"/>
    <s v="music/classical music"/>
    <n v="109.48792"/>
    <n v="103.68174242424243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d v="2016-04-22T08:52:00"/>
    <n v="1459431960"/>
    <x v="2522"/>
    <b v="0"/>
    <n v="27"/>
    <b v="1"/>
    <s v="music/classical music"/>
    <n v="100"/>
    <n v="185.18518518518519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d v="2014-11-17T18:24:52"/>
    <n v="1413674692"/>
    <x v="2523"/>
    <b v="0"/>
    <n v="26"/>
    <b v="1"/>
    <s v="music/classical music"/>
    <n v="156.44444444444446"/>
    <n v="54.153846153846153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d v="2014-12-20T22:30:00"/>
    <n v="1416338557"/>
    <x v="2524"/>
    <b v="0"/>
    <n v="43"/>
    <b v="1"/>
    <s v="music/classical music"/>
    <n v="101.6"/>
    <n v="177.209302325581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d v="2012-06-28T14:16:11"/>
    <n v="1338322571"/>
    <x v="2525"/>
    <b v="0"/>
    <n v="80"/>
    <b v="1"/>
    <s v="music/classical music"/>
    <n v="100.32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d v="2014-12-07T22:59:00"/>
    <n v="1415585474"/>
    <x v="2526"/>
    <b v="0"/>
    <n v="33"/>
    <b v="1"/>
    <s v="music/classical music"/>
    <n v="112.95"/>
    <n v="136.90909090909091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d v="2013-10-17T21:59:00"/>
    <n v="1380477691"/>
    <x v="2527"/>
    <b v="0"/>
    <n v="71"/>
    <b v="1"/>
    <s v="music/classical music"/>
    <n v="102.125"/>
    <n v="57.53521126760563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d v="2015-08-20T05:00:00"/>
    <n v="1438459303"/>
    <x v="2528"/>
    <b v="0"/>
    <n v="81"/>
    <b v="1"/>
    <s v="music/classical music"/>
    <n v="107.24975000000001"/>
    <n v="52.962839506172834"/>
    <n v="52.962839506172834"/>
    <x v="4"/>
    <s v="classical music"/>
  </r>
  <r>
    <n v="2529"/>
    <s v="UrbanArias is DC's Contemporary Opera Company"/>
    <s v="Opera. Short. New."/>
    <x v="12"/>
    <n v="6257"/>
    <x v="0"/>
    <s v="US"/>
    <s v="USD"/>
    <n v="1332636975"/>
    <d v="2012-03-24T18:56:15"/>
    <n v="1328752575"/>
    <x v="2529"/>
    <b v="0"/>
    <n v="76"/>
    <b v="1"/>
    <s v="music/classical music"/>
    <n v="104.28333333333333"/>
    <n v="82.32894736842105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d v="2015-04-19T22:50:00"/>
    <n v="1426711505"/>
    <x v="2530"/>
    <b v="0"/>
    <n v="48"/>
    <b v="1"/>
    <s v="music/classical music"/>
    <n v="100"/>
    <n v="135.41666666666666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d v="2015-08-14T21:59:00"/>
    <n v="1437668354"/>
    <x v="2531"/>
    <b v="0"/>
    <n v="61"/>
    <b v="1"/>
    <s v="music/classical music"/>
    <n v="100.4"/>
    <n v="74.06557377049181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d v="2012-08-16T14:22:46"/>
    <n v="1342556566"/>
    <x v="2532"/>
    <b v="0"/>
    <n v="60"/>
    <b v="1"/>
    <s v="music/classical music"/>
    <n v="126.125"/>
    <n v="84.083333333333329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d v="2013-03-01T12:01:08"/>
    <n v="1359568911"/>
    <x v="2533"/>
    <b v="0"/>
    <n v="136"/>
    <b v="1"/>
    <s v="music/classical music"/>
    <n v="110.66666666666667"/>
    <n v="61.02941176470588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d v="2010-01-01T00:00:00"/>
    <n v="1257871712"/>
    <x v="2534"/>
    <b v="0"/>
    <n v="14"/>
    <b v="1"/>
    <s v="music/classical music"/>
    <n v="105"/>
    <n v="150"/>
    <n v="150"/>
    <x v="4"/>
    <s v="classical music"/>
  </r>
  <r>
    <n v="2535"/>
    <s v="Mark Hayes Requiem Recording"/>
    <s v="Mark Hayes: Requiem Recording"/>
    <x v="22"/>
    <n v="20755"/>
    <x v="0"/>
    <s v="US"/>
    <s v="USD"/>
    <n v="1417463945"/>
    <d v="2014-12-01T13:59:05"/>
    <n v="1414781945"/>
    <x v="2535"/>
    <b v="0"/>
    <n v="78"/>
    <b v="1"/>
    <s v="music/classical music"/>
    <n v="103.77500000000001"/>
    <n v="266.0897435897435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d v="2013-07-29T20:32:46"/>
    <n v="1373337166"/>
    <x v="2536"/>
    <b v="0"/>
    <n v="4"/>
    <b v="1"/>
    <s v="music/classical music"/>
    <n v="116"/>
    <n v="7.2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d v="2011-08-01T09:34:15"/>
    <n v="1307028855"/>
    <x v="2537"/>
    <b v="0"/>
    <n v="11"/>
    <b v="1"/>
    <s v="music/classical music"/>
    <n v="110"/>
    <n v="100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d v="2013-02-23T22:59:00"/>
    <n v="1359029661"/>
    <x v="2538"/>
    <b v="0"/>
    <n v="185"/>
    <b v="1"/>
    <s v="music/classical music"/>
    <n v="113.01761111111109"/>
    <n v="109.96308108108107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d v="2015-02-02T15:39:12"/>
    <n v="1417729152"/>
    <x v="2539"/>
    <b v="0"/>
    <n v="59"/>
    <b v="1"/>
    <s v="music/classical music"/>
    <n v="100.25"/>
    <n v="169.91525423728814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d v="2011-10-29T10:12:01"/>
    <n v="1314720721"/>
    <x v="2540"/>
    <b v="0"/>
    <n v="27"/>
    <b v="1"/>
    <s v="music/classical music"/>
    <n v="103.4"/>
    <n v="95.740740740740748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d v="2013-09-26T04:46:58"/>
    <n v="1375008418"/>
    <x v="2541"/>
    <b v="0"/>
    <n v="63"/>
    <b v="1"/>
    <s v="music/classical music"/>
    <n v="107.02857142857142"/>
    <n v="59.46031746031746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d v="2013-09-30T21:59:00"/>
    <n v="1377252857"/>
    <x v="2542"/>
    <b v="0"/>
    <n v="13"/>
    <b v="1"/>
    <s v="music/classical music"/>
    <n v="103.57142857142857"/>
    <n v="55.769230769230766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d v="2011-01-01T21:00:00"/>
    <n v="1291257298"/>
    <x v="2543"/>
    <b v="0"/>
    <n v="13"/>
    <b v="1"/>
    <s v="music/classical music"/>
    <n v="156.4"/>
    <n v="30.076923076923077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d v="2012-07-08T06:29:29"/>
    <n v="1339158569"/>
    <x v="2544"/>
    <b v="0"/>
    <n v="57"/>
    <b v="1"/>
    <s v="music/classical music"/>
    <n v="100.82"/>
    <n v="88.438596491228068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d v="2015-02-26T18:30:00"/>
    <n v="1421983138"/>
    <x v="2545"/>
    <b v="0"/>
    <n v="61"/>
    <b v="1"/>
    <s v="music/classical music"/>
    <n v="195.3"/>
    <n v="64.032786885245898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d v="2013-10-04T23:00:00"/>
    <n v="1378586179"/>
    <x v="2546"/>
    <b v="0"/>
    <n v="65"/>
    <b v="1"/>
    <s v="music/classical music"/>
    <n v="111.71428571428571"/>
    <n v="60.153846153846153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d v="2012-04-04T11:33:23"/>
    <n v="1330972403"/>
    <x v="2547"/>
    <b v="0"/>
    <n v="134"/>
    <b v="1"/>
    <s v="music/classical music"/>
    <n v="119.85454545454546"/>
    <n v="49.194029850746269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d v="2016-09-29T22:27:00"/>
    <n v="1473087637"/>
    <x v="2548"/>
    <b v="0"/>
    <n v="37"/>
    <b v="1"/>
    <s v="music/classical music"/>
    <n v="101.85"/>
    <n v="165.16216216216216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d v="2013-05-31T11:00:00"/>
    <n v="1366999870"/>
    <x v="2549"/>
    <b v="0"/>
    <n v="37"/>
    <b v="1"/>
    <s v="music/classical music"/>
    <n v="102.80254777070064"/>
    <n v="43.621621621621621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d v="2015-10-07T21:59:00"/>
    <n v="1439392406"/>
    <x v="2550"/>
    <b v="0"/>
    <n v="150"/>
    <b v="1"/>
    <s v="music/classical music"/>
    <n v="100.84615384615384"/>
    <n v="43.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d v="2012-03-21T14:48:00"/>
    <n v="1329890585"/>
    <x v="2551"/>
    <b v="0"/>
    <n v="56"/>
    <b v="1"/>
    <s v="music/classical music"/>
    <n v="102.73469387755102"/>
    <n v="67.419642857142861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d v="2017-03-05T13:26:21"/>
    <n v="1486149981"/>
    <x v="2552"/>
    <b v="0"/>
    <n v="18"/>
    <b v="1"/>
    <s v="music/classical music"/>
    <n v="106.5"/>
    <n v="177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d v="2012-09-20T22:46:47"/>
    <n v="1343018807"/>
    <x v="2553"/>
    <b v="0"/>
    <n v="60"/>
    <b v="1"/>
    <s v="music/classical music"/>
    <n v="155.53333333333333"/>
    <n v="38.88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d v="2015-05-31T21:59:00"/>
    <n v="1430445163"/>
    <x v="2554"/>
    <b v="0"/>
    <n v="67"/>
    <b v="1"/>
    <s v="music/classical music"/>
    <n v="122.8"/>
    <n v="54.985074626865675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d v="2012-05-28T09:43:13"/>
    <n v="1335541393"/>
    <x v="2555"/>
    <b v="0"/>
    <n v="35"/>
    <b v="1"/>
    <s v="music/classical music"/>
    <n v="107.35"/>
    <n v="61.342857142857142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d v="2012-12-24T17:47:37"/>
    <n v="1352504857"/>
    <x v="2556"/>
    <b v="0"/>
    <n v="34"/>
    <b v="1"/>
    <s v="music/classical music"/>
    <n v="105.50335570469798"/>
    <n v="23.117647058823529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s v="GB"/>
    <s v="GBP"/>
    <n v="1400176386"/>
    <d v="2014-05-15T11:53:06"/>
    <n v="1397584386"/>
    <x v="2557"/>
    <b v="0"/>
    <n v="36"/>
    <b v="1"/>
    <s v="music/classical music"/>
    <n v="118.44444444444444"/>
    <n v="29.611111111111111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d v="2015-05-01T07:59:00"/>
    <n v="1427747906"/>
    <x v="2558"/>
    <b v="0"/>
    <n v="18"/>
    <b v="1"/>
    <s v="music/classical music"/>
    <n v="108.88"/>
    <n v="75.611111111111114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d v="2011-11-15T13:37:00"/>
    <n v="1318539484"/>
    <x v="2559"/>
    <b v="0"/>
    <n v="25"/>
    <b v="1"/>
    <s v="music/classical music"/>
    <n v="111.25"/>
    <n v="35.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d v="2015-03-06T16:49:34"/>
    <n v="1423090174"/>
    <x v="2560"/>
    <b v="0"/>
    <n v="21"/>
    <b v="1"/>
    <s v="music/classical music"/>
    <n v="100.1"/>
    <n v="14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d v="2015-10-13T06:41:29"/>
    <n v="1442148089"/>
    <x v="2561"/>
    <b v="0"/>
    <n v="0"/>
    <b v="0"/>
    <s v="food/food trucks"/>
    <n v="0"/>
    <e v="#DIV/0!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d v="2016-10-11T06:35:39"/>
    <n v="1471005339"/>
    <x v="2562"/>
    <b v="0"/>
    <n v="3"/>
    <b v="0"/>
    <s v="food/food trucks"/>
    <n v="0.75"/>
    <n v="25"/>
    <n v="25"/>
    <x v="7"/>
    <s v="food trucks"/>
  </r>
  <r>
    <n v="2563"/>
    <s v="Phoenix Pearl Boba Tea Truck (Canceled)"/>
    <s v="Michigan based bubble tea and specialty ice cream food truck"/>
    <x v="22"/>
    <n v="0"/>
    <x v="1"/>
    <s v="US"/>
    <s v="USD"/>
    <n v="1438226451"/>
    <d v="2015-07-29T21:20:51"/>
    <n v="1433042451"/>
    <x v="2563"/>
    <b v="0"/>
    <n v="0"/>
    <b v="0"/>
    <s v="food/food trucks"/>
    <n v="0"/>
    <e v="#DIV/0!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d v="2014-07-31T18:58:19"/>
    <n v="1404262699"/>
    <x v="2564"/>
    <b v="0"/>
    <n v="0"/>
    <b v="0"/>
    <s v="food/food trucks"/>
    <n v="0"/>
    <e v="#DIV/0!"/>
    <n v="0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d v="2016-05-09T14:50:00"/>
    <n v="1457710589"/>
    <x v="2565"/>
    <b v="0"/>
    <n v="1"/>
    <b v="0"/>
    <s v="food/food trucks"/>
    <n v="1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d v="2014-08-21T17:32:28"/>
    <n v="1406071948"/>
    <x v="2566"/>
    <b v="0"/>
    <n v="0"/>
    <b v="0"/>
    <s v="food/food trucks"/>
    <n v="0"/>
    <e v="#DIV/0!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d v="2015-04-23T15:05:38"/>
    <n v="1427231138"/>
    <x v="2567"/>
    <b v="0"/>
    <n v="2"/>
    <b v="0"/>
    <s v="food/food trucks"/>
    <n v="0.26666666666666666"/>
    <n v="6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d v="2016-09-01T09:59:54"/>
    <n v="1470153594"/>
    <x v="2568"/>
    <b v="0"/>
    <n v="1"/>
    <b v="0"/>
    <s v="food/food trucks"/>
    <n v="0.5"/>
    <n v="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d v="2015-09-16T20:31:52"/>
    <n v="1439865112"/>
    <x v="2569"/>
    <b v="0"/>
    <n v="2"/>
    <b v="0"/>
    <s v="food/food trucks"/>
    <n v="2.2307692307692308"/>
    <n v="72.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d v="2017-02-08T15:40:35"/>
    <n v="1483998035"/>
    <x v="2570"/>
    <b v="0"/>
    <n v="2"/>
    <b v="0"/>
    <s v="food/food trucks"/>
    <n v="0.84285714285714286"/>
    <n v="29.5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d v="2016-05-19T02:12:01"/>
    <n v="1458461521"/>
    <x v="2571"/>
    <b v="0"/>
    <n v="4"/>
    <b v="0"/>
    <s v="food/food trucks"/>
    <n v="0.25"/>
    <n v="62.5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d v="2015-04-12T20:51:57"/>
    <n v="1426301517"/>
    <x v="2572"/>
    <b v="0"/>
    <n v="0"/>
    <b v="0"/>
    <s v="food/food trucks"/>
    <n v="0"/>
    <e v="#DIV/0!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d v="2014-08-23T08:12:29"/>
    <n v="1404915149"/>
    <x v="2573"/>
    <b v="0"/>
    <n v="0"/>
    <b v="0"/>
    <s v="food/food trucks"/>
    <n v="0"/>
    <e v="#DIV/0!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d v="2016-05-18T13:49:05"/>
    <n v="1461786545"/>
    <x v="2574"/>
    <b v="0"/>
    <n v="0"/>
    <b v="0"/>
    <s v="food/food trucks"/>
    <n v="0"/>
    <e v="#DIV/0!"/>
    <n v="0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d v="2015-01-11T20:36:34"/>
    <n v="1418438194"/>
    <x v="2575"/>
    <b v="0"/>
    <n v="0"/>
    <b v="0"/>
    <s v="food/food trucks"/>
    <n v="0"/>
    <e v="#DIV/0!"/>
    <n v="0"/>
    <x v="7"/>
    <s v="food trucks"/>
  </r>
  <r>
    <n v="2576"/>
    <s v="2 Go Fast Food (Canceled)"/>
    <s v="A New Twist with an American and Philippine fast food Mobile Trailer."/>
    <x v="3"/>
    <n v="0"/>
    <x v="1"/>
    <s v="US"/>
    <s v="USD"/>
    <n v="1428707647"/>
    <d v="2015-04-10T17:14:07"/>
    <n v="1424823247"/>
    <x v="2576"/>
    <b v="0"/>
    <n v="0"/>
    <b v="0"/>
    <s v="food/food trucks"/>
    <n v="0"/>
    <e v="#DIV/0!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d v="2014-08-04T13:41:37"/>
    <n v="1405021297"/>
    <x v="2577"/>
    <b v="0"/>
    <n v="0"/>
    <b v="0"/>
    <s v="food/food trucks"/>
    <n v="0"/>
    <e v="#DIV/0!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d v="2015-10-09T11:00:00"/>
    <n v="1440203579"/>
    <x v="2578"/>
    <b v="0"/>
    <n v="0"/>
    <b v="0"/>
    <s v="food/food trucks"/>
    <n v="0"/>
    <e v="#DIV/0!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d v="2014-09-15T13:55:03"/>
    <n v="1405626903"/>
    <x v="2579"/>
    <b v="0"/>
    <n v="12"/>
    <b v="0"/>
    <s v="food/food trucks"/>
    <n v="0.13850000000000001"/>
    <n v="23.083333333333332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d v="2015-05-15T21:00:00"/>
    <n v="1429170603"/>
    <x v="2580"/>
    <b v="0"/>
    <n v="2"/>
    <b v="0"/>
    <s v="food/food trucks"/>
    <n v="0.6"/>
    <n v="25.5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d v="2015-11-16T10:04:58"/>
    <n v="1445094298"/>
    <x v="2581"/>
    <b v="0"/>
    <n v="11"/>
    <b v="0"/>
    <s v="food/food trucks"/>
    <n v="10.6"/>
    <n v="48.18181818181818"/>
    <n v="48.18181818181818"/>
    <x v="7"/>
    <s v="food trucks"/>
  </r>
  <r>
    <n v="2582"/>
    <s v="Drunken Wings"/>
    <s v="The place where chicken meets liquor for the first time!"/>
    <x v="161"/>
    <n v="1"/>
    <x v="2"/>
    <s v="US"/>
    <s v="USD"/>
    <n v="1477784634"/>
    <d v="2016-10-29T17:43:54"/>
    <n v="1475192634"/>
    <x v="2582"/>
    <b v="0"/>
    <n v="1"/>
    <b v="0"/>
    <s v="food/food trucks"/>
    <n v="1.1111111111111111E-3"/>
    <n v="1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d v="2015-03-16T11:28:00"/>
    <n v="1421346480"/>
    <x v="2583"/>
    <b v="0"/>
    <n v="5"/>
    <b v="0"/>
    <s v="food/food trucks"/>
    <n v="0.5"/>
    <n v="1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d v="2015-06-14T22:09:29"/>
    <n v="1431749369"/>
    <x v="2584"/>
    <b v="0"/>
    <n v="0"/>
    <b v="0"/>
    <s v="food/food trucks"/>
    <n v="0"/>
    <e v="#DIV/0!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d v="2014-07-05T17:07:12"/>
    <n v="1402009632"/>
    <x v="2585"/>
    <b v="0"/>
    <n v="1"/>
    <b v="0"/>
    <s v="food/food trucks"/>
    <n v="0.16666666666666666"/>
    <n v="50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d v="2015-12-25T01:55:36"/>
    <n v="1448438136"/>
    <x v="2586"/>
    <b v="0"/>
    <n v="1"/>
    <b v="0"/>
    <s v="food/food trucks"/>
    <n v="0.16666666666666666"/>
    <n v="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d v="2015-12-30T10:12:33"/>
    <n v="1448899953"/>
    <x v="2587"/>
    <b v="0"/>
    <n v="6"/>
    <b v="0"/>
    <s v="food/food trucks"/>
    <n v="2.4340000000000002"/>
    <n v="202.8333333333333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d v="2015-03-31T07:14:00"/>
    <n v="1423325626"/>
    <x v="2588"/>
    <b v="0"/>
    <n v="8"/>
    <b v="0"/>
    <s v="food/food trucks"/>
    <n v="3.8833333333333333"/>
    <n v="29.125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d v="2016-03-23T05:52:07"/>
    <n v="1456145527"/>
    <x v="2589"/>
    <b v="0"/>
    <n v="1"/>
    <b v="0"/>
    <s v="food/food trucks"/>
    <n v="0.01"/>
    <n v="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d v="2016-01-26T08:08:17"/>
    <n v="1453212497"/>
    <x v="2590"/>
    <b v="0"/>
    <n v="0"/>
    <b v="0"/>
    <s v="food/food trucks"/>
    <n v="0"/>
    <e v="#DIV/0!"/>
    <n v="0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d v="2016-03-13T14:45:24"/>
    <n v="1452721524"/>
    <x v="2591"/>
    <b v="0"/>
    <n v="2"/>
    <b v="0"/>
    <s v="food/food trucks"/>
    <n v="1.7333333333333334"/>
    <n v="13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d v="2014-10-05T13:13:41"/>
    <n v="1409944421"/>
    <x v="2592"/>
    <b v="0"/>
    <n v="1"/>
    <b v="0"/>
    <s v="food/food trucks"/>
    <n v="0.16666666666666666"/>
    <n v="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d v="2015-04-25T14:17:06"/>
    <n v="1427401026"/>
    <x v="2593"/>
    <b v="0"/>
    <n v="0"/>
    <b v="0"/>
    <s v="food/food trucks"/>
    <n v="0"/>
    <e v="#DIV/0!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d v="2014-08-07T17:13:48"/>
    <n v="1404861228"/>
    <x v="2594"/>
    <b v="0"/>
    <n v="1"/>
    <b v="0"/>
    <s v="food/food trucks"/>
    <n v="1.25E-3"/>
    <n v="1"/>
    <n v="1"/>
    <x v="7"/>
    <s v="food trucks"/>
  </r>
  <r>
    <n v="2595"/>
    <s v="Food Truck for Little Fox Bakery"/>
    <s v="Looking to put the best baked goods in Bowling Green on wheels"/>
    <x v="36"/>
    <n v="1825"/>
    <x v="2"/>
    <s v="US"/>
    <s v="USD"/>
    <n v="1487915500"/>
    <d v="2017-02-23T23:51:40"/>
    <n v="1485323500"/>
    <x v="2595"/>
    <b v="0"/>
    <n v="19"/>
    <b v="0"/>
    <s v="food/food trucks"/>
    <n v="12.166666666666666"/>
    <n v="96.0526315789473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d v="2014-08-07T09:56:49"/>
    <n v="1404835009"/>
    <x v="2596"/>
    <b v="0"/>
    <n v="27"/>
    <b v="0"/>
    <s v="food/food trucks"/>
    <n v="23.588571428571427"/>
    <n v="305.7777777777777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d v="2016-06-19T02:11:57"/>
    <n v="1463731917"/>
    <x v="2597"/>
    <b v="0"/>
    <n v="7"/>
    <b v="0"/>
    <s v="food/food trucks"/>
    <n v="5.666666666666667"/>
    <n v="12.14285714285714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d v="2015-09-23T14:10:01"/>
    <n v="1440447001"/>
    <x v="2598"/>
    <b v="0"/>
    <n v="14"/>
    <b v="0"/>
    <s v="food/food trucks"/>
    <n v="39"/>
    <n v="83.57142857142856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d v="2014-08-03T12:05:47"/>
    <n v="1403201147"/>
    <x v="2599"/>
    <b v="0"/>
    <n v="5"/>
    <b v="0"/>
    <s v="food/food trucks"/>
    <n v="0.99546510341776351"/>
    <n v="18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d v="2016-03-25T14:36:40"/>
    <n v="1453757800"/>
    <x v="2600"/>
    <b v="0"/>
    <n v="30"/>
    <b v="0"/>
    <s v="food/food trucks"/>
    <n v="6.9320000000000004"/>
    <n v="115.53333333333333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d v="2012-09-12T21:59:00"/>
    <n v="1346276349"/>
    <x v="2601"/>
    <b v="1"/>
    <n v="151"/>
    <b v="1"/>
    <s v="technology/space exploration"/>
    <n v="661.4"/>
    <n v="21.900662251655628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d v="2014-11-12T15:20:00"/>
    <n v="1412358968"/>
    <x v="2602"/>
    <b v="1"/>
    <n v="489"/>
    <b v="1"/>
    <s v="technology/space exploration"/>
    <n v="326.09166666666664"/>
    <n v="80.022494887525568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d v="2013-12-23T15:54:14"/>
    <n v="1386626054"/>
    <x v="2603"/>
    <b v="1"/>
    <n v="50"/>
    <b v="1"/>
    <s v="technology/space exploration"/>
    <n v="101.48571428571428"/>
    <n v="35.520000000000003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d v="2012-04-28T19:13:43"/>
    <n v="1333070023"/>
    <x v="2604"/>
    <b v="1"/>
    <n v="321"/>
    <b v="1"/>
    <s v="technology/space exploration"/>
    <n v="104.21799999999999"/>
    <n v="64.93333333333332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d v="2016-06-17T06:59:50"/>
    <n v="1463576390"/>
    <x v="2605"/>
    <b v="1"/>
    <n v="1762"/>
    <b v="1"/>
    <s v="technology/space exploration"/>
    <n v="107.42157"/>
    <n v="60.965703745743475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d v="2014-04-29T11:06:22"/>
    <n v="1396026382"/>
    <x v="2606"/>
    <b v="1"/>
    <n v="385"/>
    <b v="1"/>
    <s v="technology/space exploration"/>
    <n v="110.05454545454545"/>
    <n v="31.444155844155844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d v="2015-08-11T20:00:00"/>
    <n v="1435611572"/>
    <x v="2607"/>
    <b v="1"/>
    <n v="398"/>
    <b v="1"/>
    <s v="technology/space exploration"/>
    <n v="407.7"/>
    <n v="81.94974874371858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d v="2017-03-14T18:00:00"/>
    <n v="1485976468"/>
    <x v="2608"/>
    <b v="1"/>
    <n v="304"/>
    <b v="1"/>
    <s v="technology/space exploration"/>
    <n v="223.92500000000001"/>
    <n v="58.92763157894737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d v="2012-07-14T23:42:31"/>
    <n v="1339738951"/>
    <x v="2609"/>
    <b v="1"/>
    <n v="676"/>
    <b v="1"/>
    <s v="technology/space exploration"/>
    <n v="303.80111428571428"/>
    <n v="157.29347633136095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d v="2016-08-22T00:59:00"/>
    <n v="1468444125"/>
    <x v="2610"/>
    <b v="1"/>
    <n v="577"/>
    <b v="1"/>
    <s v="technology/space exploration"/>
    <n v="141.3251043268175"/>
    <n v="55.75850953206239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d v="2017-01-02T16:59:00"/>
    <n v="1480493014"/>
    <x v="2611"/>
    <b v="1"/>
    <n v="3663"/>
    <b v="1"/>
    <s v="technology/space exploration"/>
    <n v="2790.6363636363635"/>
    <n v="83.80289380289380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d v="2015-01-08T21:26:10"/>
    <n v="1418095570"/>
    <x v="2612"/>
    <b v="1"/>
    <n v="294"/>
    <b v="1"/>
    <s v="technology/space exploration"/>
    <n v="171.76130000000001"/>
    <n v="58.422210884353746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d v="2012-09-21T13:38:14"/>
    <n v="1345664294"/>
    <x v="2613"/>
    <b v="1"/>
    <n v="28"/>
    <b v="1"/>
    <s v="technology/space exploration"/>
    <n v="101.01333333333334"/>
    <n v="270.5714285714285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d v="2014-04-29T23:00:00"/>
    <n v="1396371612"/>
    <x v="2614"/>
    <b v="1"/>
    <n v="100"/>
    <b v="1"/>
    <s v="technology/space exploration"/>
    <n v="102"/>
    <n v="107.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d v="2016-04-30T06:00:00"/>
    <n v="1458820564"/>
    <x v="2615"/>
    <b v="0"/>
    <n v="72"/>
    <b v="1"/>
    <s v="technology/space exploration"/>
    <n v="169.76511744127936"/>
    <n v="47.180555555555557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d v="2015-08-25T17:52:09"/>
    <n v="1437954729"/>
    <x v="2616"/>
    <b v="1"/>
    <n v="238"/>
    <b v="1"/>
    <s v="technology/space exploration"/>
    <n v="114.53400000000001"/>
    <n v="120.30882352941177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d v="2014-10-20T14:59:11"/>
    <n v="1411246751"/>
    <x v="2617"/>
    <b v="1"/>
    <n v="159"/>
    <b v="1"/>
    <s v="technology/space exploration"/>
    <n v="877.6"/>
    <n v="27.59748427672956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s v="US"/>
    <s v="USD"/>
    <n v="1449000061"/>
    <d v="2015-12-01T14:01:01"/>
    <n v="1443812461"/>
    <x v="2618"/>
    <b v="1"/>
    <n v="77"/>
    <b v="1"/>
    <s v="technology/space exploration"/>
    <n v="105.38666666666667"/>
    <n v="205.298701298701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d v="2015-10-23T05:00:00"/>
    <n v="1443302004"/>
    <x v="2619"/>
    <b v="1"/>
    <n v="53"/>
    <b v="1"/>
    <s v="technology/space exploration"/>
    <n v="188.4"/>
    <n v="35.547169811320757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d v="2015-10-10T19:00:00"/>
    <n v="1441339242"/>
    <x v="2620"/>
    <b v="1"/>
    <n v="1251"/>
    <b v="1"/>
    <s v="technology/space exploration"/>
    <n v="143.65230769230769"/>
    <n v="74.63948840927258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d v="2015-05-21T11:56:28"/>
    <n v="1429638988"/>
    <x v="2621"/>
    <b v="1"/>
    <n v="465"/>
    <b v="1"/>
    <s v="technology/space exploration"/>
    <n v="145.88"/>
    <n v="47.058064516129029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d v="2016-12-30T11:50:16"/>
    <n v="1479232216"/>
    <x v="2622"/>
    <b v="0"/>
    <n v="74"/>
    <b v="1"/>
    <s v="technology/space exploration"/>
    <n v="131.184"/>
    <n v="26.591351351351353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d v="2016-12-02T00:09:26"/>
    <n v="1479449366"/>
    <x v="2623"/>
    <b v="0"/>
    <n v="62"/>
    <b v="1"/>
    <s v="technology/space exploration"/>
    <n v="114"/>
    <n v="36.774193548387096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d v="2012-09-13T04:07:02"/>
    <n v="1345716422"/>
    <x v="2624"/>
    <b v="0"/>
    <n v="3468"/>
    <b v="1"/>
    <s v="technology/space exploration"/>
    <n v="1379.420625"/>
    <n v="31.82054498269895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d v="2016-11-09T14:26:48"/>
    <n v="1476559608"/>
    <x v="2625"/>
    <b v="0"/>
    <n v="52"/>
    <b v="1"/>
    <s v="technology/space exploration"/>
    <n v="956"/>
    <n v="27.576923076923077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d v="2015-06-03T09:04:29"/>
    <n v="1430751869"/>
    <x v="2626"/>
    <b v="0"/>
    <n v="50"/>
    <b v="1"/>
    <s v="technology/space exploration"/>
    <n v="112"/>
    <n v="5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d v="2015-11-26T14:54:21"/>
    <n v="1445975661"/>
    <x v="2627"/>
    <b v="0"/>
    <n v="45"/>
    <b v="1"/>
    <s v="technology/space exploration"/>
    <n v="646.66666666666663"/>
    <n v="21.555555555555557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s v="US"/>
    <s v="USD"/>
    <n v="1417389067"/>
    <d v="2014-11-30T17:11:07"/>
    <n v="1415661067"/>
    <x v="2628"/>
    <b v="0"/>
    <n v="21"/>
    <b v="1"/>
    <s v="technology/space exploration"/>
    <n v="110.36948748510132"/>
    <n v="44.095238095238095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d v="2015-05-14T06:55:22"/>
    <n v="1429016122"/>
    <x v="2629"/>
    <b v="0"/>
    <n v="100"/>
    <b v="1"/>
    <s v="technology/space exploration"/>
    <n v="127.74"/>
    <n v="63.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d v="2016-06-30T04:00:00"/>
    <n v="1464921112"/>
    <x v="2630"/>
    <b v="0"/>
    <n v="81"/>
    <b v="1"/>
    <s v="technology/space exploration"/>
    <n v="157.9"/>
    <n v="38.987654320987652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d v="2015-08-29T22:03:47"/>
    <n v="1438488227"/>
    <x v="2631"/>
    <b v="0"/>
    <n v="286"/>
    <b v="1"/>
    <s v="technology/space exploration"/>
    <n v="114.66525"/>
    <n v="80.185489510489504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d v="2016-05-28T19:28:59"/>
    <n v="1462325339"/>
    <x v="2632"/>
    <b v="0"/>
    <n v="42"/>
    <b v="1"/>
    <s v="technology/space exploration"/>
    <n v="137.00934579439252"/>
    <n v="34.904761904761905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d v="2014-02-27T17:00:00"/>
    <n v="1390938332"/>
    <x v="2633"/>
    <b v="0"/>
    <n v="199"/>
    <b v="1"/>
    <s v="technology/space exploration"/>
    <n v="354.62"/>
    <n v="89.10050251256281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d v="2016-09-29T09:45:21"/>
    <n v="1472571921"/>
    <x v="2634"/>
    <b v="0"/>
    <n v="25"/>
    <b v="1"/>
    <s v="technology/space exploration"/>
    <n v="106.02150537634408"/>
    <n v="39.44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d v="2015-03-09T15:49:21"/>
    <n v="1422917361"/>
    <x v="2635"/>
    <b v="0"/>
    <n v="84"/>
    <b v="1"/>
    <s v="technology/space exploration"/>
    <n v="100"/>
    <n v="136.9047619047619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d v="2016-10-15T19:00:00"/>
    <n v="1474641914"/>
    <x v="2636"/>
    <b v="0"/>
    <n v="50"/>
    <b v="1"/>
    <s v="technology/space exploration"/>
    <n v="187.3"/>
    <n v="37.46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d v="2016-10-12T07:11:15"/>
    <n v="1474895475"/>
    <x v="2637"/>
    <b v="0"/>
    <n v="26"/>
    <b v="1"/>
    <s v="technology/space exploration"/>
    <n v="166.2"/>
    <n v="31.9615384615384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d v="2015-01-15T15:54:55"/>
    <n v="1418766895"/>
    <x v="2638"/>
    <b v="0"/>
    <n v="14"/>
    <b v="1"/>
    <s v="technology/space exploration"/>
    <n v="101.72910662824208"/>
    <n v="25.21428571428571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d v="2015-02-19T14:45:48"/>
    <n v="1421786748"/>
    <x v="2639"/>
    <b v="0"/>
    <n v="49"/>
    <b v="1"/>
    <s v="technology/space exploration"/>
    <n v="164"/>
    <n v="10.04081632653061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d v="2015-06-07T21:51:14"/>
    <n v="1428551474"/>
    <x v="2640"/>
    <b v="0"/>
    <n v="69"/>
    <b v="1"/>
    <s v="technology/space exploration"/>
    <n v="105.66666666666667"/>
    <n v="45.94202898550725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d v="2014-09-15T14:09:00"/>
    <n v="1409341863"/>
    <x v="2641"/>
    <b v="0"/>
    <n v="1"/>
    <b v="0"/>
    <s v="technology/space exploration"/>
    <n v="1"/>
    <n v="1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d v="2016-07-15T00:57:00"/>
    <n v="1465970108"/>
    <x v="2642"/>
    <b v="0"/>
    <n v="0"/>
    <b v="0"/>
    <s v="technology/space exploration"/>
    <n v="0"/>
    <e v="#DIV/0!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d v="2016-12-21T01:59:00"/>
    <n v="1479218315"/>
    <x v="2643"/>
    <b v="1"/>
    <n v="1501"/>
    <b v="0"/>
    <s v="technology/space exploration"/>
    <n v="33.559730999999999"/>
    <n v="223.58248500999335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d v="2017-03-10T13:00:35"/>
    <n v="1486580435"/>
    <x v="2644"/>
    <b v="1"/>
    <n v="52"/>
    <b v="0"/>
    <s v="technology/space exploration"/>
    <n v="2.0529999999999999"/>
    <n v="39.48076923076923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d v="2014-11-08T15:13:23"/>
    <n v="1412885603"/>
    <x v="2645"/>
    <b v="1"/>
    <n v="23"/>
    <b v="0"/>
    <s v="technology/space exploration"/>
    <n v="10.5"/>
    <n v="91.30434782608695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d v="2015-09-09T01:31:09"/>
    <n v="1439191869"/>
    <x v="2646"/>
    <b v="1"/>
    <n v="535"/>
    <b v="0"/>
    <s v="technology/space exploration"/>
    <n v="8.4172840000000004"/>
    <n v="78.666205607476627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d v="2015-08-14T00:16:59"/>
    <n v="1436941019"/>
    <x v="2647"/>
    <b v="0"/>
    <n v="3"/>
    <b v="0"/>
    <s v="technology/space exploration"/>
    <n v="1.44"/>
    <n v="1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d v="2016-03-09T11:09:20"/>
    <n v="1454951360"/>
    <x v="2648"/>
    <b v="0"/>
    <n v="6"/>
    <b v="0"/>
    <s v="technology/space exploration"/>
    <n v="0.8833333333333333"/>
    <n v="17.666666666666668"/>
    <n v="17.666666666666668"/>
    <x v="2"/>
    <s v="space exploration"/>
  </r>
  <r>
    <n v="2649"/>
    <s v="The Mission - Please Check Back Soon (Canceled)"/>
    <s v="They have launched a Kickstarter."/>
    <x v="152"/>
    <n v="124"/>
    <x v="1"/>
    <s v="US"/>
    <s v="USD"/>
    <n v="1454370941"/>
    <d v="2016-02-01T17:55:41"/>
    <n v="1449186941"/>
    <x v="2649"/>
    <b v="0"/>
    <n v="3"/>
    <b v="0"/>
    <s v="technology/space exploration"/>
    <n v="9.9199999999999997E-2"/>
    <n v="41.333333333333336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d v="2016-12-21T08:59:03"/>
    <n v="1479740343"/>
    <x v="2650"/>
    <b v="0"/>
    <n v="5"/>
    <b v="0"/>
    <s v="technology/space exploration"/>
    <n v="0.59666666666666668"/>
    <n v="71.599999999999994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d v="2015-12-17T13:20:09"/>
    <n v="1447960809"/>
    <x v="2651"/>
    <b v="0"/>
    <n v="17"/>
    <b v="0"/>
    <s v="technology/space exploration"/>
    <n v="1.8689285714285715"/>
    <n v="307.8235294117647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d v="2014-12-09T21:48:45"/>
    <n v="1415591325"/>
    <x v="2652"/>
    <b v="0"/>
    <n v="11"/>
    <b v="0"/>
    <s v="technology/space exploration"/>
    <n v="0.88500000000000001"/>
    <n v="80.45454545454545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d v="2014-06-12T22:00:00"/>
    <n v="1399909127"/>
    <x v="2653"/>
    <b v="0"/>
    <n v="70"/>
    <b v="0"/>
    <s v="technology/space exploration"/>
    <n v="11.52156862745098"/>
    <n v="83.942857142857136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d v="2015-04-21T07:25:26"/>
    <n v="1424442326"/>
    <x v="2654"/>
    <b v="0"/>
    <n v="6"/>
    <b v="0"/>
    <s v="technology/space exploration"/>
    <n v="5.0999999999999997E-2"/>
    <n v="8.5"/>
    <n v="8.5"/>
    <x v="2"/>
    <s v="space exploration"/>
  </r>
  <r>
    <n v="2655"/>
    <s v="Balloons (Canceled)"/>
    <s v="Thank you for your support!"/>
    <x v="36"/>
    <n v="3155"/>
    <x v="1"/>
    <s v="US"/>
    <s v="USD"/>
    <n v="1455048000"/>
    <d v="2016-02-09T14:00:00"/>
    <n v="1452631647"/>
    <x v="2655"/>
    <b v="0"/>
    <n v="43"/>
    <b v="0"/>
    <s v="technology/space exploration"/>
    <n v="21.033333333333335"/>
    <n v="73.372093023255815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d v="2017-03-12T13:00:00"/>
    <n v="1485966688"/>
    <x v="2656"/>
    <b v="0"/>
    <n v="152"/>
    <b v="0"/>
    <s v="technology/space exploration"/>
    <n v="11.436666666666667"/>
    <n v="112.86184210526316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d v="2016-08-02T19:30:00"/>
    <n v="1467325053"/>
    <x v="2657"/>
    <b v="0"/>
    <n v="59"/>
    <b v="0"/>
    <s v="technology/space exploration"/>
    <n v="18.737933333333334"/>
    <n v="95.277627118644077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d v="2016-07-30T15:13:14"/>
    <n v="1467321194"/>
    <x v="2658"/>
    <b v="0"/>
    <n v="4"/>
    <b v="0"/>
    <s v="technology/space exploration"/>
    <n v="9.285714285714286E-2"/>
    <n v="22.75"/>
    <n v="22.75"/>
    <x v="2"/>
    <s v="space exploration"/>
  </r>
  <r>
    <n v="2659"/>
    <s v="test (Canceled)"/>
    <s v="test"/>
    <x v="197"/>
    <n v="1333"/>
    <x v="1"/>
    <s v="US"/>
    <s v="USD"/>
    <n v="1429321210"/>
    <d v="2015-04-17T19:40:10"/>
    <n v="1426729210"/>
    <x v="2659"/>
    <b v="0"/>
    <n v="10"/>
    <b v="0"/>
    <s v="technology/space exploration"/>
    <n v="2.7204081632653061"/>
    <n v="133.3000000000000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d v="2015-11-24T12:06:58"/>
    <n v="1443200818"/>
    <x v="2660"/>
    <b v="0"/>
    <n v="5"/>
    <b v="0"/>
    <s v="technology/space exploration"/>
    <n v="9.5000000000000001E-2"/>
    <n v="3.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d v="2013-10-25T17:00:10"/>
    <n v="1380150010"/>
    <x v="2661"/>
    <b v="0"/>
    <n v="60"/>
    <b v="1"/>
    <s v="technology/makerspaces"/>
    <n v="102.9"/>
    <n v="85.7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d v="2015-08-21T11:55:13"/>
    <n v="1437587713"/>
    <x v="2662"/>
    <b v="0"/>
    <n v="80"/>
    <b v="1"/>
    <s v="technology/makerspaces"/>
    <n v="106.8"/>
    <n v="26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d v="2015-09-04T09:00:00"/>
    <n v="1438873007"/>
    <x v="2663"/>
    <b v="0"/>
    <n v="56"/>
    <b v="1"/>
    <s v="technology/makerspaces"/>
    <n v="104.59625"/>
    <n v="373.55803571428572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d v="2015-12-09T00:59:00"/>
    <n v="1446683797"/>
    <x v="2664"/>
    <b v="0"/>
    <n v="104"/>
    <b v="1"/>
    <s v="technology/makerspaces"/>
    <n v="103.42857142857143"/>
    <n v="174.03846153846155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d v="2015-05-04T15:29:34"/>
    <n v="1426886974"/>
    <x v="2665"/>
    <b v="0"/>
    <n v="46"/>
    <b v="1"/>
    <s v="technology/makerspaces"/>
    <n v="123.14285714285714"/>
    <n v="93.695652173913047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d v="2015-09-25T15:00:00"/>
    <n v="1440008439"/>
    <x v="2666"/>
    <b v="0"/>
    <n v="206"/>
    <b v="1"/>
    <s v="technology/makerspaces"/>
    <n v="159.29509999999999"/>
    <n v="77.32771844660194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d v="2016-02-10T16:13:36"/>
    <n v="1452550416"/>
    <x v="2667"/>
    <b v="0"/>
    <n v="18"/>
    <b v="1"/>
    <s v="technology/makerspaces"/>
    <n v="110.66666666666667"/>
    <n v="92.222222222222229"/>
    <n v="92.222222222222229"/>
    <x v="2"/>
    <s v="makerspaces"/>
  </r>
  <r>
    <n v="2668"/>
    <s v="UOttawa Makermobile"/>
    <s v="Creativity on the go! |_x000a_CrÃ©ativitÃ© en mouvement !"/>
    <x v="28"/>
    <n v="1707"/>
    <x v="0"/>
    <s v="CA"/>
    <s v="CAD"/>
    <n v="1447079520"/>
    <d v="2015-11-09T08:32:00"/>
    <n v="1443449265"/>
    <x v="2668"/>
    <b v="0"/>
    <n v="28"/>
    <b v="1"/>
    <s v="technology/makerspaces"/>
    <n v="170.7"/>
    <n v="60.96428571428571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d v="2016-01-09T18:51:36"/>
    <n v="1447203096"/>
    <x v="2669"/>
    <b v="0"/>
    <n v="11"/>
    <b v="1"/>
    <s v="technology/makerspaces"/>
    <n v="125.125"/>
    <n v="9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d v="2014-07-28T18:29:40"/>
    <n v="1404174580"/>
    <x v="2670"/>
    <b v="1"/>
    <n v="60"/>
    <b v="0"/>
    <s v="technology/makerspaces"/>
    <n v="6.415860933964205"/>
    <n v="41.58333333333333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d v="2014-12-19T13:38:00"/>
    <n v="1416419916"/>
    <x v="2671"/>
    <b v="1"/>
    <n v="84"/>
    <b v="0"/>
    <s v="technology/makerspaces"/>
    <n v="11.343999999999999"/>
    <n v="33.76190476190475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d v="2015-12-28T00:00:00"/>
    <n v="1449436390"/>
    <x v="2672"/>
    <b v="1"/>
    <n v="47"/>
    <b v="0"/>
    <s v="technology/makerspaces"/>
    <n v="33.19"/>
    <n v="70.61702127659575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d v="2014-10-29T16:45:00"/>
    <n v="1412081999"/>
    <x v="2673"/>
    <b v="1"/>
    <n v="66"/>
    <b v="0"/>
    <s v="technology/makerspaces"/>
    <n v="27.58"/>
    <n v="167.15151515151516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d v="2016-07-04T22:59:00"/>
    <n v="1465398670"/>
    <x v="2674"/>
    <b v="1"/>
    <n v="171"/>
    <b v="0"/>
    <s v="technology/makerspaces"/>
    <n v="62.84"/>
    <n v="128.6198830409356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d v="2014-11-10T15:34:49"/>
    <n v="1413059689"/>
    <x v="2675"/>
    <b v="1"/>
    <n v="29"/>
    <b v="0"/>
    <s v="technology/makerspaces"/>
    <n v="7.5880000000000001"/>
    <n v="65.41379310344827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d v="2016-05-22T08:59:34"/>
    <n v="1461337174"/>
    <x v="2676"/>
    <b v="0"/>
    <n v="9"/>
    <b v="0"/>
    <s v="technology/makerspaces"/>
    <n v="50.38095238095238"/>
    <n v="117.55555555555556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d v="2014-07-02T18:42:23"/>
    <n v="1401756143"/>
    <x v="2677"/>
    <b v="0"/>
    <n v="27"/>
    <b v="0"/>
    <s v="technology/makerspaces"/>
    <n v="17.512820512820515"/>
    <n v="126.4814814814814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d v="2015-09-24T13:09:25"/>
    <n v="1440529765"/>
    <x v="2678"/>
    <b v="0"/>
    <n v="2"/>
    <b v="0"/>
    <s v="technology/makerspaces"/>
    <n v="1.375E-2"/>
    <n v="550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d v="2015-02-27T18:01:34"/>
    <n v="1422489694"/>
    <x v="2679"/>
    <b v="0"/>
    <n v="3"/>
    <b v="0"/>
    <s v="technology/makerspaces"/>
    <n v="0.33"/>
    <n v="44"/>
    <n v="44"/>
    <x v="2"/>
    <s v="makerspaces"/>
  </r>
  <r>
    <n v="2680"/>
    <s v="iHeart Pillow"/>
    <s v="iHeartPillow, Connecting loved ones"/>
    <x v="261"/>
    <n v="276"/>
    <x v="2"/>
    <s v="ES"/>
    <s v="EUR"/>
    <n v="1459915491"/>
    <d v="2016-04-05T22:04:51"/>
    <n v="1457327091"/>
    <x v="2680"/>
    <b v="0"/>
    <n v="4"/>
    <b v="0"/>
    <s v="technology/makerspaces"/>
    <n v="0.86250000000000004"/>
    <n v="69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d v="2014-07-10T15:29:10"/>
    <n v="1402867750"/>
    <x v="2681"/>
    <b v="0"/>
    <n v="2"/>
    <b v="0"/>
    <s v="food/food trucks"/>
    <n v="0.6875"/>
    <n v="27.5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d v="2014-11-21T23:59:00"/>
    <n v="1413838540"/>
    <x v="2682"/>
    <b v="0"/>
    <n v="20"/>
    <b v="0"/>
    <s v="food/food trucks"/>
    <n v="28.3"/>
    <n v="84.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d v="2015-03-01T12:07:20"/>
    <n v="1422641240"/>
    <x v="2683"/>
    <b v="0"/>
    <n v="3"/>
    <b v="0"/>
    <s v="food/food trucks"/>
    <n v="0.24"/>
    <n v="12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d v="2014-08-09T15:57:05"/>
    <n v="1404165425"/>
    <x v="2684"/>
    <b v="0"/>
    <n v="4"/>
    <b v="0"/>
    <s v="food/food trucks"/>
    <n v="1.1428571428571428"/>
    <n v="200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d v="2015-04-27T09:42:10"/>
    <n v="1424968930"/>
    <x v="2685"/>
    <b v="0"/>
    <n v="1"/>
    <b v="0"/>
    <s v="food/food trucks"/>
    <n v="0.02"/>
    <n v="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d v="2014-09-30T17:23:43"/>
    <n v="1410391423"/>
    <x v="2686"/>
    <b v="0"/>
    <n v="0"/>
    <b v="0"/>
    <s v="food/food trucks"/>
    <n v="0"/>
    <e v="#DIV/0!"/>
    <n v="0"/>
    <x v="7"/>
    <s v="food trucks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d v="2015-06-29T09:21:58"/>
    <n v="1432999318"/>
    <x v="2687"/>
    <b v="0"/>
    <n v="0"/>
    <b v="0"/>
    <s v="food/food trucks"/>
    <n v="0"/>
    <e v="#DIV/0!"/>
    <n v="0"/>
    <x v="7"/>
    <s v="food trucks"/>
  </r>
  <r>
    <n v="2688"/>
    <s v="Mac N Cheez Food Truck"/>
    <s v="The amazing gourmet Mac N Cheez Food Truck Campaigne!"/>
    <x v="63"/>
    <n v="74"/>
    <x v="2"/>
    <s v="US"/>
    <s v="USD"/>
    <n v="1424746800"/>
    <d v="2015-02-23T21:00:00"/>
    <n v="1422067870"/>
    <x v="2688"/>
    <b v="0"/>
    <n v="14"/>
    <b v="0"/>
    <s v="food/food trucks"/>
    <n v="0.14799999999999999"/>
    <n v="5.2857142857142856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d v="2016-07-30T17:04:50"/>
    <n v="1467327890"/>
    <x v="2689"/>
    <b v="0"/>
    <n v="1"/>
    <b v="0"/>
    <s v="food/food trucks"/>
    <n v="2.8571428571428571E-3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d v="2015-06-02T20:31:16"/>
    <n v="1429410676"/>
    <x v="2690"/>
    <b v="0"/>
    <n v="118"/>
    <b v="0"/>
    <s v="food/food trucks"/>
    <n v="10.7325"/>
    <n v="72.762711864406782"/>
    <n v="72.762711864406782"/>
    <x v="7"/>
    <s v="food trucks"/>
  </r>
  <r>
    <n v="2691"/>
    <s v="Cook"/>
    <s v="A Great New local Food Truck serving up ethnic fusion inspired eats in Ottawa."/>
    <x v="99"/>
    <n v="35"/>
    <x v="2"/>
    <s v="CA"/>
    <s v="CAD"/>
    <n v="1431278557"/>
    <d v="2015-05-10T11:22:37"/>
    <n v="1427390557"/>
    <x v="2691"/>
    <b v="0"/>
    <n v="2"/>
    <b v="0"/>
    <s v="food/food trucks"/>
    <n v="5.3846153846153849E-2"/>
    <n v="17.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d v="2015-03-25T01:01:00"/>
    <n v="1424678460"/>
    <x v="2692"/>
    <b v="0"/>
    <n v="1"/>
    <b v="0"/>
    <s v="food/food trucks"/>
    <n v="0.7142857142857143"/>
    <n v="25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d v="2014-08-12T21:19:26"/>
    <n v="1405307966"/>
    <x v="2693"/>
    <b v="0"/>
    <n v="3"/>
    <b v="0"/>
    <s v="food/food trucks"/>
    <n v="0.8"/>
    <n v="13.333333333333334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d v="2014-09-25T21:22:19"/>
    <n v="1409109739"/>
    <x v="2694"/>
    <b v="0"/>
    <n v="1"/>
    <b v="0"/>
    <s v="food/food trucks"/>
    <n v="3.3333333333333335E-3"/>
    <n v="1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d v="2015-04-13T21:21:58"/>
    <n v="1423801318"/>
    <x v="2695"/>
    <b v="0"/>
    <n v="3"/>
    <b v="0"/>
    <s v="food/food trucks"/>
    <n v="0.47333333333333333"/>
    <n v="23.66666666666666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d v="2014-12-25T14:16:00"/>
    <n v="1416600960"/>
    <x v="2696"/>
    <b v="0"/>
    <n v="38"/>
    <b v="0"/>
    <s v="food/food trucks"/>
    <n v="5.65"/>
    <n v="89.21052631578948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d v="2015-08-02T16:00:00"/>
    <n v="1435876423"/>
    <x v="2697"/>
    <b v="0"/>
    <n v="52"/>
    <b v="0"/>
    <s v="food/food trucks"/>
    <n v="26.35217391304348"/>
    <n v="116.5576923076923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d v="2014-06-27T15:33:28"/>
    <n v="1401312808"/>
    <x v="2698"/>
    <b v="0"/>
    <n v="2"/>
    <b v="0"/>
    <s v="food/food trucks"/>
    <n v="0.325125"/>
    <n v="13.005000000000001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d v="2014-08-08T15:31:03"/>
    <n v="1404941463"/>
    <x v="2699"/>
    <b v="0"/>
    <n v="0"/>
    <b v="0"/>
    <s v="food/food trucks"/>
    <n v="0"/>
    <e v="#DIV/0!"/>
    <n v="0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d v="2014-09-18T14:59:32"/>
    <n v="1408481972"/>
    <x v="2700"/>
    <b v="0"/>
    <n v="4"/>
    <b v="0"/>
    <s v="food/food trucks"/>
    <n v="0.7000700070007001"/>
    <n v="17.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d v="2017-04-07T11:35:34"/>
    <n v="1488911734"/>
    <x v="2701"/>
    <b v="0"/>
    <n v="46"/>
    <b v="0"/>
    <s v="theater/spaces"/>
    <n v="46.176470588235297"/>
    <n v="34.130434782608695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d v="2017-04-05T12:14:37"/>
    <n v="1488827677"/>
    <x v="2702"/>
    <b v="1"/>
    <n v="26"/>
    <b v="0"/>
    <s v="theater/spaces"/>
    <n v="34.409999999999997"/>
    <n v="132.34615384615384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d v="2017-03-22T09:33:50"/>
    <n v="1485016430"/>
    <x v="2703"/>
    <b v="0"/>
    <n v="45"/>
    <b v="0"/>
    <s v="theater/spaces"/>
    <n v="103.75"/>
    <n v="922.22222222222217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d v="2017-04-05T13:41:54"/>
    <n v="1487709714"/>
    <x v="2704"/>
    <b v="0"/>
    <n v="7"/>
    <b v="0"/>
    <s v="theater/spaces"/>
    <n v="6.0263157894736841"/>
    <n v="163.57142857142858"/>
    <n v="163.57142857142858"/>
    <x v="1"/>
    <s v="spaces"/>
  </r>
  <r>
    <n v="2705"/>
    <s v="Fischer Theatre Marquee"/>
    <s v="Help light the lights at the historic Fischer Theatre in Danville, IL."/>
    <x v="281"/>
    <n v="1739"/>
    <x v="3"/>
    <s v="US"/>
    <s v="USD"/>
    <n v="1490389158"/>
    <d v="2017-03-24T14:59:18"/>
    <n v="1486504758"/>
    <x v="2705"/>
    <b v="0"/>
    <n v="8"/>
    <b v="0"/>
    <s v="theater/spaces"/>
    <n v="10.539393939393939"/>
    <n v="217.375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d v="2014-10-16T00:59:00"/>
    <n v="1410937483"/>
    <x v="2706"/>
    <b v="1"/>
    <n v="263"/>
    <b v="1"/>
    <s v="theater/spaces"/>
    <n v="112.29714285714286"/>
    <n v="149.44486692015209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d v="2013-05-27T00:59:00"/>
    <n v="1367088443"/>
    <x v="2707"/>
    <b v="1"/>
    <n v="394"/>
    <b v="1"/>
    <s v="theater/spaces"/>
    <n v="350.84462500000001"/>
    <n v="71.237487309644663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d v="2016-07-21T10:45:26"/>
    <n v="1463935526"/>
    <x v="2708"/>
    <b v="1"/>
    <n v="1049"/>
    <b v="1"/>
    <s v="theater/spaces"/>
    <n v="233.21535"/>
    <n v="44.464318398474738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d v="2016-10-03T21:59:00"/>
    <n v="1472528141"/>
    <x v="2709"/>
    <b v="1"/>
    <n v="308"/>
    <b v="1"/>
    <s v="theater/spaces"/>
    <n v="101.60599999999999"/>
    <n v="164.94480519480518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s v="US"/>
    <s v="USD"/>
    <n v="1407549600"/>
    <d v="2014-08-08T20:00:00"/>
    <n v="1404797428"/>
    <x v="2710"/>
    <b v="1"/>
    <n v="1088"/>
    <b v="1"/>
    <s v="theater/spaces"/>
    <n v="153.90035"/>
    <n v="84.8715165441176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d v="2014-06-20T16:01:00"/>
    <n v="1400694790"/>
    <x v="2711"/>
    <b v="1"/>
    <n v="73"/>
    <b v="1"/>
    <s v="theater/spaces"/>
    <n v="100.71611253196932"/>
    <n v="53.945205479452056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d v="2013-07-13T12:00:00"/>
    <n v="1370568560"/>
    <x v="2712"/>
    <b v="1"/>
    <n v="143"/>
    <b v="1"/>
    <s v="theater/spaces"/>
    <n v="131.38181818181818"/>
    <n v="50.531468531468533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d v="2015-12-24T09:41:24"/>
    <n v="1447515684"/>
    <x v="2713"/>
    <b v="1"/>
    <n v="1420"/>
    <b v="1"/>
    <s v="theater/spaces"/>
    <n v="102.24133333333333"/>
    <n v="108.00140845070422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s v="US"/>
    <s v="USD"/>
    <n v="1476486000"/>
    <d v="2016-10-14T17:00:00"/>
    <n v="1474040596"/>
    <x v="2714"/>
    <b v="1"/>
    <n v="305"/>
    <b v="1"/>
    <s v="theater/spaces"/>
    <n v="116.35599999999999"/>
    <n v="95.373770491803285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d v="2016-02-21T03:33:48"/>
    <n v="1453109628"/>
    <x v="2715"/>
    <b v="1"/>
    <n v="551"/>
    <b v="1"/>
    <s v="theater/spaces"/>
    <n v="264.62241666666665"/>
    <n v="57.631016333938291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d v="2015-10-08T01:59:53"/>
    <n v="1441699193"/>
    <x v="2716"/>
    <b v="1"/>
    <n v="187"/>
    <b v="1"/>
    <s v="theater/spaces"/>
    <n v="119.98009999999999"/>
    <n v="64.160481283422456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d v="2014-12-06T16:57:29"/>
    <n v="1414015049"/>
    <x v="2717"/>
    <b v="1"/>
    <n v="325"/>
    <b v="1"/>
    <s v="theater/spaces"/>
    <n v="120.104"/>
    <n v="92.387692307692305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d v="2016-05-03T17:00:00"/>
    <n v="1459865945"/>
    <x v="2718"/>
    <b v="1"/>
    <n v="148"/>
    <b v="1"/>
    <s v="theater/spaces"/>
    <n v="103.58333333333333"/>
    <n v="125.9797297297297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d v="2016-04-17T17:44:54"/>
    <n v="1455756294"/>
    <x v="2719"/>
    <b v="0"/>
    <n v="69"/>
    <b v="1"/>
    <s v="theater/spaces"/>
    <n v="108.83333333333333"/>
    <n v="94.637681159420296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d v="2016-11-11T06:10:53"/>
    <n v="1476270653"/>
    <x v="2720"/>
    <b v="0"/>
    <n v="173"/>
    <b v="1"/>
    <s v="theater/spaces"/>
    <n v="118.124"/>
    <n v="170.69942196531792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d v="2013-09-06T13:00:00"/>
    <n v="1375880598"/>
    <x v="2721"/>
    <b v="0"/>
    <n v="269"/>
    <b v="1"/>
    <s v="technology/hardware"/>
    <n v="1462"/>
    <n v="40.762081784386616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d v="2017-01-29T14:34:13"/>
    <n v="1480538053"/>
    <x v="2722"/>
    <b v="0"/>
    <n v="185"/>
    <b v="1"/>
    <s v="technology/hardware"/>
    <n v="252.54"/>
    <n v="68.254054054054052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d v="2014-12-31T15:08:08"/>
    <n v="1414872488"/>
    <x v="2723"/>
    <b v="0"/>
    <n v="176"/>
    <b v="1"/>
    <s v="technology/hardware"/>
    <n v="140.05000000000001"/>
    <n v="95.48863636363636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d v="2015-08-15T01:50:59"/>
    <n v="1436860259"/>
    <x v="2724"/>
    <b v="0"/>
    <n v="1019"/>
    <b v="1"/>
    <s v="technology/hardware"/>
    <n v="296.87520259319285"/>
    <n v="7.190264965652600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d v="2017-03-01T11:52:15"/>
    <n v="1484070735"/>
    <x v="2725"/>
    <b v="0"/>
    <n v="113"/>
    <b v="1"/>
    <s v="technology/hardware"/>
    <n v="144.54249999999999"/>
    <n v="511.65486725663715"/>
    <n v="511.65486725663715"/>
    <x v="2"/>
    <s v="hardware"/>
  </r>
  <r>
    <n v="2726"/>
    <s v="Krimston TWO - Dual SIM case for iPhone"/>
    <s v="Krimston TWO: iPhone Dual SIM Case"/>
    <x v="57"/>
    <n v="105745"/>
    <x v="0"/>
    <s v="US"/>
    <s v="USD"/>
    <n v="1461333311"/>
    <d v="2016-04-22T07:55:11"/>
    <n v="1458741311"/>
    <x v="2726"/>
    <b v="0"/>
    <n v="404"/>
    <b v="1"/>
    <s v="technology/hardware"/>
    <n v="105.745"/>
    <n v="261.74504950495049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d v="2015-08-07T10:14:23"/>
    <n v="1436804063"/>
    <x v="2727"/>
    <b v="0"/>
    <n v="707"/>
    <b v="1"/>
    <s v="technology/hardware"/>
    <n v="493.21"/>
    <n v="69.760961810466767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d v="2015-12-30T08:23:54"/>
    <n v="1448461434"/>
    <x v="2728"/>
    <b v="0"/>
    <n v="392"/>
    <b v="1"/>
    <s v="technology/hardware"/>
    <n v="201.82666666666665"/>
    <n v="77.229591836734699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d v="2015-04-30T23:46:37"/>
    <n v="1427867197"/>
    <x v="2729"/>
    <b v="0"/>
    <n v="23"/>
    <b v="1"/>
    <s v="technology/hardware"/>
    <n v="104.44"/>
    <n v="340.56521739130437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d v="2013-04-22T06:59:35"/>
    <n v="1363611575"/>
    <x v="2730"/>
    <b v="0"/>
    <n v="682"/>
    <b v="1"/>
    <s v="technology/hardware"/>
    <n v="170.29262962962963"/>
    <n v="67.41790322580645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d v="2014-10-17T22:00:00"/>
    <n v="1408624622"/>
    <x v="2731"/>
    <b v="0"/>
    <n v="37"/>
    <b v="1"/>
    <s v="technology/hardware"/>
    <n v="104.30333333333333"/>
    <n v="845.70270270270271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d v="2013-05-27T18:00:00"/>
    <n v="1366917828"/>
    <x v="2732"/>
    <b v="0"/>
    <n v="146"/>
    <b v="1"/>
    <s v="technology/hardware"/>
    <n v="118.25"/>
    <n v="97.191780821917803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d v="2015-04-09T23:32:54"/>
    <n v="1423463574"/>
    <x v="2733"/>
    <b v="0"/>
    <n v="119"/>
    <b v="1"/>
    <s v="technology/hardware"/>
    <n v="107.538"/>
    <n v="451.840336134453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d v="2016-10-13T15:59:00"/>
    <n v="1473782592"/>
    <x v="2734"/>
    <b v="0"/>
    <n v="163"/>
    <b v="1"/>
    <s v="technology/hardware"/>
    <n v="2260300"/>
    <n v="138.6687116564417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d v="2013-03-13T14:00:00"/>
    <n v="1360551250"/>
    <x v="2735"/>
    <b v="0"/>
    <n v="339"/>
    <b v="1"/>
    <s v="technology/hardware"/>
    <n v="978.1346666666667"/>
    <n v="21.640147492625371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d v="2014-04-23T09:59:33"/>
    <n v="1395676773"/>
    <x v="2736"/>
    <b v="0"/>
    <n v="58"/>
    <b v="1"/>
    <s v="technology/hardware"/>
    <n v="122.9"/>
    <n v="169.51724137931035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d v="2014-01-15T13:00:00"/>
    <n v="1386108087"/>
    <x v="2737"/>
    <b v="0"/>
    <n v="456"/>
    <b v="1"/>
    <s v="technology/hardware"/>
    <n v="246.06080000000003"/>
    <n v="161.8821052631579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d v="2016-11-05T21:26:44"/>
    <n v="1473218804"/>
    <x v="2738"/>
    <b v="0"/>
    <n v="15"/>
    <b v="1"/>
    <s v="technology/hardware"/>
    <n v="147.94"/>
    <n v="493.13333333333333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d v="2014-05-05T15:18:37"/>
    <n v="1395436717"/>
    <x v="2739"/>
    <b v="0"/>
    <n v="191"/>
    <b v="1"/>
    <s v="technology/hardware"/>
    <n v="384.09090909090907"/>
    <n v="22.120418848167539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d v="2015-03-11T17:45:52"/>
    <n v="1423529152"/>
    <x v="2740"/>
    <b v="0"/>
    <n v="17"/>
    <b v="1"/>
    <s v="technology/hardware"/>
    <n v="103.33333333333333"/>
    <n v="18.235294117647058"/>
    <n v="18.235294117647058"/>
    <x v="2"/>
    <s v="hardware"/>
  </r>
  <r>
    <n v="2741"/>
    <s v="Mrs. Brown and Her Lost Puppy."/>
    <s v="Help me publish my 1st children's book as an aspiring author!"/>
    <x v="6"/>
    <n v="35"/>
    <x v="2"/>
    <s v="US"/>
    <s v="USD"/>
    <n v="1413770820"/>
    <d v="2014-10-19T20:07:00"/>
    <n v="1412005602"/>
    <x v="2741"/>
    <b v="0"/>
    <n v="4"/>
    <b v="0"/>
    <s v="publishing/children's books"/>
    <n v="0.4375"/>
    <n v="8.75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d v="2012-05-15T11:16:27"/>
    <n v="1335892587"/>
    <x v="2742"/>
    <b v="0"/>
    <n v="18"/>
    <b v="0"/>
    <s v="publishing/children's books"/>
    <n v="29.24"/>
    <n v="40.61111111111111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d v="2016-10-19T01:53:27"/>
    <n v="1474271607"/>
    <x v="2743"/>
    <b v="0"/>
    <n v="0"/>
    <b v="0"/>
    <s v="publishing/children's books"/>
    <n v="0"/>
    <e v="#DIV/0!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d v="2012-02-28T19:29:58"/>
    <n v="1327886998"/>
    <x v="2744"/>
    <b v="0"/>
    <n v="22"/>
    <b v="0"/>
    <s v="publishing/children's books"/>
    <n v="5.21875"/>
    <n v="37.954545454545453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d v="2012-07-14T17:42:48"/>
    <n v="1337125368"/>
    <x v="2745"/>
    <b v="0"/>
    <n v="49"/>
    <b v="0"/>
    <s v="publishing/children's books"/>
    <n v="21.887499999999999"/>
    <n v="35.73469387755102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d v="2014-08-29T12:45:11"/>
    <n v="1406745911"/>
    <x v="2746"/>
    <b v="0"/>
    <n v="19"/>
    <b v="0"/>
    <s v="publishing/children's books"/>
    <n v="26.7"/>
    <n v="42.1578947368421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d v="2012-06-15T21:10:00"/>
    <n v="1337095997"/>
    <x v="2747"/>
    <b v="0"/>
    <n v="4"/>
    <b v="0"/>
    <s v="publishing/children's books"/>
    <n v="28"/>
    <n v="35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d v="2016-09-02T11:03:22"/>
    <n v="1470243802"/>
    <x v="2748"/>
    <b v="0"/>
    <n v="4"/>
    <b v="0"/>
    <s v="publishing/children's books"/>
    <n v="1.06"/>
    <n v="13.25"/>
    <n v="13.25"/>
    <x v="3"/>
    <s v="children's books"/>
  </r>
  <r>
    <n v="2749"/>
    <s v="A Tree is a Tree, no matter what you see.  CHILDREN'S BOOK"/>
    <s v="Self-publishing my children's book."/>
    <x v="3"/>
    <n v="110"/>
    <x v="2"/>
    <s v="US"/>
    <s v="USD"/>
    <n v="1428171037"/>
    <d v="2015-04-04T12:10:37"/>
    <n v="1425582637"/>
    <x v="2749"/>
    <b v="0"/>
    <n v="2"/>
    <b v="0"/>
    <s v="publishing/children's books"/>
    <n v="1.1000000000000001"/>
    <n v="55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d v="2012-06-30T14:00:00"/>
    <n v="1340055345"/>
    <x v="2750"/>
    <b v="0"/>
    <n v="0"/>
    <b v="0"/>
    <s v="publishing/children's books"/>
    <n v="0"/>
    <e v="#DIV/0!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d v="2014-06-17T15:17:22"/>
    <n v="1397855842"/>
    <x v="2751"/>
    <b v="0"/>
    <n v="0"/>
    <b v="0"/>
    <s v="publishing/children's books"/>
    <n v="0"/>
    <e v="#DIV/0!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d v="2011-12-18T12:21:44"/>
    <n v="1320776504"/>
    <x v="2752"/>
    <b v="0"/>
    <n v="14"/>
    <b v="0"/>
    <s v="publishing/children's books"/>
    <n v="11.458333333333334"/>
    <n v="39.285714285714285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d v="2012-08-26T15:37:03"/>
    <n v="1343425023"/>
    <x v="2753"/>
    <b v="0"/>
    <n v="8"/>
    <b v="0"/>
    <s v="publishing/children's books"/>
    <n v="19"/>
    <n v="47.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d v="2014-09-11T09:15:51"/>
    <n v="1407856551"/>
    <x v="2754"/>
    <b v="0"/>
    <n v="0"/>
    <b v="0"/>
    <s v="publishing/children's books"/>
    <n v="0"/>
    <e v="#DIV/0!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d v="2015-04-08T12:58:47"/>
    <n v="1425927527"/>
    <x v="2755"/>
    <b v="0"/>
    <n v="15"/>
    <b v="0"/>
    <s v="publishing/children's books"/>
    <n v="52"/>
    <n v="17.33333333333333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d v="2014-01-11T15:36:41"/>
    <n v="1386884201"/>
    <x v="2756"/>
    <b v="0"/>
    <n v="33"/>
    <b v="0"/>
    <s v="publishing/children's books"/>
    <n v="10.48"/>
    <n v="31.757575757575758"/>
    <n v="31.757575757575758"/>
    <x v="3"/>
    <s v="children's books"/>
  </r>
  <r>
    <n v="2757"/>
    <s v="C is for Crooked"/>
    <s v="A children's letter book that Lampoons Hillary Clinton"/>
    <x v="15"/>
    <n v="10"/>
    <x v="2"/>
    <s v="US"/>
    <s v="USD"/>
    <n v="1470498332"/>
    <d v="2016-08-06T09:45:32"/>
    <n v="1469202332"/>
    <x v="2757"/>
    <b v="0"/>
    <n v="2"/>
    <b v="0"/>
    <s v="publishing/children's books"/>
    <n v="0.66666666666666663"/>
    <n v="5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d v="2016-10-10T04:36:23"/>
    <n v="1474886183"/>
    <x v="2758"/>
    <b v="0"/>
    <n v="6"/>
    <b v="0"/>
    <s v="publishing/children's books"/>
    <n v="11.7"/>
    <n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d v="2016-07-16T02:47:46"/>
    <n v="1464943666"/>
    <x v="2759"/>
    <b v="0"/>
    <n v="2"/>
    <b v="0"/>
    <s v="publishing/children's books"/>
    <n v="10.5"/>
    <n v="52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d v="2013-06-20T05:04:18"/>
    <n v="1369134258"/>
    <x v="2760"/>
    <b v="0"/>
    <n v="0"/>
    <b v="0"/>
    <s v="publishing/children's books"/>
    <n v="0"/>
    <e v="#DIV/0!"/>
    <n v="0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d v="2013-01-02T19:31:33"/>
    <n v="1354584693"/>
    <x v="2761"/>
    <b v="0"/>
    <n v="4"/>
    <b v="0"/>
    <s v="publishing/children's books"/>
    <n v="0.72"/>
    <n v="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d v="2012-03-18T17:53:15"/>
    <n v="1326934395"/>
    <x v="2762"/>
    <b v="0"/>
    <n v="1"/>
    <b v="0"/>
    <s v="publishing/children's books"/>
    <n v="0.76923076923076927"/>
    <n v="25"/>
    <n v="25"/>
    <x v="3"/>
    <s v="children's books"/>
  </r>
  <r>
    <n v="2763"/>
    <s v="My Christmas Star"/>
    <s v="How Santa finds childrens homes without getting lost by following certain stars."/>
    <x v="371"/>
    <n v="90"/>
    <x v="2"/>
    <s v="US"/>
    <s v="USD"/>
    <n v="1369403684"/>
    <d v="2013-05-24T07:54:44"/>
    <n v="1365515684"/>
    <x v="2763"/>
    <b v="0"/>
    <n v="3"/>
    <b v="0"/>
    <s v="publishing/children's books"/>
    <n v="0.22842639593908629"/>
    <n v="30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d v="2012-05-30T13:00:00"/>
    <n v="1335855631"/>
    <x v="2764"/>
    <b v="0"/>
    <n v="4"/>
    <b v="0"/>
    <s v="publishing/children's books"/>
    <n v="1.125"/>
    <n v="11.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d v="2012-10-28T07:53:48"/>
    <n v="1350050028"/>
    <x v="2765"/>
    <b v="0"/>
    <n v="0"/>
    <b v="0"/>
    <s v="publishing/children's books"/>
    <n v="0"/>
    <e v="#DIV/0!"/>
    <n v="0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d v="2011-08-11T10:01:58"/>
    <n v="1310486518"/>
    <x v="2766"/>
    <b v="0"/>
    <n v="4"/>
    <b v="0"/>
    <s v="publishing/children's books"/>
    <n v="2"/>
    <n v="25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d v="2015-08-16T17:00:50"/>
    <n v="1434582050"/>
    <x v="2767"/>
    <b v="0"/>
    <n v="3"/>
    <b v="0"/>
    <s v="publishing/children's books"/>
    <n v="0.85"/>
    <n v="11.333333333333334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d v="2012-03-29T07:45:23"/>
    <n v="1330440323"/>
    <x v="2768"/>
    <b v="0"/>
    <n v="34"/>
    <b v="0"/>
    <s v="publishing/children's books"/>
    <n v="14.314285714285715"/>
    <n v="29.4705882352941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d v="2014-06-05T13:49:50"/>
    <n v="1397677790"/>
    <x v="2769"/>
    <b v="0"/>
    <n v="2"/>
    <b v="0"/>
    <s v="publishing/children's books"/>
    <n v="0.25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d v="2014-03-18T09:55:30"/>
    <n v="1392569730"/>
    <x v="2770"/>
    <b v="0"/>
    <n v="33"/>
    <b v="0"/>
    <s v="publishing/children's books"/>
    <n v="10.411250000000001"/>
    <n v="63.09848484848485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d v="2013-02-01T11:00:00"/>
    <n v="1355489140"/>
    <x v="2771"/>
    <b v="0"/>
    <n v="0"/>
    <b v="0"/>
    <s v="publishing/children's books"/>
    <n v="0"/>
    <e v="#DIV/0!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d v="2013-10-05T14:51:34"/>
    <n v="1379710294"/>
    <x v="2772"/>
    <b v="0"/>
    <n v="0"/>
    <b v="0"/>
    <s v="publishing/children's books"/>
    <n v="0"/>
    <e v="#DIV/0!"/>
    <n v="0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d v="2016-04-24T14:45:21"/>
    <n v="1460666721"/>
    <x v="2773"/>
    <b v="0"/>
    <n v="1"/>
    <b v="0"/>
    <s v="publishing/children's books"/>
    <n v="0.18867924528301888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d v="2013-03-07T21:02:08"/>
    <n v="1360119728"/>
    <x v="2774"/>
    <b v="0"/>
    <n v="13"/>
    <b v="0"/>
    <s v="publishing/children's books"/>
    <n v="14.25"/>
    <n v="43.846153846153847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d v="2011-12-15T18:19:14"/>
    <n v="1321402754"/>
    <x v="2775"/>
    <b v="0"/>
    <n v="2"/>
    <b v="0"/>
    <s v="publishing/children's books"/>
    <n v="3"/>
    <n v="75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d v="2015-06-12T01:07:56"/>
    <n v="1431414476"/>
    <x v="2776"/>
    <b v="0"/>
    <n v="36"/>
    <b v="0"/>
    <s v="publishing/children's books"/>
    <n v="7.8809523809523814"/>
    <n v="45.97222222222222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d v="2015-07-17T10:03:24"/>
    <n v="1434557004"/>
    <x v="2777"/>
    <b v="0"/>
    <n v="1"/>
    <b v="0"/>
    <s v="publishing/children's books"/>
    <n v="0.33333333333333331"/>
    <n v="1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d v="2014-08-25T17:28:26"/>
    <n v="1406417306"/>
    <x v="2778"/>
    <b v="0"/>
    <n v="15"/>
    <b v="0"/>
    <s v="publishing/children's books"/>
    <n v="25.545454545454547"/>
    <n v="93.666666666666671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d v="2015-11-22T09:03:41"/>
    <n v="1445609021"/>
    <x v="2779"/>
    <b v="0"/>
    <n v="1"/>
    <b v="0"/>
    <s v="publishing/children's books"/>
    <n v="2.12"/>
    <n v="53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s v="IT"/>
    <s v="EUR"/>
    <n v="1489142688"/>
    <d v="2017-03-10T04:44:48"/>
    <n v="1486550688"/>
    <x v="2780"/>
    <b v="0"/>
    <n v="0"/>
    <b v="0"/>
    <s v="publishing/children's books"/>
    <n v="0"/>
    <e v="#DIV/0!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d v="2015-02-12T01:00:00"/>
    <n v="1421274954"/>
    <x v="2781"/>
    <b v="0"/>
    <n v="28"/>
    <b v="1"/>
    <s v="theater/plays"/>
    <n v="105.28"/>
    <n v="47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d v="2015-02-16T22:59:00"/>
    <n v="1421964718"/>
    <x v="2782"/>
    <b v="0"/>
    <n v="18"/>
    <b v="1"/>
    <s v="theater/plays"/>
    <n v="120"/>
    <n v="66.666666666666671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d v="2015-04-23T06:50:46"/>
    <n v="1428583846"/>
    <x v="2783"/>
    <b v="0"/>
    <n v="61"/>
    <b v="1"/>
    <s v="theater/plays"/>
    <n v="114.5"/>
    <n v="18.770491803278688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d v="2014-10-29T12:54:03"/>
    <n v="1412794443"/>
    <x v="2784"/>
    <b v="0"/>
    <n v="108"/>
    <b v="1"/>
    <s v="theater/plays"/>
    <n v="119"/>
    <n v="66.111111111111114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d v="2016-08-05T15:00:00"/>
    <n v="1467865967"/>
    <x v="2785"/>
    <b v="0"/>
    <n v="142"/>
    <b v="1"/>
    <s v="theater/plays"/>
    <n v="104.68"/>
    <n v="36.859154929577464"/>
    <n v="36.859154929577464"/>
    <x v="1"/>
    <s v="plays"/>
  </r>
  <r>
    <n v="2786"/>
    <s v="Fierce"/>
    <s v="A heart-melting farce about sex, art and the lovelorn lay-abouts of London-town."/>
    <x v="30"/>
    <n v="2946"/>
    <x v="0"/>
    <s v="GB"/>
    <s v="GBP"/>
    <n v="1404913180"/>
    <d v="2014-07-09T07:39:40"/>
    <n v="1403703580"/>
    <x v="2786"/>
    <b v="0"/>
    <n v="74"/>
    <b v="1"/>
    <s v="theater/plays"/>
    <n v="117.84"/>
    <n v="39.81081081081081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d v="2014-07-17T22:45:52"/>
    <n v="1403066752"/>
    <x v="2787"/>
    <b v="0"/>
    <n v="38"/>
    <b v="1"/>
    <s v="theater/plays"/>
    <n v="119.7"/>
    <n v="31.5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d v="2016-07-29T10:50:43"/>
    <n v="1467219043"/>
    <x v="2788"/>
    <b v="0"/>
    <n v="20"/>
    <b v="1"/>
    <s v="theater/plays"/>
    <n v="102.5"/>
    <n v="102.5"/>
    <n v="102.5"/>
    <x v="1"/>
    <s v="plays"/>
  </r>
  <r>
    <n v="2789"/>
    <s v="The Adventurers Club"/>
    <s v="BNT's Biggest Adventure So Far: Our 2015 full length production!"/>
    <x v="9"/>
    <n v="3035"/>
    <x v="0"/>
    <s v="US"/>
    <s v="USD"/>
    <n v="1426132800"/>
    <d v="2015-03-11T22:00:00"/>
    <n v="1424477934"/>
    <x v="2789"/>
    <b v="0"/>
    <n v="24"/>
    <b v="1"/>
    <s v="theater/plays"/>
    <n v="101.16666666666667"/>
    <n v="126.45833333333333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d v="2015-02-11T16:31:43"/>
    <n v="1421101903"/>
    <x v="2790"/>
    <b v="0"/>
    <n v="66"/>
    <b v="1"/>
    <s v="theater/plays"/>
    <n v="105.33333333333333"/>
    <n v="47.87878787878787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d v="2016-09-08T22:00:00"/>
    <n v="1470778559"/>
    <x v="2791"/>
    <b v="0"/>
    <n v="28"/>
    <b v="1"/>
    <s v="theater/plays"/>
    <n v="102.5"/>
    <n v="73.21428571428570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d v="2015-08-11T23:32:39"/>
    <n v="1435469559"/>
    <x v="2792"/>
    <b v="0"/>
    <n v="24"/>
    <b v="1"/>
    <s v="theater/plays"/>
    <n v="107.6"/>
    <n v="89.66666666666667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d v="2015-07-21T04:03:25"/>
    <n v="1434881005"/>
    <x v="2793"/>
    <b v="0"/>
    <n v="73"/>
    <b v="1"/>
    <s v="theater/plays"/>
    <n v="110.5675"/>
    <n v="151.4623287671233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d v="2016-03-03T13:00:00"/>
    <n v="1455640559"/>
    <x v="2794"/>
    <b v="0"/>
    <n v="3"/>
    <b v="1"/>
    <s v="theater/plays"/>
    <n v="150"/>
    <n v="25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d v="2014-06-06T17:00:00"/>
    <n v="1400675841"/>
    <x v="2795"/>
    <b v="0"/>
    <n v="20"/>
    <b v="1"/>
    <s v="theater/plays"/>
    <n v="104.28571428571429"/>
    <n v="36.5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d v="2014-07-05T06:40:28"/>
    <n v="1401972028"/>
    <x v="2796"/>
    <b v="0"/>
    <n v="21"/>
    <b v="1"/>
    <s v="theater/plays"/>
    <n v="115.5"/>
    <n v="4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d v="2014-07-08T16:34:00"/>
    <n v="1402266840"/>
    <x v="2797"/>
    <b v="0"/>
    <n v="94"/>
    <b v="1"/>
    <s v="theater/plays"/>
    <n v="102.64512499999999"/>
    <n v="87.35755319148937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d v="2015-07-31T10:00:00"/>
    <n v="1437063121"/>
    <x v="2798"/>
    <b v="0"/>
    <n v="139"/>
    <b v="1"/>
    <s v="theater/plays"/>
    <n v="101.4"/>
    <n v="36.47482014388489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d v="2016-06-17T10:00:00"/>
    <n v="1463466070"/>
    <x v="2799"/>
    <b v="0"/>
    <n v="130"/>
    <b v="1"/>
    <s v="theater/plays"/>
    <n v="116.6348"/>
    <n v="44.859538461538463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d v="2015-01-04T07:16:06"/>
    <n v="1415193366"/>
    <x v="2800"/>
    <b v="0"/>
    <n v="31"/>
    <b v="1"/>
    <s v="theater/plays"/>
    <n v="133"/>
    <n v="42.903225806451616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d v="2014-10-10T05:00:00"/>
    <n v="1411019409"/>
    <x v="2801"/>
    <b v="0"/>
    <n v="13"/>
    <b v="1"/>
    <s v="theater/plays"/>
    <n v="133.19999999999999"/>
    <n v="51.230769230769234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d v="2015-08-06T09:31:47"/>
    <n v="1436283107"/>
    <x v="2802"/>
    <b v="0"/>
    <n v="90"/>
    <b v="1"/>
    <s v="theater/plays"/>
    <n v="101.83333333333333"/>
    <n v="33.94444444444444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d v="2015-07-15T18:00:00"/>
    <n v="1433295276"/>
    <x v="2803"/>
    <b v="0"/>
    <n v="141"/>
    <b v="1"/>
    <s v="theater/plays"/>
    <n v="127.95"/>
    <n v="90.744680851063833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d v="2014-09-29T04:53:10"/>
    <n v="1409395990"/>
    <x v="2804"/>
    <b v="0"/>
    <n v="23"/>
    <b v="1"/>
    <s v="theater/plays"/>
    <n v="115"/>
    <n v="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d v="2015-08-22T06:07:53"/>
    <n v="1438085273"/>
    <x v="2805"/>
    <b v="0"/>
    <n v="18"/>
    <b v="1"/>
    <s v="theater/plays"/>
    <n v="110"/>
    <n v="24.444444444444443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d v="2015-08-05T05:00:00"/>
    <n v="1435645490"/>
    <x v="2806"/>
    <b v="0"/>
    <n v="76"/>
    <b v="1"/>
    <s v="theater/plays"/>
    <n v="112.1"/>
    <n v="44.25"/>
    <n v="44.25"/>
    <x v="1"/>
    <s v="plays"/>
  </r>
  <r>
    <n v="2807"/>
    <s v="The Commission Theatre Co."/>
    <s v="Bringing Shakespeare back to the Playwrights"/>
    <x v="10"/>
    <n v="6300"/>
    <x v="0"/>
    <s v="US"/>
    <s v="USD"/>
    <n v="1435611438"/>
    <d v="2015-06-29T14:57:18"/>
    <n v="1433019438"/>
    <x v="2807"/>
    <b v="0"/>
    <n v="93"/>
    <b v="1"/>
    <s v="theater/plays"/>
    <n v="126"/>
    <n v="67.741935483870961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d v="2015-08-22T14:18:55"/>
    <n v="1437682735"/>
    <x v="2808"/>
    <b v="0"/>
    <n v="69"/>
    <b v="1"/>
    <s v="theater/plays"/>
    <n v="100.24444444444444"/>
    <n v="65.376811594202906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d v="2016-03-30T08:39:00"/>
    <n v="1458647725"/>
    <x v="2809"/>
    <b v="0"/>
    <n v="21"/>
    <b v="1"/>
    <s v="theater/plays"/>
    <n v="102.4"/>
    <n v="121.9047619047619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d v="2014-05-31T21:59:00"/>
    <n v="1398828064"/>
    <x v="2810"/>
    <b v="0"/>
    <n v="57"/>
    <b v="1"/>
    <s v="theater/plays"/>
    <n v="108.2"/>
    <n v="47.456140350877192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d v="2015-02-23T05:55:03"/>
    <n v="1422100503"/>
    <x v="2811"/>
    <b v="0"/>
    <n v="108"/>
    <b v="1"/>
    <s v="theater/plays"/>
    <n v="100.27"/>
    <n v="92.842592592592595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d v="2015-04-05T22:00:00"/>
    <n v="1424368298"/>
    <x v="2812"/>
    <b v="0"/>
    <n v="83"/>
    <b v="1"/>
    <s v="theater/plays"/>
    <n v="113.3"/>
    <n v="68.253012048192772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d v="2016-12-14T11:49:21"/>
    <n v="1479577761"/>
    <x v="2813"/>
    <b v="0"/>
    <n v="96"/>
    <b v="1"/>
    <s v="theater/plays"/>
    <n v="127.57571428571428"/>
    <n v="37.209583333333335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d v="2015-05-09T03:35:15"/>
    <n v="1428572115"/>
    <x v="2814"/>
    <b v="0"/>
    <n v="64"/>
    <b v="1"/>
    <s v="theater/plays"/>
    <n v="107.73333333333333"/>
    <n v="25.25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d v="2016-08-07T12:38:29"/>
    <n v="1468003109"/>
    <x v="2815"/>
    <b v="0"/>
    <n v="14"/>
    <b v="1"/>
    <s v="theater/plays"/>
    <n v="242"/>
    <n v="43.214285714285715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d v="2015-08-02T10:00:00"/>
    <n v="1435921992"/>
    <x v="2816"/>
    <b v="0"/>
    <n v="169"/>
    <b v="1"/>
    <s v="theater/plays"/>
    <n v="141.56666666666666"/>
    <n v="25.13017751479289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d v="2015-02-28T09:14:22"/>
    <n v="1421680462"/>
    <x v="2817"/>
    <b v="0"/>
    <n v="33"/>
    <b v="1"/>
    <s v="theater/plays"/>
    <n v="130"/>
    <n v="23.636363636363637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d v="2015-09-23T08:21:26"/>
    <n v="1441290086"/>
    <x v="2818"/>
    <b v="0"/>
    <n v="102"/>
    <b v="1"/>
    <s v="theater/plays"/>
    <n v="106.03"/>
    <n v="103.9509803921568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d v="2015-06-14T06:36:49"/>
    <n v="1431693409"/>
    <x v="2819"/>
    <b v="0"/>
    <n v="104"/>
    <b v="1"/>
    <s v="theater/plays"/>
    <n v="104.8"/>
    <n v="50.384615384615387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d v="2016-02-25T18:00:00"/>
    <n v="1454337589"/>
    <x v="2820"/>
    <b v="0"/>
    <n v="20"/>
    <b v="1"/>
    <s v="theater/plays"/>
    <n v="136"/>
    <n v="13.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d v="2014-09-23T16:08:55"/>
    <n v="1408918135"/>
    <x v="2821"/>
    <b v="0"/>
    <n v="35"/>
    <b v="1"/>
    <s v="theater/plays"/>
    <n v="100"/>
    <n v="28.571428571428573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d v="2015-03-27T09:24:52"/>
    <n v="1424881492"/>
    <x v="2822"/>
    <b v="0"/>
    <n v="94"/>
    <b v="1"/>
    <s v="theater/plays"/>
    <n v="100"/>
    <n v="63.829787234042556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d v="2015-03-31T16:59:00"/>
    <n v="1425428206"/>
    <x v="2823"/>
    <b v="0"/>
    <n v="14"/>
    <b v="1"/>
    <s v="theater/plays"/>
    <n v="124"/>
    <n v="8.8571428571428577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d v="2015-06-12T19:43:00"/>
    <n v="1431412196"/>
    <x v="2824"/>
    <b v="0"/>
    <n v="15"/>
    <b v="1"/>
    <s v="theater/plays"/>
    <n v="116.92307692307692"/>
    <n v="50.666666666666664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d v="2015-12-04T13:01:26"/>
    <n v="1446663686"/>
    <x v="2825"/>
    <b v="0"/>
    <n v="51"/>
    <b v="1"/>
    <s v="theater/plays"/>
    <n v="103.33333333333333"/>
    <n v="60.78431372549019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d v="2015-07-10T01:00:00"/>
    <n v="1434415812"/>
    <x v="2826"/>
    <b v="0"/>
    <n v="19"/>
    <b v="1"/>
    <s v="theater/plays"/>
    <n v="107.75"/>
    <n v="113.4210526315789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d v="2016-06-03T10:30:00"/>
    <n v="1462379066"/>
    <x v="2827"/>
    <b v="0"/>
    <n v="23"/>
    <b v="1"/>
    <s v="theater/plays"/>
    <n v="120.25"/>
    <n v="104.56521739130434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d v="2015-10-02T17:00:00"/>
    <n v="1441606869"/>
    <x v="2828"/>
    <b v="0"/>
    <n v="97"/>
    <b v="1"/>
    <s v="theater/plays"/>
    <n v="100.37894736842105"/>
    <n v="98.30927835051547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d v="2016-06-02T04:25:18"/>
    <n v="1462443918"/>
    <x v="2829"/>
    <b v="0"/>
    <n v="76"/>
    <b v="1"/>
    <s v="theater/plays"/>
    <n v="106.52"/>
    <n v="35.039473684210527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s v="US"/>
    <s v="USD"/>
    <n v="1399867140"/>
    <d v="2014-05-11T21:59:00"/>
    <n v="1398802148"/>
    <x v="2830"/>
    <b v="0"/>
    <n v="11"/>
    <b v="1"/>
    <s v="theater/plays"/>
    <n v="100"/>
    <n v="272.72727272727275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d v="2015-07-16T13:47:50"/>
    <n v="1434484070"/>
    <x v="2831"/>
    <b v="0"/>
    <n v="52"/>
    <b v="1"/>
    <s v="theater/plays"/>
    <n v="110.66666666666667"/>
    <n v="63.84615384615384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d v="2014-11-23T16:00:00"/>
    <n v="1414342894"/>
    <x v="2832"/>
    <b v="0"/>
    <n v="95"/>
    <b v="1"/>
    <s v="theater/plays"/>
    <n v="114.7196"/>
    <n v="30.189368421052631"/>
    <n v="30.189368421052631"/>
    <x v="1"/>
    <s v="plays"/>
  </r>
  <r>
    <n v="2833"/>
    <s v="Star Man Rocket Man"/>
    <s v="A new play about exploring outer space"/>
    <x v="200"/>
    <n v="2923"/>
    <x v="0"/>
    <s v="US"/>
    <s v="USD"/>
    <n v="1444528800"/>
    <d v="2015-10-10T20:00:00"/>
    <n v="1442804633"/>
    <x v="2833"/>
    <b v="0"/>
    <n v="35"/>
    <b v="1"/>
    <s v="theater/plays"/>
    <n v="108.25925925925925"/>
    <n v="83.5142857142857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d v="2015-01-30T17:02:10"/>
    <n v="1421362930"/>
    <x v="2834"/>
    <b v="0"/>
    <n v="21"/>
    <b v="1"/>
    <s v="theater/plays"/>
    <n v="170"/>
    <n v="64.761904761904759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d v="2015-12-04T18:00:00"/>
    <n v="1446742417"/>
    <x v="2835"/>
    <b v="0"/>
    <n v="93"/>
    <b v="1"/>
    <s v="theater/plays"/>
    <n v="187.09899999999999"/>
    <n v="20.118172043010752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d v="2017-02-17T22:59:00"/>
    <n v="1484115418"/>
    <x v="2836"/>
    <b v="0"/>
    <n v="11"/>
    <b v="1"/>
    <s v="theater/plays"/>
    <n v="107.77777777777777"/>
    <n v="44.090909090909093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d v="2015-12-09T16:48:04"/>
    <n v="1446241684"/>
    <x v="2837"/>
    <b v="0"/>
    <n v="21"/>
    <b v="1"/>
    <s v="theater/plays"/>
    <n v="100"/>
    <n v="40.47619047619047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d v="2014-08-13T16:00:00"/>
    <n v="1406039696"/>
    <x v="2838"/>
    <b v="0"/>
    <n v="54"/>
    <b v="1"/>
    <s v="theater/plays"/>
    <n v="120.25"/>
    <n v="44.537037037037038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d v="2014-08-24T22:59:00"/>
    <n v="1406958354"/>
    <x v="2839"/>
    <b v="0"/>
    <n v="31"/>
    <b v="1"/>
    <s v="theater/plays"/>
    <n v="111.42857142857143"/>
    <n v="125.8064516129032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d v="2015-03-18T11:00:00"/>
    <n v="1424825479"/>
    <x v="2840"/>
    <b v="0"/>
    <n v="132"/>
    <b v="1"/>
    <s v="theater/plays"/>
    <n v="104"/>
    <n v="19.696969696969695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d v="2015-12-13T12:44:57"/>
    <n v="1444844697"/>
    <x v="2841"/>
    <b v="0"/>
    <n v="1"/>
    <b v="0"/>
    <s v="theater/plays"/>
    <n v="1"/>
    <n v="10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d v="2014-06-21T05:00:00"/>
    <n v="1401058295"/>
    <x v="2842"/>
    <b v="0"/>
    <n v="0"/>
    <b v="0"/>
    <s v="theater/plays"/>
    <n v="0"/>
    <e v="#DIV/0!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d v="2016-06-12T22:00:00"/>
    <n v="1462210950"/>
    <x v="2843"/>
    <b v="0"/>
    <n v="0"/>
    <b v="0"/>
    <s v="theater/plays"/>
    <n v="0"/>
    <e v="#DIV/0!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d v="2017-01-04T07:06:20"/>
    <n v="1480943180"/>
    <x v="2844"/>
    <b v="0"/>
    <n v="1"/>
    <b v="0"/>
    <s v="theater/plays"/>
    <n v="5.4545454545454541"/>
    <n v="3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d v="2015-06-07T18:23:53"/>
    <n v="1428539033"/>
    <x v="2845"/>
    <b v="0"/>
    <n v="39"/>
    <b v="0"/>
    <s v="theater/plays"/>
    <n v="31.546666666666667"/>
    <n v="60.666666666666664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d v="2015-05-29T10:36:34"/>
    <n v="1429029394"/>
    <x v="2846"/>
    <b v="0"/>
    <n v="0"/>
    <b v="0"/>
    <s v="theater/plays"/>
    <n v="0"/>
    <e v="#DIV/0!"/>
    <n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d v="2016-05-23T13:21:05"/>
    <n v="1458847265"/>
    <x v="2847"/>
    <b v="0"/>
    <n v="0"/>
    <b v="0"/>
    <s v="theater/plays"/>
    <n v="0"/>
    <e v="#DIV/0!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d v="2015-05-29T09:34:19"/>
    <n v="1430321659"/>
    <x v="2848"/>
    <b v="0"/>
    <n v="3"/>
    <b v="0"/>
    <s v="theater/plays"/>
    <n v="0.2"/>
    <n v="23.333333333333332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d v="2016-04-23T04:16:40"/>
    <n v="1458814600"/>
    <x v="2849"/>
    <b v="0"/>
    <n v="1"/>
    <b v="0"/>
    <s v="theater/plays"/>
    <n v="1"/>
    <n v="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d v="2014-09-05T18:10:11"/>
    <n v="1407370211"/>
    <x v="2850"/>
    <b v="0"/>
    <n v="13"/>
    <b v="0"/>
    <s v="theater/plays"/>
    <n v="3.8875000000000002"/>
    <n v="23.92307692307692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d v="2016-01-29T17:17:00"/>
    <n v="1453334629"/>
    <x v="2851"/>
    <b v="0"/>
    <n v="0"/>
    <b v="0"/>
    <s v="theater/plays"/>
    <n v="0"/>
    <e v="#DIV/0!"/>
    <n v="0"/>
    <x v="1"/>
    <s v="plays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d v="2014-06-20T19:05:03"/>
    <n v="1400720703"/>
    <x v="2852"/>
    <b v="0"/>
    <n v="6"/>
    <b v="0"/>
    <s v="theater/plays"/>
    <n v="1.9"/>
    <n v="15.833333333333334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d v="2014-09-13T22:34:57"/>
    <n v="1405485297"/>
    <x v="2853"/>
    <b v="0"/>
    <n v="0"/>
    <b v="0"/>
    <s v="theater/plays"/>
    <n v="0"/>
    <e v="#DIV/0!"/>
    <n v="0"/>
    <x v="1"/>
    <s v="plays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d v="2015-05-07T11:11:59"/>
    <n v="1429290719"/>
    <x v="2854"/>
    <b v="0"/>
    <n v="14"/>
    <b v="0"/>
    <s v="theater/plays"/>
    <n v="41.7"/>
    <n v="29.785714285714285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d v="2016-01-29T17:34:00"/>
    <n v="1451607071"/>
    <x v="2855"/>
    <b v="0"/>
    <n v="5"/>
    <b v="0"/>
    <s v="theater/plays"/>
    <n v="50"/>
    <n v="6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d v="2015-08-08T15:34:00"/>
    <n v="1433897647"/>
    <x v="2856"/>
    <b v="0"/>
    <n v="6"/>
    <b v="0"/>
    <s v="theater/plays"/>
    <n v="4.8666666666666663"/>
    <n v="24.33333333333333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d v="2017-02-20T12:00:00"/>
    <n v="1482444295"/>
    <x v="2857"/>
    <b v="0"/>
    <n v="15"/>
    <b v="0"/>
    <s v="theater/plays"/>
    <n v="19.736842105263158"/>
    <n v="500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d v="2014-12-05T05:28:00"/>
    <n v="1415711095"/>
    <x v="2858"/>
    <b v="0"/>
    <n v="0"/>
    <b v="0"/>
    <s v="theater/plays"/>
    <n v="0"/>
    <e v="#DIV/0!"/>
    <n v="0"/>
    <x v="1"/>
    <s v="plays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d v="2015-10-16T02:41:44"/>
    <n v="1439800904"/>
    <x v="2859"/>
    <b v="0"/>
    <n v="1"/>
    <b v="0"/>
    <s v="theater/plays"/>
    <n v="1.75"/>
    <n v="3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d v="2016-06-19T13:12:56"/>
    <n v="1461179576"/>
    <x v="2860"/>
    <b v="0"/>
    <n v="9"/>
    <b v="0"/>
    <s v="theater/plays"/>
    <n v="6.65"/>
    <n v="29.555555555555557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d v="2015-09-24T08:10:48"/>
    <n v="1441894248"/>
    <x v="2861"/>
    <b v="0"/>
    <n v="3"/>
    <b v="0"/>
    <s v="theater/plays"/>
    <n v="32"/>
    <n v="26.66666666666666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d v="2014-06-24T12:57:09"/>
    <n v="1401044229"/>
    <x v="2862"/>
    <b v="0"/>
    <n v="3"/>
    <b v="0"/>
    <s v="theater/plays"/>
    <n v="0.43307086614173229"/>
    <n v="18.333333333333332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d v="2014-09-09T10:12:03"/>
    <n v="1405095123"/>
    <x v="2863"/>
    <b v="0"/>
    <n v="1"/>
    <b v="0"/>
    <s v="theater/plays"/>
    <n v="0.04"/>
    <n v="20"/>
    <n v="20"/>
    <x v="1"/>
    <s v="plays"/>
  </r>
  <r>
    <n v="2864"/>
    <s v="'Haunting Julia' by Alan Ayckbourn"/>
    <s v="Accessible, original theatre for all!"/>
    <x v="30"/>
    <n v="40"/>
    <x v="2"/>
    <s v="GB"/>
    <s v="GBP"/>
    <n v="1437139080"/>
    <d v="2015-07-17T07:18:00"/>
    <n v="1434552207"/>
    <x v="2864"/>
    <b v="0"/>
    <n v="3"/>
    <b v="0"/>
    <s v="theater/plays"/>
    <n v="1.6"/>
    <n v="13.333333333333334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d v="2015-01-05T20:44:19"/>
    <n v="1415328259"/>
    <x v="2865"/>
    <b v="0"/>
    <n v="0"/>
    <b v="0"/>
    <s v="theater/plays"/>
    <n v="0"/>
    <e v="#DIV/0!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d v="2016-10-14T16:00:00"/>
    <n v="1473893721"/>
    <x v="2866"/>
    <b v="0"/>
    <n v="2"/>
    <b v="0"/>
    <s v="theater/plays"/>
    <n v="0.9"/>
    <n v="22.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d v="2016-07-03T22:00:00"/>
    <n v="1465533672"/>
    <x v="2867"/>
    <b v="0"/>
    <n v="10"/>
    <b v="0"/>
    <s v="theater/plays"/>
    <n v="20.16"/>
    <n v="50.4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d v="2016-10-05T13:50:54"/>
    <n v="1473105054"/>
    <x v="2868"/>
    <b v="0"/>
    <n v="60"/>
    <b v="0"/>
    <s v="theater/plays"/>
    <n v="42.011733333333332"/>
    <n v="105.029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d v="2016-07-19T08:14:41"/>
    <n v="1466345681"/>
    <x v="2869"/>
    <b v="0"/>
    <n v="5"/>
    <b v="0"/>
    <s v="theater/plays"/>
    <n v="0.88500000000000001"/>
    <n v="35.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d v="2014-05-16T22:32:45"/>
    <n v="1397709165"/>
    <x v="2870"/>
    <b v="0"/>
    <n v="9"/>
    <b v="0"/>
    <s v="theater/plays"/>
    <n v="15"/>
    <n v="83.333333333333329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d v="2014-12-21T11:43:33"/>
    <n v="1417455813"/>
    <x v="2871"/>
    <b v="0"/>
    <n v="13"/>
    <b v="0"/>
    <s v="theater/plays"/>
    <n v="4.67"/>
    <n v="35.92307692307692"/>
    <n v="35.92307692307692"/>
    <x v="1"/>
    <s v="plays"/>
  </r>
  <r>
    <n v="2872"/>
    <s v="Loud Arts"/>
    <s v="Local Theatre group in Loudoun County, Virginia. Looking for funds to start producing shows!"/>
    <x v="9"/>
    <n v="0"/>
    <x v="2"/>
    <s v="US"/>
    <s v="USD"/>
    <n v="1434768438"/>
    <d v="2015-06-19T20:47:18"/>
    <n v="1429584438"/>
    <x v="2872"/>
    <b v="0"/>
    <n v="0"/>
    <b v="0"/>
    <s v="theater/plays"/>
    <n v="0"/>
    <e v="#DIV/0!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d v="2015-01-28T13:37:11"/>
    <n v="1419881831"/>
    <x v="2873"/>
    <b v="0"/>
    <n v="8"/>
    <b v="0"/>
    <s v="theater/plays"/>
    <n v="38.119999999999997"/>
    <n v="119.125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d v="2017-01-17T14:16:26"/>
    <n v="1482092186"/>
    <x v="2874"/>
    <b v="0"/>
    <n v="3"/>
    <b v="0"/>
    <s v="theater/plays"/>
    <n v="5.42"/>
    <n v="90.33333333333332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d v="2016-05-04T21:04:53"/>
    <n v="1459825493"/>
    <x v="2875"/>
    <b v="0"/>
    <n v="3"/>
    <b v="0"/>
    <s v="theater/plays"/>
    <n v="3.5000000000000003E-2"/>
    <n v="2.3333333333333335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d v="2015-07-16T11:51:19"/>
    <n v="1434477079"/>
    <x v="2876"/>
    <b v="0"/>
    <n v="0"/>
    <b v="0"/>
    <s v="theater/plays"/>
    <n v="0"/>
    <e v="#DIV/0!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d v="2016-11-30T11:00:00"/>
    <n v="1477781724"/>
    <x v="2877"/>
    <b v="0"/>
    <n v="6"/>
    <b v="0"/>
    <s v="theater/plays"/>
    <n v="10.833333333333334"/>
    <n v="108.33333333333333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d v="2015-07-03T08:46:35"/>
    <n v="1430750795"/>
    <x v="2878"/>
    <b v="0"/>
    <n v="4"/>
    <b v="0"/>
    <s v="theater/plays"/>
    <n v="2.1"/>
    <n v="15.75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d v="2016-01-20T11:24:21"/>
    <n v="1450718661"/>
    <x v="2879"/>
    <b v="0"/>
    <n v="1"/>
    <b v="0"/>
    <s v="theater/plays"/>
    <n v="0.25892857142857145"/>
    <n v="2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d v="2015-08-20T11:05:00"/>
    <n v="1436305452"/>
    <x v="2880"/>
    <b v="0"/>
    <n v="29"/>
    <b v="0"/>
    <s v="theater/plays"/>
    <n v="23.333333333333332"/>
    <n v="96.5517241379310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d v="2014-12-03T09:20:36"/>
    <n v="1412432436"/>
    <x v="2881"/>
    <b v="0"/>
    <n v="0"/>
    <b v="0"/>
    <s v="theater/plays"/>
    <n v="0"/>
    <e v="#DIV/0!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d v="2016-05-01T08:18:38"/>
    <n v="1459520318"/>
    <x v="2882"/>
    <b v="0"/>
    <n v="4"/>
    <b v="0"/>
    <s v="theater/plays"/>
    <n v="33.6"/>
    <n v="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d v="2016-02-05T22:59:00"/>
    <n v="1451684437"/>
    <x v="2883"/>
    <b v="0"/>
    <n v="5"/>
    <b v="0"/>
    <s v="theater/plays"/>
    <n v="19.079999999999998"/>
    <n v="381.6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d v="2014-12-05T11:27:15"/>
    <n v="1415208435"/>
    <x v="2884"/>
    <b v="0"/>
    <n v="4"/>
    <b v="0"/>
    <s v="theater/plays"/>
    <n v="0.41111111111111109"/>
    <n v="46.25"/>
    <n v="46.25"/>
    <x v="1"/>
    <s v="plays"/>
  </r>
  <r>
    <n v="2885"/>
    <s v="The Wedding"/>
    <s v="An historic and proud work of Polish nationalistic literature performed on stage."/>
    <x v="44"/>
    <n v="130"/>
    <x v="2"/>
    <s v="US"/>
    <s v="USD"/>
    <n v="1426294201"/>
    <d v="2015-03-13T18:50:01"/>
    <n v="1423705801"/>
    <x v="2885"/>
    <b v="0"/>
    <n v="5"/>
    <b v="0"/>
    <s v="theater/plays"/>
    <n v="32.5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d v="2015-09-18T21:59:00"/>
    <n v="1442243484"/>
    <x v="2886"/>
    <b v="0"/>
    <n v="1"/>
    <b v="0"/>
    <s v="theater/plays"/>
    <n v="5"/>
    <n v="1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d v="2015-01-11T04:15:24"/>
    <n v="1418379324"/>
    <x v="2887"/>
    <b v="0"/>
    <n v="1"/>
    <b v="0"/>
    <s v="theater/plays"/>
    <n v="0.16666666666666666"/>
    <n v="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d v="2014-10-17T22:59:00"/>
    <n v="1412945440"/>
    <x v="2888"/>
    <b v="0"/>
    <n v="0"/>
    <b v="0"/>
    <s v="theater/plays"/>
    <n v="0"/>
    <e v="#DIV/0!"/>
    <n v="0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d v="2014-08-29T14:43:05"/>
    <n v="1406752985"/>
    <x v="2889"/>
    <b v="0"/>
    <n v="14"/>
    <b v="0"/>
    <s v="theater/plays"/>
    <n v="38.06666666666667"/>
    <n v="81.57142857142856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d v="2014-08-08T21:00:00"/>
    <n v="1405100992"/>
    <x v="2890"/>
    <b v="0"/>
    <n v="3"/>
    <b v="0"/>
    <s v="theater/plays"/>
    <n v="1.05"/>
    <n v="7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d v="2016-04-15T14:12:08"/>
    <n v="1455570728"/>
    <x v="2891"/>
    <b v="0"/>
    <n v="10"/>
    <b v="0"/>
    <s v="theater/plays"/>
    <n v="2.73"/>
    <n v="27.3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d v="2014-08-25T15:00:00"/>
    <n v="1408381704"/>
    <x v="2892"/>
    <b v="0"/>
    <n v="17"/>
    <b v="0"/>
    <s v="theater/plays"/>
    <n v="9.0909090909090917"/>
    <n v="29.411764705882351"/>
    <n v="29.411764705882351"/>
    <x v="1"/>
    <s v="plays"/>
  </r>
  <r>
    <n v="2893"/>
    <s v="REDISCOVERING KIA THE PLAY"/>
    <s v="Fundraising for REDISCOVERING KIA THE PLAY"/>
    <x v="10"/>
    <n v="25"/>
    <x v="2"/>
    <s v="US"/>
    <s v="USD"/>
    <n v="1420768800"/>
    <d v="2015-01-08T20:00:00"/>
    <n v="1415644395"/>
    <x v="2893"/>
    <b v="0"/>
    <n v="2"/>
    <b v="0"/>
    <s v="theater/plays"/>
    <n v="0.5"/>
    <n v="12.5"/>
    <n v="12.5"/>
    <x v="1"/>
    <s v="plays"/>
  </r>
  <r>
    <n v="2894"/>
    <s v="How Could You Do This To Me (The Stage Play)"/>
    <s v="This Is A Story About A Woman A Man And A Woman"/>
    <x v="63"/>
    <n v="0"/>
    <x v="2"/>
    <s v="US"/>
    <s v="USD"/>
    <n v="1428100815"/>
    <d v="2015-04-03T16:40:15"/>
    <n v="1422920415"/>
    <x v="2894"/>
    <b v="0"/>
    <n v="0"/>
    <b v="0"/>
    <s v="theater/plays"/>
    <n v="0"/>
    <e v="#DIV/0!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d v="2014-06-22T15:00:00"/>
    <n v="1403356792"/>
    <x v="2895"/>
    <b v="0"/>
    <n v="4"/>
    <b v="0"/>
    <s v="theater/plays"/>
    <n v="4.5999999999999996"/>
    <n v="5.7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d v="2016-12-12T00:00:00"/>
    <n v="1480283321"/>
    <x v="2896"/>
    <b v="0"/>
    <n v="12"/>
    <b v="0"/>
    <s v="theater/plays"/>
    <n v="20.833333333333332"/>
    <n v="52.08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d v="2015-10-11T09:29:05"/>
    <n v="1441985458"/>
    <x v="2897"/>
    <b v="0"/>
    <n v="3"/>
    <b v="0"/>
    <s v="theater/plays"/>
    <n v="4.583333333333333"/>
    <n v="183.33333333333334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d v="2015-10-31T09:57:33"/>
    <n v="1443715053"/>
    <x v="2898"/>
    <b v="0"/>
    <n v="12"/>
    <b v="0"/>
    <s v="theater/plays"/>
    <n v="4.2133333333333329"/>
    <n v="26.33333333333333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d v="2016-07-23T19:52:38"/>
    <n v="1464141158"/>
    <x v="2899"/>
    <b v="0"/>
    <n v="0"/>
    <b v="0"/>
    <s v="theater/plays"/>
    <n v="0"/>
    <e v="#DIV/0!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d v="2014-08-08T23:37:12"/>
    <n v="1404970632"/>
    <x v="2900"/>
    <b v="0"/>
    <n v="7"/>
    <b v="0"/>
    <s v="theater/plays"/>
    <n v="61.909090909090907"/>
    <n v="486.4285714285714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d v="2015-02-07T15:42:19"/>
    <n v="1418161339"/>
    <x v="2901"/>
    <b v="0"/>
    <n v="2"/>
    <b v="0"/>
    <s v="theater/plays"/>
    <n v="0.8"/>
    <n v="3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d v="2015-08-24T04:33:16"/>
    <n v="1437820396"/>
    <x v="2902"/>
    <b v="0"/>
    <n v="1"/>
    <b v="0"/>
    <s v="theater/plays"/>
    <n v="1.6666666666666666E-2"/>
    <n v="2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d v="2015-09-08T22:00:18"/>
    <n v="1436587218"/>
    <x v="2903"/>
    <b v="0"/>
    <n v="4"/>
    <b v="0"/>
    <s v="theater/plays"/>
    <n v="0.78"/>
    <n v="9.75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d v="2014-11-09T06:00:00"/>
    <n v="1414538031"/>
    <x v="2904"/>
    <b v="0"/>
    <n v="4"/>
    <b v="0"/>
    <s v="theater/plays"/>
    <n v="5"/>
    <n v="18.7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d v="2016-09-06T19:21:53"/>
    <n v="1472001713"/>
    <x v="2905"/>
    <b v="0"/>
    <n v="17"/>
    <b v="0"/>
    <s v="theater/plays"/>
    <n v="17.771428571428572"/>
    <n v="36.588235294117645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d v="2015-07-31T19:00:00"/>
    <n v="1436888066"/>
    <x v="2906"/>
    <b v="0"/>
    <n v="7"/>
    <b v="0"/>
    <s v="theater/plays"/>
    <n v="9.4166666666666661"/>
    <n v="80.714285714285708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d v="2016-05-14T15:03:57"/>
    <n v="1458075837"/>
    <x v="2907"/>
    <b v="0"/>
    <n v="2"/>
    <b v="0"/>
    <s v="theater/plays"/>
    <n v="0.08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d v="2016-06-08T11:33:39"/>
    <n v="1462815219"/>
    <x v="2908"/>
    <b v="0"/>
    <n v="5"/>
    <b v="0"/>
    <s v="theater/plays"/>
    <n v="2.75"/>
    <n v="52.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d v="2014-11-25T13:46:00"/>
    <n v="1413527001"/>
    <x v="2909"/>
    <b v="0"/>
    <n v="1"/>
    <b v="0"/>
    <s v="theater/plays"/>
    <n v="1.1111111111111112E-2"/>
    <n v="20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d v="2015-06-12T14:11:27"/>
    <n v="1428955887"/>
    <x v="2910"/>
    <b v="0"/>
    <n v="1"/>
    <b v="0"/>
    <s v="theater/plays"/>
    <n v="3.3333333333333335E-3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d v="2015-06-27T12:27:06"/>
    <n v="1431973626"/>
    <x v="2911"/>
    <b v="0"/>
    <n v="14"/>
    <b v="0"/>
    <s v="theater/plays"/>
    <n v="36.5"/>
    <n v="46.928571428571431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d v="2016-01-14T21:09:34"/>
    <n v="1450235374"/>
    <x v="2912"/>
    <b v="0"/>
    <n v="26"/>
    <b v="0"/>
    <s v="theater/plays"/>
    <n v="14.058171745152354"/>
    <n v="78.07692307692308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d v="2014-09-06T16:08:59"/>
    <n v="1404857339"/>
    <x v="2913"/>
    <b v="0"/>
    <n v="2"/>
    <b v="0"/>
    <s v="theater/plays"/>
    <n v="0.02"/>
    <n v="1"/>
    <n v="1"/>
    <x v="1"/>
    <s v="plays"/>
  </r>
  <r>
    <n v="2914"/>
    <s v="Hercules the Panto"/>
    <s v="Hercules must complete four challenges in order to meet the father he never knew"/>
    <x v="31"/>
    <n v="1"/>
    <x v="2"/>
    <s v="GB"/>
    <s v="GBP"/>
    <n v="1426365994"/>
    <d v="2015-03-14T14:46:34"/>
    <n v="1421185594"/>
    <x v="2914"/>
    <b v="0"/>
    <n v="1"/>
    <b v="0"/>
    <s v="theater/plays"/>
    <n v="4.0000000000000001E-3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d v="2016-03-16T02:33:10"/>
    <n v="1455528790"/>
    <x v="2915"/>
    <b v="0"/>
    <n v="3"/>
    <b v="0"/>
    <s v="theater/plays"/>
    <n v="61.1"/>
    <n v="203.66666666666666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d v="2014-05-19T05:26:29"/>
    <n v="1398511589"/>
    <x v="2916"/>
    <b v="0"/>
    <n v="7"/>
    <b v="0"/>
    <s v="theater/plays"/>
    <n v="7.8378378378378377"/>
    <n v="20.714285714285715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d v="2015-09-15T23:37:27"/>
    <n v="1440826647"/>
    <x v="2917"/>
    <b v="0"/>
    <n v="9"/>
    <b v="0"/>
    <s v="theater/plays"/>
    <n v="21.85"/>
    <n v="48.55555555555555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d v="2015-10-29T09:06:47"/>
    <n v="1443712007"/>
    <x v="2918"/>
    <b v="0"/>
    <n v="20"/>
    <b v="0"/>
    <s v="theater/plays"/>
    <n v="27.24"/>
    <n v="68.099999999999994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d v="2014-08-05T08:52:09"/>
    <n v="1404658329"/>
    <x v="2919"/>
    <b v="0"/>
    <n v="6"/>
    <b v="0"/>
    <s v="theater/plays"/>
    <n v="8.5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d v="2015-03-25T12:01:10"/>
    <n v="1424718070"/>
    <x v="2920"/>
    <b v="0"/>
    <n v="13"/>
    <b v="0"/>
    <s v="theater/plays"/>
    <n v="26.84"/>
    <n v="51.61538461538461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d v="2014-09-25T15:16:44"/>
    <n v="1409087804"/>
    <x v="2921"/>
    <b v="0"/>
    <n v="3"/>
    <b v="1"/>
    <s v="theater/musical"/>
    <n v="129"/>
    <n v="43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d v="2015-05-18T14:58:47"/>
    <n v="1428094727"/>
    <x v="2922"/>
    <b v="0"/>
    <n v="6"/>
    <b v="1"/>
    <s v="theater/musical"/>
    <n v="100"/>
    <n v="83.333333333333329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d v="2015-01-23T21:00:00"/>
    <n v="1420774779"/>
    <x v="2923"/>
    <b v="0"/>
    <n v="10"/>
    <b v="1"/>
    <s v="theater/musical"/>
    <n v="100"/>
    <n v="3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d v="2015-05-08T21:59:00"/>
    <n v="1428585710"/>
    <x v="2924"/>
    <b v="0"/>
    <n v="147"/>
    <b v="1"/>
    <s v="theater/musical"/>
    <n v="103.2"/>
    <n v="175.51020408163265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d v="2014-09-11T08:01:08"/>
    <n v="1407852068"/>
    <x v="2925"/>
    <b v="0"/>
    <n v="199"/>
    <b v="1"/>
    <s v="theater/musical"/>
    <n v="102.44597777777778"/>
    <n v="231.661758793969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d v="2015-02-23T12:22:59"/>
    <n v="1423506179"/>
    <x v="2926"/>
    <b v="0"/>
    <n v="50"/>
    <b v="1"/>
    <s v="theater/musical"/>
    <n v="125"/>
    <n v="7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d v="2014-07-14T23:00:00"/>
    <n v="1402934629"/>
    <x v="2927"/>
    <b v="0"/>
    <n v="21"/>
    <b v="1"/>
    <s v="theater/musical"/>
    <n v="130.83333333333334"/>
    <n v="112.14285714285714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d v="2016-03-04T17:57:26"/>
    <n v="1454543846"/>
    <x v="2928"/>
    <b v="0"/>
    <n v="24"/>
    <b v="1"/>
    <s v="theater/musical"/>
    <n v="100"/>
    <n v="41.666666666666664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d v="2014-05-25T07:32:38"/>
    <n v="1398432758"/>
    <x v="2929"/>
    <b v="0"/>
    <n v="32"/>
    <b v="1"/>
    <s v="theater/musical"/>
    <n v="102.06937499999999"/>
    <n v="255.1734375000000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d v="2015-05-07T08:01:04"/>
    <n v="1428415264"/>
    <x v="2930"/>
    <b v="0"/>
    <n v="62"/>
    <b v="1"/>
    <s v="theater/musical"/>
    <n v="100.92"/>
    <n v="162.774193548387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d v="2014-09-15T00:08:00"/>
    <n v="1408604363"/>
    <x v="2931"/>
    <b v="0"/>
    <n v="9"/>
    <b v="1"/>
    <s v="theater/musical"/>
    <n v="106"/>
    <n v="88.333333333333329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d v="2015-02-21T05:00:00"/>
    <n v="1421812637"/>
    <x v="2932"/>
    <b v="0"/>
    <n v="38"/>
    <b v="1"/>
    <s v="theater/musical"/>
    <n v="105.09677419354838"/>
    <n v="85.73684210526316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d v="2016-06-04T16:57:33"/>
    <n v="1462489053"/>
    <x v="2933"/>
    <b v="0"/>
    <n v="54"/>
    <b v="1"/>
    <s v="theater/musical"/>
    <n v="102.76"/>
    <n v="47.574074074074076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d v="2014-06-15T09:16:04"/>
    <n v="1400253364"/>
    <x v="2934"/>
    <b v="0"/>
    <n v="37"/>
    <b v="1"/>
    <s v="theater/musical"/>
    <n v="108"/>
    <n v="72.97297297297296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d v="2016-08-29T11:00:00"/>
    <n v="1467468008"/>
    <x v="2935"/>
    <b v="0"/>
    <n v="39"/>
    <b v="1"/>
    <s v="theater/musical"/>
    <n v="100.88571428571429"/>
    <n v="90.538461538461533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d v="2014-10-12T22:59:00"/>
    <n v="1412091423"/>
    <x v="2936"/>
    <b v="0"/>
    <n v="34"/>
    <b v="1"/>
    <s v="theater/musical"/>
    <n v="128"/>
    <n v="37.647058823529413"/>
    <n v="37.647058823529413"/>
    <x v="1"/>
    <s v="musical"/>
  </r>
  <r>
    <n v="2937"/>
    <s v="UCAS"/>
    <s v="UCAS is a new British musical premiering at the Edinburgh Fringe Festival 2014."/>
    <x v="15"/>
    <n v="2000"/>
    <x v="0"/>
    <s v="GB"/>
    <s v="GBP"/>
    <n v="1405249113"/>
    <d v="2014-07-13T04:58:33"/>
    <n v="1402657113"/>
    <x v="2937"/>
    <b v="0"/>
    <n v="55"/>
    <b v="1"/>
    <s v="theater/musical"/>
    <n v="133.33333333333334"/>
    <n v="36.363636363636367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d v="2015-01-30T10:53:34"/>
    <n v="1420044814"/>
    <x v="2938"/>
    <b v="0"/>
    <n v="32"/>
    <b v="1"/>
    <s v="theater/musical"/>
    <n v="101.375"/>
    <n v="126.718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d v="2014-08-27T19:00:00"/>
    <n v="1406316312"/>
    <x v="2939"/>
    <b v="0"/>
    <n v="25"/>
    <b v="1"/>
    <s v="theater/musical"/>
    <n v="102.875"/>
    <n v="329.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d v="2015-01-18T12:33:38"/>
    <n v="1418150018"/>
    <x v="2940"/>
    <b v="0"/>
    <n v="33"/>
    <b v="1"/>
    <s v="theater/musical"/>
    <n v="107.24"/>
    <n v="81.242424242424249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d v="2015-03-01T17:02:35"/>
    <n v="1422658955"/>
    <x v="2941"/>
    <b v="0"/>
    <n v="1"/>
    <b v="0"/>
    <s v="theater/spaces"/>
    <n v="4.0000000000000001E-3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d v="2015-12-16T14:18:00"/>
    <n v="1448565459"/>
    <x v="2942"/>
    <b v="0"/>
    <n v="202"/>
    <b v="0"/>
    <s v="theater/spaces"/>
    <n v="20.425000000000001"/>
    <n v="202.22772277227722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d v="2015-04-12T21:06:20"/>
    <n v="1426302380"/>
    <x v="2943"/>
    <b v="0"/>
    <n v="0"/>
    <b v="0"/>
    <s v="theater/spaces"/>
    <n v="0"/>
    <e v="#DIV/0!"/>
    <n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d v="2015-06-07T15:56:38"/>
    <n v="1431122198"/>
    <x v="2944"/>
    <b v="0"/>
    <n v="1"/>
    <b v="0"/>
    <s v="theater/spaces"/>
    <n v="1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d v="2015-05-23T21:21:00"/>
    <n v="1429845660"/>
    <x v="2945"/>
    <b v="0"/>
    <n v="0"/>
    <b v="0"/>
    <s v="theater/spaces"/>
    <n v="0"/>
    <e v="#DIV/0!"/>
    <n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d v="2016-08-15T06:44:52"/>
    <n v="1468673092"/>
    <x v="2946"/>
    <b v="0"/>
    <n v="2"/>
    <b v="0"/>
    <s v="theater/spaces"/>
    <n v="0.1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d v="2016-11-24T11:11:00"/>
    <n v="1475760567"/>
    <x v="2947"/>
    <b v="0"/>
    <n v="13"/>
    <b v="0"/>
    <s v="theater/spaces"/>
    <n v="4.2880000000000003"/>
    <n v="82.461538461538467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d v="2015-06-02T09:34:53"/>
    <n v="1428075293"/>
    <x v="2948"/>
    <b v="0"/>
    <n v="9"/>
    <b v="0"/>
    <s v="theater/spaces"/>
    <n v="4.7999999999999996E-3"/>
    <n v="2.666666666666666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d v="2015-11-19T14:45:17"/>
    <n v="1445370317"/>
    <x v="2949"/>
    <b v="0"/>
    <n v="2"/>
    <b v="0"/>
    <s v="theater/spaces"/>
    <n v="2.5"/>
    <n v="1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d v="2016-01-23T02:45:52"/>
    <n v="1450946752"/>
    <x v="2950"/>
    <b v="0"/>
    <n v="0"/>
    <b v="0"/>
    <s v="theater/spaces"/>
    <n v="0"/>
    <e v="#DIV/0!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d v="2014-10-05T13:16:13"/>
    <n v="1408648573"/>
    <x v="2951"/>
    <b v="0"/>
    <n v="58"/>
    <b v="0"/>
    <s v="theater/spaces"/>
    <n v="2.1920000000000002"/>
    <n v="18.89655172413793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d v="2016-10-16T22:00:00"/>
    <n v="1473957239"/>
    <x v="2952"/>
    <b v="0"/>
    <n v="8"/>
    <b v="0"/>
    <s v="theater/spaces"/>
    <n v="8.0250000000000004"/>
    <n v="200.625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d v="2015-10-08T13:00:21"/>
    <n v="1441738821"/>
    <x v="2953"/>
    <b v="0"/>
    <n v="3"/>
    <b v="0"/>
    <s v="theater/spaces"/>
    <n v="0.15125"/>
    <n v="201.66666666666666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d v="2017-03-16T07:00:03"/>
    <n v="1487944803"/>
    <x v="2954"/>
    <b v="0"/>
    <n v="0"/>
    <b v="0"/>
    <s v="theater/spaces"/>
    <n v="0"/>
    <e v="#DIV/0!"/>
    <n v="0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d v="2015-06-16T11:47:29"/>
    <n v="1431884849"/>
    <x v="2955"/>
    <b v="0"/>
    <n v="11"/>
    <b v="0"/>
    <s v="theater/spaces"/>
    <n v="59.583333333333336"/>
    <n v="6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d v="2016-05-04T17:00:50"/>
    <n v="1459810850"/>
    <x v="2956"/>
    <b v="0"/>
    <n v="20"/>
    <b v="0"/>
    <s v="theater/spaces"/>
    <n v="16.734177215189874"/>
    <n v="66.09999999999999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d v="2015-03-27T17:16:12"/>
    <n v="1422317772"/>
    <x v="2957"/>
    <b v="0"/>
    <n v="3"/>
    <b v="0"/>
    <s v="theater/spaces"/>
    <n v="1.8666666666666667"/>
    <n v="93.333333333333329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d v="2016-05-08T11:41:57"/>
    <n v="1457548917"/>
    <x v="2958"/>
    <b v="0"/>
    <n v="0"/>
    <b v="0"/>
    <s v="theater/spaces"/>
    <n v="0"/>
    <e v="#DIV/0!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d v="2016-06-06T18:12:05"/>
    <n v="1462666325"/>
    <x v="2959"/>
    <b v="0"/>
    <n v="0"/>
    <b v="0"/>
    <s v="theater/spaces"/>
    <n v="0"/>
    <e v="#DIV/0!"/>
    <n v="0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d v="2014-09-11T12:10:23"/>
    <n v="1407867023"/>
    <x v="2960"/>
    <b v="0"/>
    <n v="0"/>
    <b v="0"/>
    <s v="theater/spaces"/>
    <n v="0"/>
    <e v="#DIV/0!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d v="2015-03-25T22:00:00"/>
    <n v="1424927159"/>
    <x v="2961"/>
    <b v="0"/>
    <n v="108"/>
    <b v="1"/>
    <s v="theater/plays"/>
    <n v="109.62"/>
    <n v="50.75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d v="2015-03-01T00:59:00"/>
    <n v="1422769906"/>
    <x v="2962"/>
    <b v="0"/>
    <n v="20"/>
    <b v="1"/>
    <s v="theater/plays"/>
    <n v="121.8"/>
    <n v="60.9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d v="2015-07-02T05:17:04"/>
    <n v="1433243824"/>
    <x v="2963"/>
    <b v="0"/>
    <n v="98"/>
    <b v="1"/>
    <s v="theater/plays"/>
    <n v="106.85"/>
    <n v="109.0306122448979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d v="2014-08-06T15:32:00"/>
    <n v="1404769819"/>
    <x v="2964"/>
    <b v="0"/>
    <n v="196"/>
    <b v="1"/>
    <s v="theater/plays"/>
    <n v="100.71379999999999"/>
    <n v="25.692295918367346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d v="2015-07-07T11:30:33"/>
    <n v="1433698233"/>
    <x v="2965"/>
    <b v="0"/>
    <n v="39"/>
    <b v="1"/>
    <s v="theater/plays"/>
    <n v="109"/>
    <n v="41.92307692307692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d v="2015-09-16T11:43:32"/>
    <n v="1439833412"/>
    <x v="2966"/>
    <b v="0"/>
    <n v="128"/>
    <b v="1"/>
    <s v="theater/plays"/>
    <n v="113.63"/>
    <n v="88.7734375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d v="2015-03-08T21:44:52"/>
    <n v="1423284292"/>
    <x v="2967"/>
    <b v="0"/>
    <n v="71"/>
    <b v="1"/>
    <s v="theater/plays"/>
    <n v="113.92"/>
    <n v="80.225352112676063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d v="2016-08-16T21:59:00"/>
    <n v="1470227660"/>
    <x v="2968"/>
    <b v="0"/>
    <n v="47"/>
    <b v="1"/>
    <s v="theater/plays"/>
    <n v="106"/>
    <n v="78.93617021276595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d v="2015-05-03T16:51:00"/>
    <n v="1428087153"/>
    <x v="2969"/>
    <b v="0"/>
    <n v="17"/>
    <b v="1"/>
    <s v="theater/plays"/>
    <n v="162.5"/>
    <n v="95.588235294117652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d v="2014-07-18T10:04:11"/>
    <n v="1403107451"/>
    <x v="2970"/>
    <b v="0"/>
    <n v="91"/>
    <b v="1"/>
    <s v="theater/plays"/>
    <n v="106"/>
    <n v="69.890109890109883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d v="2014-08-31T09:47:58"/>
    <n v="1406908078"/>
    <x v="2971"/>
    <b v="0"/>
    <n v="43"/>
    <b v="1"/>
    <s v="theater/plays"/>
    <n v="100.15625"/>
    <n v="74.534883720930239"/>
    <n v="74.534883720930239"/>
    <x v="1"/>
    <s v="plays"/>
  </r>
  <r>
    <n v="2972"/>
    <s v="A Bad Plan"/>
    <s v="A group of artists. A mythical art piece. A harrowing quest. And some margaritas."/>
    <x v="13"/>
    <n v="2107"/>
    <x v="0"/>
    <s v="US"/>
    <s v="USD"/>
    <n v="1480899600"/>
    <d v="2016-12-04T19:00:00"/>
    <n v="1479609520"/>
    <x v="2972"/>
    <b v="0"/>
    <n v="17"/>
    <b v="1"/>
    <s v="theater/plays"/>
    <n v="105.35"/>
    <n v="123.94117647058823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d v="2015-12-31T22:00:00"/>
    <n v="1449171508"/>
    <x v="2973"/>
    <b v="0"/>
    <n v="33"/>
    <b v="1"/>
    <s v="theater/plays"/>
    <n v="174.8"/>
    <n v="264.84848484848487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d v="2014-09-25T19:35:00"/>
    <n v="1409275671"/>
    <x v="2974"/>
    <b v="0"/>
    <n v="87"/>
    <b v="1"/>
    <s v="theater/plays"/>
    <n v="102"/>
    <n v="58.620689655172413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d v="2014-11-26T21:00:00"/>
    <n v="1414599886"/>
    <x v="2975"/>
    <b v="0"/>
    <n v="113"/>
    <b v="1"/>
    <s v="theater/plays"/>
    <n v="100.125"/>
    <n v="70.884955752212392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d v="2016-03-13T06:00:00"/>
    <n v="1456421530"/>
    <x v="2976"/>
    <b v="0"/>
    <n v="14"/>
    <b v="1"/>
    <s v="theater/plays"/>
    <n v="171.42857142857142"/>
    <n v="8.571428571428571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d v="2015-03-22T20:14:00"/>
    <n v="1421960934"/>
    <x v="2977"/>
    <b v="0"/>
    <n v="30"/>
    <b v="1"/>
    <s v="theater/plays"/>
    <n v="113.5666666666666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d v="2014-10-19T23:59:00"/>
    <n v="1412954547"/>
    <x v="2978"/>
    <b v="0"/>
    <n v="16"/>
    <b v="1"/>
    <s v="theater/plays"/>
    <n v="129.46666666666667"/>
    <n v="60.6875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d v="2015-01-06T00:00:00"/>
    <n v="1419104823"/>
    <x v="2979"/>
    <b v="0"/>
    <n v="46"/>
    <b v="1"/>
    <s v="theater/plays"/>
    <n v="101.4"/>
    <n v="110.21739130434783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d v="2015-08-23T20:00:00"/>
    <n v="1438639130"/>
    <x v="2980"/>
    <b v="0"/>
    <n v="24"/>
    <b v="1"/>
    <s v="theater/plays"/>
    <n v="109.16666666666667"/>
    <n v="136.45833333333334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d v="2015-09-23T07:25:56"/>
    <n v="1439126756"/>
    <x v="2981"/>
    <b v="1"/>
    <n v="97"/>
    <b v="1"/>
    <s v="theater/spaces"/>
    <n v="128.92500000000001"/>
    <n v="53.164948453608247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d v="2016-02-11T10:29:03"/>
    <n v="1452616143"/>
    <x v="2982"/>
    <b v="1"/>
    <n v="59"/>
    <b v="1"/>
    <s v="theater/spaces"/>
    <n v="102.06"/>
    <n v="86.491525423728817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d v="2014-11-11T10:10:36"/>
    <n v="1410534636"/>
    <x v="2983"/>
    <b v="1"/>
    <n v="1095"/>
    <b v="1"/>
    <s v="theater/spaces"/>
    <n v="146.53957758620689"/>
    <n v="155.23827397260274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d v="2016-08-24T00:41:21"/>
    <n v="1469428881"/>
    <x v="2984"/>
    <b v="1"/>
    <n v="218"/>
    <b v="1"/>
    <s v="theater/spaces"/>
    <n v="100.352"/>
    <n v="115.08256880733946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d v="2016-10-30T22:00:00"/>
    <n v="1476228128"/>
    <x v="2985"/>
    <b v="0"/>
    <n v="111"/>
    <b v="1"/>
    <s v="theater/spaces"/>
    <n v="121.65"/>
    <n v="109.5945945945946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d v="2016-05-01T05:00:06"/>
    <n v="1456920006"/>
    <x v="2986"/>
    <b v="0"/>
    <n v="56"/>
    <b v="1"/>
    <s v="theater/spaces"/>
    <n v="105.5"/>
    <n v="45.21428571428571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d v="2016-10-12T18:00:00"/>
    <n v="1473837751"/>
    <x v="2987"/>
    <b v="0"/>
    <n v="265"/>
    <b v="1"/>
    <s v="theater/spaces"/>
    <n v="110.4008"/>
    <n v="104.15169811320754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d v="2016-06-20T02:41:21"/>
    <n v="1463820081"/>
    <x v="2988"/>
    <b v="0"/>
    <n v="28"/>
    <b v="1"/>
    <s v="theater/spaces"/>
    <n v="100"/>
    <n v="35.714285714285715"/>
    <n v="35.714285714285715"/>
    <x v="1"/>
    <s v="spaces"/>
  </r>
  <r>
    <n v="2989"/>
    <s v="Let's Light Up The Gem!"/>
    <s v="Bring the movies back to Bethel, Maine."/>
    <x v="22"/>
    <n v="35307"/>
    <x v="0"/>
    <s v="US"/>
    <s v="USD"/>
    <n v="1450673940"/>
    <d v="2015-12-20T22:59:00"/>
    <n v="1448756962"/>
    <x v="2989"/>
    <b v="0"/>
    <n v="364"/>
    <b v="1"/>
    <s v="theater/spaces"/>
    <n v="176.535"/>
    <n v="96.99725274725274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d v="2016-01-07T07:47:00"/>
    <n v="1449150420"/>
    <x v="2990"/>
    <b v="0"/>
    <n v="27"/>
    <b v="1"/>
    <s v="theater/spaces"/>
    <n v="100"/>
    <n v="370.37037037037038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d v="2017-01-27T14:05:30"/>
    <n v="1483646730"/>
    <x v="2991"/>
    <b v="0"/>
    <n v="93"/>
    <b v="1"/>
    <s v="theater/spaces"/>
    <n v="103.29411764705883"/>
    <n v="94.408602150537632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d v="2016-10-09T12:25:10"/>
    <n v="1473445510"/>
    <x v="2992"/>
    <b v="0"/>
    <n v="64"/>
    <b v="1"/>
    <s v="theater/spaces"/>
    <n v="104.5"/>
    <n v="48.984375"/>
    <n v="48.984375"/>
    <x v="1"/>
    <s v="spaces"/>
  </r>
  <r>
    <n v="2993"/>
    <s v="TRUE WEST: Think, Dog! Productions"/>
    <s v="Help us build the Kitchen from Hell!"/>
    <x v="28"/>
    <n v="1003"/>
    <x v="0"/>
    <s v="US"/>
    <s v="USD"/>
    <n v="1455998867"/>
    <d v="2016-02-20T14:07:47"/>
    <n v="1453406867"/>
    <x v="2993"/>
    <b v="0"/>
    <n v="22"/>
    <b v="1"/>
    <s v="theater/spaces"/>
    <n v="100.3"/>
    <n v="45.59090909090909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d v="2014-10-03T05:29:32"/>
    <n v="1409743772"/>
    <x v="2994"/>
    <b v="0"/>
    <n v="59"/>
    <b v="1"/>
    <s v="theater/spaces"/>
    <n v="457.74666666666667"/>
    <n v="23.275254237288134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d v="2017-01-19T09:57:51"/>
    <n v="1482249471"/>
    <x v="2995"/>
    <b v="0"/>
    <n v="249"/>
    <b v="1"/>
    <s v="theater/spaces"/>
    <n v="104.96"/>
    <n v="63.2289156626506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d v="2015-05-26T15:54:00"/>
    <n v="1427493240"/>
    <x v="2996"/>
    <b v="0"/>
    <n v="392"/>
    <b v="1"/>
    <s v="theater/spaces"/>
    <n v="171.94285714285715"/>
    <n v="153.5204081632653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d v="2017-02-26T22:59:00"/>
    <n v="1486661793"/>
    <x v="2997"/>
    <b v="0"/>
    <n v="115"/>
    <b v="1"/>
    <s v="theater/spaces"/>
    <n v="103.73"/>
    <n v="90.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d v="2014-06-15T22:25:00"/>
    <n v="1400474329"/>
    <x v="2998"/>
    <b v="0"/>
    <n v="433"/>
    <b v="1"/>
    <s v="theater/spaces"/>
    <n v="103.029"/>
    <n v="118.97113163972287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d v="2017-02-28T20:00:00"/>
    <n v="1487094360"/>
    <x v="2999"/>
    <b v="0"/>
    <n v="20"/>
    <b v="1"/>
    <s v="theater/spaces"/>
    <n v="118.88888888888889"/>
    <n v="80.25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d v="2017-01-31T12:00:00"/>
    <n v="1484682670"/>
    <x v="3000"/>
    <b v="0"/>
    <n v="8"/>
    <b v="1"/>
    <s v="theater/spaces"/>
    <n v="100"/>
    <n v="62.5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d v="2016-07-13T15:29:42"/>
    <n v="1465853382"/>
    <x v="3001"/>
    <b v="0"/>
    <n v="175"/>
    <b v="1"/>
    <s v="theater/spaces"/>
    <n v="318.699889104519"/>
    <n v="131.37719999999999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d v="2012-12-26T14:04:12"/>
    <n v="1353960252"/>
    <x v="3002"/>
    <b v="0"/>
    <n v="104"/>
    <b v="1"/>
    <s v="theater/spaces"/>
    <n v="108.50614285714286"/>
    <n v="73.03298076923077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d v="2016-02-29T23:59:00"/>
    <n v="1454098976"/>
    <x v="3003"/>
    <b v="0"/>
    <n v="17"/>
    <b v="1"/>
    <s v="theater/spaces"/>
    <n v="101.16666666666667"/>
    <n v="178.52941176470588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d v="2014-11-15T16:08:44"/>
    <n v="1413493724"/>
    <x v="3004"/>
    <b v="0"/>
    <n v="277"/>
    <b v="1"/>
    <s v="theater/spaces"/>
    <n v="112.815"/>
    <n v="162.90974729241879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d v="2014-10-06T10:11:45"/>
    <n v="1410019905"/>
    <x v="3005"/>
    <b v="0"/>
    <n v="118"/>
    <b v="1"/>
    <s v="theater/spaces"/>
    <n v="120.49622641509434"/>
    <n v="108.24237288135593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d v="2014-12-14T12:09:51"/>
    <n v="1415988591"/>
    <x v="3006"/>
    <b v="0"/>
    <n v="97"/>
    <b v="1"/>
    <s v="theater/spaces"/>
    <n v="107.75"/>
    <n v="88.865979381443296"/>
    <n v="88.865979381443296"/>
    <x v="1"/>
    <s v="spaces"/>
  </r>
  <r>
    <n v="3007"/>
    <s v="Bethlem"/>
    <s v="Consuite for 2015 CoreCon.  An adventure into insanity."/>
    <x v="20"/>
    <n v="1080"/>
    <x v="0"/>
    <s v="US"/>
    <s v="USD"/>
    <n v="1429938683"/>
    <d v="2015-04-24T23:11:23"/>
    <n v="1428124283"/>
    <x v="3007"/>
    <b v="0"/>
    <n v="20"/>
    <b v="1"/>
    <s v="theater/spaces"/>
    <n v="180"/>
    <n v="54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d v="2016-01-20T23:05:19"/>
    <n v="1450760719"/>
    <x v="3008"/>
    <b v="0"/>
    <n v="26"/>
    <b v="1"/>
    <s v="theater/spaces"/>
    <n v="101.16666666666667"/>
    <n v="116.73076923076923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d v="2014-11-26T08:40:40"/>
    <n v="1414417240"/>
    <x v="3009"/>
    <b v="0"/>
    <n v="128"/>
    <b v="1"/>
    <s v="theater/spaces"/>
    <n v="119.756"/>
    <n v="233.8984375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d v="2015-02-21T13:58:39"/>
    <n v="1419364719"/>
    <x v="3010"/>
    <b v="0"/>
    <n v="15"/>
    <b v="1"/>
    <s v="theater/spaces"/>
    <n v="15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d v="2015-12-23T16:59:00"/>
    <n v="1448536516"/>
    <x v="3011"/>
    <b v="0"/>
    <n v="25"/>
    <b v="1"/>
    <s v="theater/spaces"/>
    <n v="123.66666666666667"/>
    <n v="14.84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d v="2015-02-10T10:52:10"/>
    <n v="1421772730"/>
    <x v="3012"/>
    <b v="0"/>
    <n v="55"/>
    <b v="1"/>
    <s v="theater/spaces"/>
    <n v="117.125"/>
    <n v="85.18181818181818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d v="2015-06-21T14:04:09"/>
    <n v="1432325049"/>
    <x v="3013"/>
    <b v="0"/>
    <n v="107"/>
    <b v="1"/>
    <s v="theater/spaces"/>
    <n v="156.96"/>
    <n v="146.69158878504672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d v="2014-11-04T23:00:00"/>
    <n v="1412737080"/>
    <x v="3014"/>
    <b v="0"/>
    <n v="557"/>
    <b v="1"/>
    <s v="theater/spaces"/>
    <n v="113.104"/>
    <n v="50.764811490125673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d v="2014-06-10T22:00:00"/>
    <n v="1401125238"/>
    <x v="3015"/>
    <b v="0"/>
    <n v="40"/>
    <b v="1"/>
    <s v="theater/spaces"/>
    <n v="103.17647058823529"/>
    <n v="87.7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d v="2014-07-18T07:09:12"/>
    <n v="1400504952"/>
    <x v="3016"/>
    <b v="0"/>
    <n v="36"/>
    <b v="1"/>
    <s v="theater/spaces"/>
    <n v="102.61176470588235"/>
    <n v="242.27777777777777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d v="2014-08-20T14:24:03"/>
    <n v="1405974243"/>
    <x v="3017"/>
    <b v="0"/>
    <n v="159"/>
    <b v="1"/>
    <s v="theater/spaces"/>
    <n v="105.84090909090909"/>
    <n v="146.44654088050314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d v="2015-07-20T16:00:00"/>
    <n v="1433747376"/>
    <x v="3018"/>
    <b v="0"/>
    <n v="41"/>
    <b v="1"/>
    <s v="theater/spaces"/>
    <n v="100.71428571428571"/>
    <n v="103.17073170731707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d v="2014-05-26T21:00:00"/>
    <n v="1398801620"/>
    <x v="3019"/>
    <b v="0"/>
    <n v="226"/>
    <b v="1"/>
    <s v="theater/spaces"/>
    <n v="121.23333333333333"/>
    <n v="80.46460176991151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d v="2015-08-14T14:18:53"/>
    <n v="1434399533"/>
    <x v="3020"/>
    <b v="0"/>
    <n v="30"/>
    <b v="1"/>
    <s v="theater/spaces"/>
    <n v="100.57142857142857"/>
    <n v="234.66666666666666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d v="2016-11-21T23:59:00"/>
    <n v="1476715869"/>
    <x v="3021"/>
    <b v="0"/>
    <n v="103"/>
    <b v="1"/>
    <s v="theater/spaces"/>
    <n v="116.02222222222223"/>
    <n v="50.689320388349515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d v="2016-08-27T16:53:29"/>
    <n v="1468450409"/>
    <x v="3022"/>
    <b v="0"/>
    <n v="62"/>
    <b v="1"/>
    <s v="theater/spaces"/>
    <n v="100.88"/>
    <n v="162.70967741935485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d v="2015-06-11T10:13:06"/>
    <n v="1430151186"/>
    <x v="3023"/>
    <b v="0"/>
    <n v="6"/>
    <b v="1"/>
    <s v="theater/spaces"/>
    <n v="103"/>
    <n v="120.16666666666667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d v="2012-10-06T17:51:15"/>
    <n v="1346975475"/>
    <x v="3024"/>
    <b v="0"/>
    <n v="182"/>
    <b v="1"/>
    <s v="theater/spaces"/>
    <n v="246.42"/>
    <n v="67.697802197802204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d v="2014-05-30T10:00:00"/>
    <n v="1399032813"/>
    <x v="3025"/>
    <b v="0"/>
    <n v="145"/>
    <b v="1"/>
    <s v="theater/spaces"/>
    <n v="302.2"/>
    <n v="52.103448275862071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d v="2017-03-03T05:01:32"/>
    <n v="1487329292"/>
    <x v="3026"/>
    <b v="0"/>
    <n v="25"/>
    <b v="1"/>
    <s v="theater/spaces"/>
    <n v="143.33333333333334"/>
    <n v="51.6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d v="2015-03-20T09:54:11"/>
    <n v="1424278451"/>
    <x v="3027"/>
    <b v="0"/>
    <n v="320"/>
    <b v="1"/>
    <s v="theater/spaces"/>
    <n v="131.44"/>
    <n v="164.3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d v="2016-08-15T00:20:25"/>
    <n v="1468650025"/>
    <x v="3028"/>
    <b v="0"/>
    <n v="99"/>
    <b v="1"/>
    <s v="theater/spaces"/>
    <n v="168.02"/>
    <n v="84.85858585858585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d v="2014-11-17T22:35:00"/>
    <n v="1413824447"/>
    <x v="3029"/>
    <b v="0"/>
    <n v="348"/>
    <b v="1"/>
    <s v="theater/spaces"/>
    <n v="109.67666666666666"/>
    <n v="94.548850574712645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d v="2015-09-16T11:56:11"/>
    <n v="1439834171"/>
    <x v="3030"/>
    <b v="0"/>
    <n v="41"/>
    <b v="1"/>
    <s v="theater/spaces"/>
    <n v="106.68571428571428"/>
    <n v="45.53658536585366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d v="2016-10-14T15:10:47"/>
    <n v="1471295447"/>
    <x v="3031"/>
    <b v="0"/>
    <n v="29"/>
    <b v="1"/>
    <s v="theater/spaces"/>
    <n v="100"/>
    <n v="51.724137931034484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d v="2015-09-10T19:04:19"/>
    <n v="1439341459"/>
    <x v="3032"/>
    <b v="0"/>
    <n v="25"/>
    <b v="1"/>
    <s v="theater/spaces"/>
    <n v="127.2"/>
    <n v="50.88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d v="2016-08-17T20:38:45"/>
    <n v="1468895925"/>
    <x v="3033"/>
    <b v="0"/>
    <n v="23"/>
    <b v="1"/>
    <s v="theater/spaces"/>
    <n v="146.53333333333333"/>
    <n v="191.13043478260869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d v="2016-10-31T21:59:00"/>
    <n v="1475326255"/>
    <x v="3034"/>
    <b v="0"/>
    <n v="1260"/>
    <b v="1"/>
    <s v="theater/spaces"/>
    <n v="112.536"/>
    <n v="89.314285714285717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s v="US"/>
    <s v="USD"/>
    <n v="1367674009"/>
    <d v="2013-05-04T07:26:49"/>
    <n v="1365082009"/>
    <x v="3035"/>
    <b v="0"/>
    <n v="307"/>
    <b v="1"/>
    <s v="theater/spaces"/>
    <n v="108.78684"/>
    <n v="88.588631921824103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d v="2013-08-16T05:59:00"/>
    <n v="1373568644"/>
    <x v="3036"/>
    <b v="0"/>
    <n v="329"/>
    <b v="1"/>
    <s v="theater/spaces"/>
    <n v="126.732"/>
    <n v="96.30091185410334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d v="2010-10-01T22:59:00"/>
    <n v="1279574773"/>
    <x v="3037"/>
    <b v="0"/>
    <n v="32"/>
    <b v="1"/>
    <s v="theater/spaces"/>
    <n v="213.2"/>
    <n v="33.3125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d v="2016-03-04T00:03:17"/>
    <n v="1451887397"/>
    <x v="3038"/>
    <b v="0"/>
    <n v="27"/>
    <b v="1"/>
    <s v="theater/spaces"/>
    <n v="100.5"/>
    <n v="37.22222222222222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d v="2013-12-29T01:59:00"/>
    <n v="1386011038"/>
    <x v="3039"/>
    <b v="0"/>
    <n v="236"/>
    <b v="1"/>
    <s v="theater/spaces"/>
    <n v="108.7139"/>
    <n v="92.130423728813554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d v="2015-06-26T17:00:00"/>
    <n v="1434999621"/>
    <x v="3040"/>
    <b v="0"/>
    <n v="42"/>
    <b v="1"/>
    <s v="theater/spaces"/>
    <n v="107.5"/>
    <n v="76.785714285714292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s v="US"/>
    <s v="USD"/>
    <n v="1453323048"/>
    <d v="2016-01-20T14:50:48"/>
    <n v="1450731048"/>
    <x v="3041"/>
    <b v="0"/>
    <n v="95"/>
    <b v="1"/>
    <s v="theater/spaces"/>
    <n v="110.48192771084338"/>
    <n v="96.526315789473685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d v="2015-10-06T10:30:47"/>
    <n v="1441557047"/>
    <x v="3042"/>
    <b v="0"/>
    <n v="37"/>
    <b v="1"/>
    <s v="theater/spaces"/>
    <n v="128"/>
    <n v="51.89189189189189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d v="2015-04-15T20:50:00"/>
    <n v="1426815699"/>
    <x v="3043"/>
    <b v="0"/>
    <n v="128"/>
    <b v="1"/>
    <s v="theater/spaces"/>
    <n v="110.00666666666666"/>
    <n v="128.9140625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d v="2016-02-02T11:26:38"/>
    <n v="1453137998"/>
    <x v="3044"/>
    <b v="0"/>
    <n v="156"/>
    <b v="1"/>
    <s v="theater/spaces"/>
    <n v="109.34166666666667"/>
    <n v="84.108974358974365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d v="2014-08-21T21:44:15"/>
    <n v="1406087055"/>
    <x v="3045"/>
    <b v="0"/>
    <n v="64"/>
    <b v="1"/>
    <s v="theater/spaces"/>
    <n v="132.70650000000001"/>
    <n v="82.94156250000000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d v="2014-09-09T22:52:00"/>
    <n v="1407784586"/>
    <x v="3046"/>
    <b v="0"/>
    <n v="58"/>
    <b v="1"/>
    <s v="theater/spaces"/>
    <n v="190.84810126582278"/>
    <n v="259.94827586206895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d v="2016-04-27T07:16:00"/>
    <n v="1457999054"/>
    <x v="3047"/>
    <b v="0"/>
    <n v="20"/>
    <b v="1"/>
    <s v="theater/spaces"/>
    <n v="149"/>
    <n v="37.2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d v="2014-12-31T15:22:00"/>
    <n v="1417556262"/>
    <x v="3048"/>
    <b v="0"/>
    <n v="47"/>
    <b v="1"/>
    <s v="theater/spaces"/>
    <n v="166.4"/>
    <n v="177.0212765957446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d v="2015-06-13T18:20:55"/>
    <n v="1431649255"/>
    <x v="3049"/>
    <b v="0"/>
    <n v="54"/>
    <b v="1"/>
    <s v="theater/spaces"/>
    <n v="106.66666666666667"/>
    <n v="74.074074074074076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d v="2016-05-04T22:02:40"/>
    <n v="1459828960"/>
    <x v="3050"/>
    <b v="0"/>
    <n v="9"/>
    <b v="1"/>
    <s v="theater/spaces"/>
    <n v="106"/>
    <n v="70.666666666666671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d v="2017-02-08T03:59:05"/>
    <n v="1483955945"/>
    <x v="3051"/>
    <b v="1"/>
    <n v="35"/>
    <b v="0"/>
    <s v="theater/spaces"/>
    <n v="23.62857142857143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d v="2015-05-28T09:59:00"/>
    <n v="1430237094"/>
    <x v="3052"/>
    <b v="0"/>
    <n v="2"/>
    <b v="0"/>
    <s v="theater/spaces"/>
    <n v="0.15"/>
    <n v="37.5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d v="2014-10-01T21:59:00"/>
    <n v="1407781013"/>
    <x v="3053"/>
    <b v="0"/>
    <n v="3"/>
    <b v="0"/>
    <s v="theater/spaces"/>
    <n v="0.4"/>
    <n v="13.33333333333333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d v="2015-03-01T19:04:00"/>
    <n v="1422043154"/>
    <x v="3054"/>
    <b v="0"/>
    <n v="0"/>
    <b v="0"/>
    <s v="theater/spaces"/>
    <n v="0"/>
    <e v="#DIV/0!"/>
    <n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d v="2015-01-09T16:59:50"/>
    <n v="1415660390"/>
    <x v="3055"/>
    <b v="0"/>
    <n v="1"/>
    <b v="0"/>
    <s v="theater/spaces"/>
    <n v="5.0000000000000001E-3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d v="2014-09-29T09:16:24"/>
    <n v="1406819784"/>
    <x v="3056"/>
    <b v="0"/>
    <n v="0"/>
    <b v="0"/>
    <s v="theater/spaces"/>
    <n v="0"/>
    <e v="#DIV/0!"/>
    <n v="0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d v="2016-04-03T08:36:51"/>
    <n v="1457105811"/>
    <x v="3057"/>
    <b v="0"/>
    <n v="0"/>
    <b v="0"/>
    <s v="theater/spaces"/>
    <n v="0"/>
    <e v="#DIV/0!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d v="2016-05-20T02:59:00"/>
    <n v="1459414740"/>
    <x v="3058"/>
    <b v="0"/>
    <n v="3"/>
    <b v="0"/>
    <s v="theater/spaces"/>
    <n v="1.6666666666666666E-2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d v="2014-08-08T16:27:26"/>
    <n v="1404944846"/>
    <x v="3059"/>
    <b v="0"/>
    <n v="11"/>
    <b v="0"/>
    <s v="theater/spaces"/>
    <n v="3.0066666666666668"/>
    <n v="41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d v="2015-09-28T00:35:34"/>
    <n v="1440830134"/>
    <x v="3060"/>
    <b v="0"/>
    <n v="6"/>
    <b v="0"/>
    <s v="theater/spaces"/>
    <n v="0.15227272727272728"/>
    <n v="55.833333333333336"/>
    <n v="55.833333333333336"/>
    <x v="1"/>
    <s v="spaces"/>
  </r>
  <r>
    <n v="3061"/>
    <s v="Help Save Parkway Cinemas!"/>
    <s v="Save a historic Local theater."/>
    <x v="80"/>
    <n v="0"/>
    <x v="2"/>
    <s v="US"/>
    <s v="USD"/>
    <n v="1407955748"/>
    <d v="2014-08-13T12:49:08"/>
    <n v="1405363748"/>
    <x v="3061"/>
    <b v="0"/>
    <n v="0"/>
    <b v="0"/>
    <s v="theater/spaces"/>
    <n v="0"/>
    <e v="#DIV/0!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d v="2015-09-30T12:00:00"/>
    <n v="1441111892"/>
    <x v="3062"/>
    <b v="0"/>
    <n v="67"/>
    <b v="0"/>
    <s v="theater/spaces"/>
    <n v="66.84"/>
    <n v="99.761194029850742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s v="US"/>
    <s v="USD"/>
    <n v="1477174138"/>
    <d v="2016-10-22T16:08:58"/>
    <n v="1474150138"/>
    <x v="3063"/>
    <b v="0"/>
    <n v="23"/>
    <b v="0"/>
    <s v="theater/spaces"/>
    <n v="19.566666666666666"/>
    <n v="25.521739130434781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s v="US"/>
    <s v="USD"/>
    <n v="1448175540"/>
    <d v="2015-11-22T00:59:00"/>
    <n v="1445483246"/>
    <x v="3064"/>
    <b v="0"/>
    <n v="72"/>
    <b v="0"/>
    <s v="theater/spaces"/>
    <n v="11.294666666666666"/>
    <n v="117.6527777777777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d v="2014-07-29T19:19:32"/>
    <n v="1404523172"/>
    <x v="3065"/>
    <b v="0"/>
    <n v="2"/>
    <b v="0"/>
    <s v="theater/spaces"/>
    <n v="0.04"/>
    <n v="5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d v="2016-07-09T23:28:57"/>
    <n v="1465536537"/>
    <x v="3066"/>
    <b v="0"/>
    <n v="15"/>
    <b v="0"/>
    <s v="theater/spaces"/>
    <n v="11.985714285714286"/>
    <n v="2796.6666666666665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d v="2015-09-09T16:31:19"/>
    <n v="1439245879"/>
    <x v="3067"/>
    <b v="0"/>
    <n v="1"/>
    <b v="0"/>
    <s v="theater/spaces"/>
    <n v="2.5"/>
    <n v="2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d v="2015-10-16T10:35:52"/>
    <n v="1442421352"/>
    <x v="3068"/>
    <b v="0"/>
    <n v="2"/>
    <b v="0"/>
    <s v="theater/spaces"/>
    <n v="7.0000000000000007E-2"/>
    <n v="87.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d v="2014-12-14T14:00:34"/>
    <n v="1415995234"/>
    <x v="3069"/>
    <b v="0"/>
    <n v="7"/>
    <b v="0"/>
    <s v="theater/spaces"/>
    <n v="14.1"/>
    <n v="20.14285714285714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d v="2016-12-07T11:36:09"/>
    <n v="1479317769"/>
    <x v="3070"/>
    <b v="0"/>
    <n v="16"/>
    <b v="0"/>
    <s v="theater/spaces"/>
    <n v="3.34"/>
    <n v="20.875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d v="2015-04-20T23:59:00"/>
    <n v="1428082481"/>
    <x v="3071"/>
    <b v="0"/>
    <n v="117"/>
    <b v="0"/>
    <s v="theater/spaces"/>
    <n v="59.774999999999999"/>
    <n v="61.307692307692307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d v="2016-10-29T19:46:00"/>
    <n v="1476549262"/>
    <x v="3072"/>
    <b v="0"/>
    <n v="2"/>
    <b v="0"/>
    <s v="theater/spaces"/>
    <n v="1.6666666666666666E-2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d v="2015-06-14T13:19:00"/>
    <n v="1429287900"/>
    <x v="3073"/>
    <b v="0"/>
    <n v="7"/>
    <b v="0"/>
    <s v="theater/spaces"/>
    <n v="2.3035714285714284E-2"/>
    <n v="92.142857142857139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d v="2016-03-10T07:42:39"/>
    <n v="1455025359"/>
    <x v="3074"/>
    <b v="0"/>
    <n v="3"/>
    <b v="0"/>
    <s v="theater/spaces"/>
    <n v="8.7999999999999995E-2"/>
    <n v="7.333333333333333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d v="2016-08-18T20:27:20"/>
    <n v="1467253640"/>
    <x v="3075"/>
    <b v="0"/>
    <n v="20"/>
    <b v="0"/>
    <s v="theater/spaces"/>
    <n v="8.64"/>
    <n v="64.8"/>
    <n v="64.8"/>
    <x v="1"/>
    <s v="spaces"/>
  </r>
  <r>
    <n v="3076"/>
    <s v="10,000 Hours"/>
    <s v="Helping female comedians get in their 10,000 Hours of practice!"/>
    <x v="3"/>
    <n v="1506"/>
    <x v="2"/>
    <s v="US"/>
    <s v="USD"/>
    <n v="1444405123"/>
    <d v="2015-10-09T09:38:43"/>
    <n v="1439221123"/>
    <x v="3076"/>
    <b v="0"/>
    <n v="50"/>
    <b v="0"/>
    <s v="theater/spaces"/>
    <n v="15.06"/>
    <n v="30.12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d v="2017-03-02T16:57:58"/>
    <n v="1485903478"/>
    <x v="3077"/>
    <b v="0"/>
    <n v="2"/>
    <b v="0"/>
    <s v="theater/spaces"/>
    <n v="0.47727272727272729"/>
    <n v="52.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d v="2015-02-25T21:19:55"/>
    <n v="1422328795"/>
    <x v="3078"/>
    <b v="0"/>
    <n v="3"/>
    <b v="0"/>
    <s v="theater/spaces"/>
    <n v="0.11833333333333333"/>
    <n v="23.666666666666668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d v="2015-03-22T10:07:15"/>
    <n v="1424452035"/>
    <x v="3079"/>
    <b v="0"/>
    <n v="27"/>
    <b v="0"/>
    <s v="theater/spaces"/>
    <n v="0.84173998587352461"/>
    <n v="415.77777777777777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d v="2014-12-26T19:40:44"/>
    <n v="1414456844"/>
    <x v="3080"/>
    <b v="0"/>
    <n v="7"/>
    <b v="0"/>
    <s v="theater/spaces"/>
    <n v="1.8800000000000001E-2"/>
    <n v="53.714285714285715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d v="2015-09-19T22:21:31"/>
    <n v="1440130891"/>
    <x v="3081"/>
    <b v="0"/>
    <n v="5"/>
    <b v="0"/>
    <s v="theater/spaces"/>
    <n v="0.21029999999999999"/>
    <n v="420.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d v="2015-11-15T17:09:06"/>
    <n v="1445033346"/>
    <x v="3082"/>
    <b v="0"/>
    <n v="0"/>
    <b v="0"/>
    <s v="theater/spaces"/>
    <n v="0"/>
    <e v="#DIV/0!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d v="2014-08-31T23:00:00"/>
    <n v="1406986278"/>
    <x v="3083"/>
    <b v="0"/>
    <n v="3"/>
    <b v="0"/>
    <s v="theater/spaces"/>
    <n v="0.28000000000000003"/>
    <n v="18.66666666666666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d v="2015-05-05T12:48:00"/>
    <n v="1428340931"/>
    <x v="3084"/>
    <b v="0"/>
    <n v="6"/>
    <b v="0"/>
    <s v="theater/spaces"/>
    <n v="11.57920670115792"/>
    <n v="78.333333333333329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d v="2015-09-29T15:12:39"/>
    <n v="1440969159"/>
    <x v="3085"/>
    <b v="0"/>
    <n v="9"/>
    <b v="0"/>
    <s v="theater/spaces"/>
    <n v="2.44"/>
    <n v="67.777777777777771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d v="2015-08-17T10:05:59"/>
    <n v="1434643559"/>
    <x v="3086"/>
    <b v="0"/>
    <n v="3"/>
    <b v="0"/>
    <s v="theater/spaces"/>
    <n v="0.25"/>
    <n v="16.666666666666668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d v="2016-12-20T22:36:30"/>
    <n v="1477107390"/>
    <x v="3087"/>
    <b v="0"/>
    <n v="2"/>
    <b v="0"/>
    <s v="theater/spaces"/>
    <n v="0.625"/>
    <n v="62.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d v="2015-01-08T07:41:00"/>
    <n v="1418046247"/>
    <x v="3088"/>
    <b v="0"/>
    <n v="3"/>
    <b v="0"/>
    <s v="theater/spaces"/>
    <n v="0.19384615384615383"/>
    <n v="42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d v="2016-07-08T19:59:00"/>
    <n v="1465304483"/>
    <x v="3089"/>
    <b v="0"/>
    <n v="45"/>
    <b v="0"/>
    <s v="theater/spaces"/>
    <n v="23.416"/>
    <n v="130.0888888888889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d v="2015-05-01T12:39:05"/>
    <n v="1425325145"/>
    <x v="3090"/>
    <b v="0"/>
    <n v="9"/>
    <b v="0"/>
    <s v="theater/spaces"/>
    <n v="5.0808888888888886"/>
    <n v="1270.222222222222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d v="2016-08-14T16:45:43"/>
    <n v="1468622743"/>
    <x v="3091"/>
    <b v="0"/>
    <n v="9"/>
    <b v="0"/>
    <s v="theater/spaces"/>
    <n v="15.92"/>
    <n v="88.4444444444444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d v="2015-10-15T16:00:00"/>
    <n v="1441723912"/>
    <x v="3092"/>
    <b v="0"/>
    <n v="21"/>
    <b v="0"/>
    <s v="theater/spaces"/>
    <n v="1.18319"/>
    <n v="56.342380952380957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d v="2014-05-31T21:59:00"/>
    <n v="1398980941"/>
    <x v="3093"/>
    <b v="0"/>
    <n v="17"/>
    <b v="0"/>
    <s v="theater/spaces"/>
    <n v="22.75"/>
    <n v="53.529411764705884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d v="2015-09-20T13:05:56"/>
    <n v="1437591956"/>
    <x v="3094"/>
    <b v="0"/>
    <n v="1"/>
    <b v="0"/>
    <s v="theater/spaces"/>
    <n v="2.5000000000000001E-2"/>
    <n v="25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d v="2016-07-31T18:36:20"/>
    <n v="1464827780"/>
    <x v="3095"/>
    <b v="0"/>
    <n v="1"/>
    <b v="0"/>
    <s v="theater/spaces"/>
    <n v="0.33512064343163539"/>
    <n v="5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d v="2015-05-20T13:48:46"/>
    <n v="1429559326"/>
    <x v="3096"/>
    <b v="0"/>
    <n v="14"/>
    <b v="0"/>
    <s v="theater/spaces"/>
    <n v="3.9750000000000001"/>
    <n v="56.785714285714285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d v="2016-10-07T08:00:00"/>
    <n v="1474027501"/>
    <x v="3097"/>
    <b v="0"/>
    <n v="42"/>
    <b v="0"/>
    <s v="theater/spaces"/>
    <n v="17.149999999999999"/>
    <n v="40.833333333333336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d v="2016-02-07T18:17:00"/>
    <n v="1450724449"/>
    <x v="3098"/>
    <b v="0"/>
    <n v="27"/>
    <b v="0"/>
    <s v="theater/spaces"/>
    <n v="3.6080041046690612"/>
    <n v="65.11111111111111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d v="2016-02-11T22:33:11"/>
    <n v="1452659591"/>
    <x v="3099"/>
    <b v="0"/>
    <n v="5"/>
    <b v="0"/>
    <s v="theater/spaces"/>
    <n v="13.9"/>
    <n v="55.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d v="2014-10-20T08:56:15"/>
    <n v="1411224975"/>
    <x v="3100"/>
    <b v="0"/>
    <n v="13"/>
    <b v="0"/>
    <s v="theater/spaces"/>
    <n v="15.225"/>
    <n v="140.5384615384615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d v="2015-07-16T01:56:00"/>
    <n v="1434445937"/>
    <x v="3101"/>
    <b v="0"/>
    <n v="12"/>
    <b v="0"/>
    <s v="theater/spaces"/>
    <n v="12"/>
    <n v="25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d v="2016-08-23T02:10:18"/>
    <n v="1467619818"/>
    <x v="3102"/>
    <b v="0"/>
    <n v="90"/>
    <b v="0"/>
    <s v="theater/spaces"/>
    <n v="39.112499999999997"/>
    <n v="69.533333333333331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d v="2015-06-11T21:45:06"/>
    <n v="1428896706"/>
    <x v="3103"/>
    <b v="0"/>
    <n v="2"/>
    <b v="0"/>
    <s v="theater/spaces"/>
    <n v="0.26829268292682928"/>
    <n v="5.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d v="2015-02-02T20:00:00"/>
    <n v="1420235311"/>
    <x v="3104"/>
    <b v="0"/>
    <n v="5"/>
    <b v="0"/>
    <s v="theater/spaces"/>
    <n v="29.625"/>
    <n v="237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d v="2014-10-18T23:00:00"/>
    <n v="1408986916"/>
    <x v="3105"/>
    <b v="0"/>
    <n v="31"/>
    <b v="0"/>
    <s v="theater/spaces"/>
    <n v="42.360992301112063"/>
    <n v="79.870967741935488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d v="2015-09-16T16:00:00"/>
    <n v="1440497876"/>
    <x v="3106"/>
    <b v="0"/>
    <n v="4"/>
    <b v="0"/>
    <s v="theater/spaces"/>
    <n v="4.0999999999999996"/>
    <n v="10.25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d v="2015-05-11T13:32:31"/>
    <n v="1430767951"/>
    <x v="3107"/>
    <b v="0"/>
    <n v="29"/>
    <b v="0"/>
    <s v="theater/spaces"/>
    <n v="19.762499999999999"/>
    <n v="272.58620689655174"/>
    <n v="272.58620689655174"/>
    <x v="1"/>
    <s v="spaces"/>
  </r>
  <r>
    <n v="3108"/>
    <s v="Funding a home for our Children's Theater"/>
    <s v="We need a permanent home for the theater!"/>
    <x v="63"/>
    <n v="26"/>
    <x v="2"/>
    <s v="US"/>
    <s v="USD"/>
    <n v="1430234394"/>
    <d v="2015-04-28T09:19:54"/>
    <n v="1425053994"/>
    <x v="3108"/>
    <b v="0"/>
    <n v="2"/>
    <b v="0"/>
    <s v="theater/spaces"/>
    <n v="5.1999999999999998E-2"/>
    <n v="13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d v="2014-08-27T21:00:10"/>
    <n v="1406170810"/>
    <x v="3109"/>
    <b v="0"/>
    <n v="114"/>
    <b v="0"/>
    <s v="theater/spaces"/>
    <n v="25.030188679245285"/>
    <n v="58.184210526315788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d v="2017-02-18T18:45:19"/>
    <n v="1484009119"/>
    <x v="3110"/>
    <b v="0"/>
    <n v="1"/>
    <b v="0"/>
    <s v="theater/spaces"/>
    <n v="0.04"/>
    <n v="10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d v="2014-10-04T08:17:00"/>
    <n v="1409753820"/>
    <x v="3111"/>
    <b v="0"/>
    <n v="76"/>
    <b v="0"/>
    <s v="theater/spaces"/>
    <n v="26.64"/>
    <n v="70.1052631578947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d v="2016-10-31T20:55:34"/>
    <n v="1472784934"/>
    <x v="3112"/>
    <b v="0"/>
    <n v="9"/>
    <b v="0"/>
    <s v="theater/spaces"/>
    <n v="4.7363636363636363"/>
    <n v="57.888888888888886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d v="2015-04-17T11:33:02"/>
    <n v="1426699982"/>
    <x v="3113"/>
    <b v="0"/>
    <n v="37"/>
    <b v="0"/>
    <s v="theater/spaces"/>
    <n v="4.2435339894712749"/>
    <n v="125.27027027027027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d v="2014-09-21T09:10:50"/>
    <n v="1406128250"/>
    <x v="3114"/>
    <b v="0"/>
    <n v="0"/>
    <b v="0"/>
    <s v="theater/spaces"/>
    <n v="0"/>
    <e v="#DIV/0!"/>
    <n v="0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d v="2016-06-05T04:43:47"/>
    <n v="1462531427"/>
    <x v="3115"/>
    <b v="0"/>
    <n v="1"/>
    <b v="0"/>
    <s v="theater/spaces"/>
    <n v="3"/>
    <n v="300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d v="2015-04-01T06:22:05"/>
    <n v="1426681325"/>
    <x v="3116"/>
    <b v="0"/>
    <n v="10"/>
    <b v="0"/>
    <s v="theater/spaces"/>
    <n v="57.333333333333336"/>
    <n v="43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d v="2016-05-27T07:12:00"/>
    <n v="1463648360"/>
    <x v="3117"/>
    <b v="0"/>
    <n v="1"/>
    <b v="0"/>
    <s v="theater/spaces"/>
    <n v="0.1"/>
    <n v="1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d v="2016-07-02T09:35:23"/>
    <n v="1465832123"/>
    <x v="3118"/>
    <b v="0"/>
    <n v="2"/>
    <b v="0"/>
    <s v="theater/spaces"/>
    <n v="0.31"/>
    <n v="775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d v="2015-03-26T18:05:32"/>
    <n v="1424826332"/>
    <x v="3119"/>
    <b v="0"/>
    <n v="1"/>
    <b v="0"/>
    <s v="theater/spaces"/>
    <n v="0.05"/>
    <n v="5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d v="2016-05-05T15:36:36"/>
    <n v="1457303796"/>
    <x v="3120"/>
    <b v="0"/>
    <n v="10"/>
    <b v="0"/>
    <s v="theater/spaces"/>
    <n v="9.8461538461538465E-3"/>
    <n v="12.8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d v="2014-09-26T10:18:55"/>
    <n v="1406564335"/>
    <x v="3121"/>
    <b v="0"/>
    <n v="1"/>
    <b v="0"/>
    <s v="theater/spaces"/>
    <n v="0.66666666666666663"/>
    <n v="10"/>
    <n v="10"/>
    <x v="1"/>
    <s v="spaces"/>
  </r>
  <r>
    <n v="3122"/>
    <s v="be back soon (Canceled)"/>
    <s v="cancelled until further notice"/>
    <x v="212"/>
    <n v="116"/>
    <x v="1"/>
    <s v="US"/>
    <s v="USD"/>
    <n v="1478733732"/>
    <d v="2016-11-09T17:22:12"/>
    <n v="1478298132"/>
    <x v="3122"/>
    <b v="0"/>
    <n v="2"/>
    <b v="0"/>
    <s v="theater/spaces"/>
    <n v="58.291457286432163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d v="2016-07-09T17:49:58"/>
    <n v="1465516198"/>
    <x v="3123"/>
    <b v="0"/>
    <n v="348"/>
    <b v="0"/>
    <s v="theater/spaces"/>
    <n v="68.153599999999997"/>
    <n v="244.80459770114942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d v="2015-02-02T12:43:21"/>
    <n v="1417718601"/>
    <x v="3124"/>
    <b v="0"/>
    <n v="4"/>
    <b v="0"/>
    <s v="theater/spaces"/>
    <n v="3.2499999999999999E-3"/>
    <n v="6.5"/>
    <n v="6.5"/>
    <x v="1"/>
    <s v="spaces"/>
  </r>
  <r>
    <n v="3125"/>
    <s v="N/A (Canceled)"/>
    <s v="N/A"/>
    <x v="86"/>
    <n v="0"/>
    <x v="1"/>
    <s v="US"/>
    <s v="USD"/>
    <n v="1452142672"/>
    <d v="2016-01-06T22:57:52"/>
    <n v="1449550672"/>
    <x v="3125"/>
    <b v="0"/>
    <n v="0"/>
    <b v="0"/>
    <s v="theater/spaces"/>
    <n v="0"/>
    <e v="#DIV/0!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d v="2016-03-27T17:26:02"/>
    <n v="1456532762"/>
    <x v="3126"/>
    <b v="0"/>
    <n v="17"/>
    <b v="0"/>
    <s v="theater/spaces"/>
    <n v="4.16"/>
    <n v="61.176470588235297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d v="2015-03-01T14:33:49"/>
    <n v="1422650029"/>
    <x v="3127"/>
    <b v="0"/>
    <n v="0"/>
    <b v="0"/>
    <s v="theater/spaces"/>
    <n v="0"/>
    <e v="#DIV/0!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d v="2017-03-16T12:49:01"/>
    <n v="1487101741"/>
    <x v="3128"/>
    <b v="0"/>
    <n v="117"/>
    <b v="0"/>
    <s v="theater/plays"/>
    <n v="108.60666666666667"/>
    <n v="139.239316239316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d v="2017-04-18T13:13:39"/>
    <n v="1489090419"/>
    <x v="3129"/>
    <b v="0"/>
    <n v="1"/>
    <b v="0"/>
    <s v="theater/plays"/>
    <n v="0.8"/>
    <n v="10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d v="2017-04-13T22:59:00"/>
    <n v="1489504916"/>
    <x v="3130"/>
    <b v="0"/>
    <n v="4"/>
    <b v="0"/>
    <s v="theater/plays"/>
    <n v="3.75"/>
    <n v="93.75"/>
    <n v="93.75"/>
    <x v="1"/>
    <s v="plays"/>
  </r>
  <r>
    <n v="3131"/>
    <s v="SNAKE EYES"/>
    <s v="A Staged Reading of &quot;Snake Eyes,&quot; a new play by Alex Rafala"/>
    <x v="393"/>
    <n v="645"/>
    <x v="3"/>
    <s v="US"/>
    <s v="USD"/>
    <n v="1491656045"/>
    <d v="2017-04-08T06:54:05"/>
    <n v="1489067645"/>
    <x v="3131"/>
    <b v="0"/>
    <n v="12"/>
    <b v="0"/>
    <s v="theater/plays"/>
    <n v="15.731707317073171"/>
    <n v="53.75"/>
    <n v="53.75"/>
    <x v="1"/>
    <s v="plays"/>
  </r>
  <r>
    <n v="3132"/>
    <s v="A Bite of a Snake Play"/>
    <s v="Smells Like Money, Drips Like Honey, Taste Like Mocha, Better Run AWAY"/>
    <x v="11"/>
    <n v="10"/>
    <x v="3"/>
    <s v="US"/>
    <s v="USD"/>
    <n v="1492759460"/>
    <d v="2017-04-21T01:24:20"/>
    <n v="1487579060"/>
    <x v="3132"/>
    <b v="0"/>
    <n v="1"/>
    <b v="0"/>
    <s v="theater/plays"/>
    <n v="3.3333333333333333E-2"/>
    <n v="1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d v="2017-03-24T06:33:54"/>
    <n v="1487770434"/>
    <x v="3133"/>
    <b v="0"/>
    <n v="16"/>
    <b v="0"/>
    <s v="theater/plays"/>
    <n v="108"/>
    <n v="33.75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d v="2017-03-27T10:16:59"/>
    <n v="1488820619"/>
    <x v="3134"/>
    <b v="0"/>
    <n v="12"/>
    <b v="0"/>
    <s v="theater/plays"/>
    <n v="22.5"/>
    <n v="18.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d v="2017-04-03T21:38:41"/>
    <n v="1489376321"/>
    <x v="3135"/>
    <b v="0"/>
    <n v="7"/>
    <b v="0"/>
    <s v="theater/plays"/>
    <n v="20.849420849420849"/>
    <n v="23.142857142857142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d v="2017-03-31T16:59:00"/>
    <n v="1487847954"/>
    <x v="3136"/>
    <b v="0"/>
    <n v="22"/>
    <b v="0"/>
    <s v="theater/plays"/>
    <n v="127.8"/>
    <n v="29.045454545454547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d v="2017-05-03T13:12:00"/>
    <n v="1489439669"/>
    <x v="3137"/>
    <b v="0"/>
    <n v="1"/>
    <b v="0"/>
    <s v="theater/plays"/>
    <n v="3.3333333333333335"/>
    <n v="50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d v="2017-04-03T09:30:07"/>
    <n v="1489591807"/>
    <x v="3138"/>
    <b v="0"/>
    <n v="0"/>
    <b v="0"/>
    <s v="theater/plays"/>
    <n v="0"/>
    <e v="#DIV/0!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d v="2017-03-24T22:33:00"/>
    <n v="1487485760"/>
    <x v="3139"/>
    <b v="0"/>
    <n v="6"/>
    <b v="0"/>
    <s v="theater/plays"/>
    <n v="5.4"/>
    <n v="45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d v="2017-04-07T10:15:03"/>
    <n v="1488993303"/>
    <x v="3140"/>
    <b v="0"/>
    <n v="4"/>
    <b v="0"/>
    <s v="theater/plays"/>
    <n v="0.96"/>
    <n v="24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d v="2017-04-16T14:00:00"/>
    <n v="1488823488"/>
    <x v="3141"/>
    <b v="0"/>
    <n v="8"/>
    <b v="0"/>
    <s v="theater/plays"/>
    <n v="51.6"/>
    <n v="32.25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d v="2017-03-19T05:18:59"/>
    <n v="1487333939"/>
    <x v="3142"/>
    <b v="0"/>
    <n v="3"/>
    <b v="0"/>
    <s v="theater/plays"/>
    <n v="1.6363636363636365"/>
    <n v="1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d v="2017-04-09T02:35:56"/>
    <n v="1489480556"/>
    <x v="3143"/>
    <b v="0"/>
    <n v="0"/>
    <b v="0"/>
    <s v="theater/plays"/>
    <n v="0"/>
    <e v="#DIV/0!"/>
    <n v="0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d v="2017-03-19T00:00:00"/>
    <n v="1488459307"/>
    <x v="3144"/>
    <b v="0"/>
    <n v="30"/>
    <b v="0"/>
    <s v="theater/plays"/>
    <n v="75.400000000000006"/>
    <n v="251.33333333333334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d v="2017-03-27T17:58:54"/>
    <n v="1485478734"/>
    <x v="3145"/>
    <b v="0"/>
    <n v="0"/>
    <b v="0"/>
    <s v="theater/plays"/>
    <n v="0"/>
    <e v="#DIV/0!"/>
    <n v="0"/>
    <x v="1"/>
    <s v="plays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d v="2017-04-16T09:22:46"/>
    <n v="1488471766"/>
    <x v="3146"/>
    <b v="0"/>
    <n v="12"/>
    <b v="0"/>
    <s v="theater/plays"/>
    <n v="10.5"/>
    <n v="437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d v="2014-11-06T18:15:55"/>
    <n v="1411859755"/>
    <x v="3147"/>
    <b v="1"/>
    <n v="213"/>
    <b v="1"/>
    <s v="theater/plays"/>
    <n v="117.52500000000001"/>
    <n v="110.35211267605634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d v="2014-09-30T22:00:00"/>
    <n v="1410278284"/>
    <x v="3148"/>
    <b v="1"/>
    <n v="57"/>
    <b v="1"/>
    <s v="theater/plays"/>
    <n v="131.16666666666666"/>
    <n v="41.421052631578945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d v="2012-12-06T20:00:00"/>
    <n v="1352766300"/>
    <x v="3149"/>
    <b v="1"/>
    <n v="25"/>
    <b v="1"/>
    <s v="theater/plays"/>
    <n v="104"/>
    <n v="52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d v="2011-01-24T22:00:00"/>
    <n v="1288160403"/>
    <x v="3150"/>
    <b v="1"/>
    <n v="104"/>
    <b v="1"/>
    <s v="theater/plays"/>
    <n v="101"/>
    <n v="33.990384615384613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d v="2014-09-10T14:09:34"/>
    <n v="1407787774"/>
    <x v="3151"/>
    <b v="1"/>
    <n v="34"/>
    <b v="1"/>
    <s v="theater/plays"/>
    <n v="100.4"/>
    <n v="103.35294117647059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d v="2013-11-02T14:49:27"/>
    <n v="1380833367"/>
    <x v="3152"/>
    <b v="1"/>
    <n v="67"/>
    <b v="1"/>
    <s v="theater/plays"/>
    <n v="105.95454545454545"/>
    <n v="34.791044776119406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d v="2011-04-30T22:59:00"/>
    <n v="1301542937"/>
    <x v="3153"/>
    <b v="1"/>
    <n v="241"/>
    <b v="1"/>
    <s v="theater/plays"/>
    <n v="335.58333333333331"/>
    <n v="41.77385892116182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d v="2012-04-01T14:00:58"/>
    <n v="1330722058"/>
    <x v="3154"/>
    <b v="1"/>
    <n v="123"/>
    <b v="1"/>
    <s v="theater/plays"/>
    <n v="112.92857142857143"/>
    <n v="64.268292682926827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d v="2012-12-20T05:58:45"/>
    <n v="1353412725"/>
    <x v="3155"/>
    <b v="1"/>
    <n v="302"/>
    <b v="1"/>
    <s v="theater/plays"/>
    <n v="188.50460000000001"/>
    <n v="31.209370860927152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d v="2012-06-01T16:52:24"/>
    <n v="1335567144"/>
    <x v="3156"/>
    <b v="1"/>
    <n v="89"/>
    <b v="1"/>
    <s v="theater/plays"/>
    <n v="101.81818181818181"/>
    <n v="62.921348314606739"/>
    <n v="62.921348314606739"/>
    <x v="1"/>
    <s v="plays"/>
  </r>
  <r>
    <n v="3157"/>
    <s v="Summer FourPlay"/>
    <s v="Four Directors.  Four One Acts.  Four Genres.  For You."/>
    <x v="23"/>
    <n v="4040"/>
    <x v="0"/>
    <s v="US"/>
    <s v="USD"/>
    <n v="1405746000"/>
    <d v="2014-07-18T23:00:00"/>
    <n v="1404932105"/>
    <x v="3157"/>
    <b v="1"/>
    <n v="41"/>
    <b v="1"/>
    <s v="theater/plays"/>
    <n v="101"/>
    <n v="98.536585365853654"/>
    <n v="98.536585365853654"/>
    <x v="1"/>
    <s v="plays"/>
  </r>
  <r>
    <n v="3158"/>
    <s v="Nursery Crimes"/>
    <s v="A 40s crime-noir play using nursery rhyme characters."/>
    <x v="10"/>
    <n v="5700"/>
    <x v="0"/>
    <s v="US"/>
    <s v="USD"/>
    <n v="1374523752"/>
    <d v="2013-07-22T14:09:12"/>
    <n v="1371931752"/>
    <x v="3158"/>
    <b v="1"/>
    <n v="69"/>
    <b v="1"/>
    <s v="theater/plays"/>
    <n v="114"/>
    <n v="82.608695652173907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d v="2012-01-18T17:00:00"/>
    <n v="1323221761"/>
    <x v="3159"/>
    <b v="1"/>
    <n v="52"/>
    <b v="1"/>
    <s v="theater/plays"/>
    <n v="133.48133333333334"/>
    <n v="38.504230769230773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d v="2014-08-12T22:59:00"/>
    <n v="1405923687"/>
    <x v="3160"/>
    <b v="1"/>
    <n v="57"/>
    <b v="1"/>
    <s v="theater/plays"/>
    <n v="101.53333333333333"/>
    <n v="80.15789473684211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d v="2014-10-15T06:52:02"/>
    <n v="1410785522"/>
    <x v="3161"/>
    <b v="1"/>
    <n v="74"/>
    <b v="1"/>
    <s v="theater/plays"/>
    <n v="105.1"/>
    <n v="28.405405405405407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d v="2014-07-06T20:00:00"/>
    <n v="1402331262"/>
    <x v="3162"/>
    <b v="1"/>
    <n v="63"/>
    <b v="1"/>
    <s v="theater/plays"/>
    <n v="127.15"/>
    <n v="80.73015873015873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d v="2014-06-15T12:05:25"/>
    <n v="1400263525"/>
    <x v="3163"/>
    <b v="1"/>
    <n v="72"/>
    <b v="1"/>
    <s v="theater/plays"/>
    <n v="111.15384615384616"/>
    <n v="200.694444444444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d v="2014-06-09T13:20:15"/>
    <n v="1399490415"/>
    <x v="3164"/>
    <b v="1"/>
    <n v="71"/>
    <b v="1"/>
    <s v="theater/plays"/>
    <n v="106.76"/>
    <n v="37.591549295774648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d v="2011-05-02T21:59:00"/>
    <n v="1302493760"/>
    <x v="3165"/>
    <b v="1"/>
    <n v="21"/>
    <b v="1"/>
    <s v="theater/plays"/>
    <n v="162.66666666666666"/>
    <n v="58.095238095238095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d v="2014-11-26T01:59:00"/>
    <n v="1414514153"/>
    <x v="3166"/>
    <b v="1"/>
    <n v="930"/>
    <b v="1"/>
    <s v="theater/plays"/>
    <n v="160.22808571428573"/>
    <n v="60.300892473118282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d v="2014-08-01T22:13:01"/>
    <n v="1405743181"/>
    <x v="3167"/>
    <b v="1"/>
    <n v="55"/>
    <b v="1"/>
    <s v="theater/plays"/>
    <n v="116.16666666666667"/>
    <n v="63.363636363636367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d v="2014-06-13T16:00:00"/>
    <n v="1399948353"/>
    <x v="3168"/>
    <b v="1"/>
    <n v="61"/>
    <b v="1"/>
    <s v="theater/plays"/>
    <n v="124.2"/>
    <n v="50.901639344262293"/>
    <n v="50.901639344262293"/>
    <x v="1"/>
    <s v="plays"/>
  </r>
  <r>
    <n v="3169"/>
    <s v="The Window"/>
    <s v="We're bringing The Window to the Cherry Lane Theater in January 2014."/>
    <x v="6"/>
    <n v="8241"/>
    <x v="0"/>
    <s v="US"/>
    <s v="USD"/>
    <n v="1386910740"/>
    <d v="2013-12-12T22:59:00"/>
    <n v="1384364561"/>
    <x v="3169"/>
    <b v="1"/>
    <n v="82"/>
    <b v="1"/>
    <s v="theater/plays"/>
    <n v="103.0125"/>
    <n v="100.5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d v="2014-07-01T22:00:00"/>
    <n v="1401414944"/>
    <x v="3170"/>
    <b v="1"/>
    <n v="71"/>
    <b v="1"/>
    <s v="theater/plays"/>
    <n v="112.25"/>
    <n v="31.619718309859156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d v="2016-05-06T08:35:58"/>
    <n v="1459953358"/>
    <x v="3171"/>
    <b v="1"/>
    <n v="117"/>
    <b v="1"/>
    <s v="theater/plays"/>
    <n v="108.81428571428572"/>
    <n v="65.10256410256410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d v="2012-02-14T11:31:08"/>
    <n v="1326648668"/>
    <x v="3172"/>
    <b v="1"/>
    <n v="29"/>
    <b v="1"/>
    <s v="theater/plays"/>
    <n v="115"/>
    <n v="79.310344827586206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d v="2014-09-26T15:04:52"/>
    <n v="1409173492"/>
    <x v="3173"/>
    <b v="1"/>
    <n v="74"/>
    <b v="1"/>
    <s v="theater/plays"/>
    <n v="103"/>
    <n v="139.18918918918919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d v="2014-08-25T14:45:08"/>
    <n v="1407789908"/>
    <x v="3174"/>
    <b v="1"/>
    <n v="23"/>
    <b v="1"/>
    <s v="theater/plays"/>
    <n v="101.13333333333334"/>
    <n v="131.91304347826087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d v="2011-02-17T15:17:07"/>
    <n v="1292793427"/>
    <x v="3175"/>
    <b v="1"/>
    <n v="60"/>
    <b v="1"/>
    <s v="theater/plays"/>
    <n v="109.56"/>
    <n v="91.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d v="2013-08-18T09:00:00"/>
    <n v="1374531631"/>
    <x v="3176"/>
    <b v="1"/>
    <n v="55"/>
    <b v="1"/>
    <s v="theater/plays"/>
    <n v="114.84210526315789"/>
    <n v="39.672727272727272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d v="2014-06-21T10:00:09"/>
    <n v="1400774409"/>
    <x v="3177"/>
    <b v="1"/>
    <n v="51"/>
    <b v="1"/>
    <s v="theater/plays"/>
    <n v="117.4"/>
    <n v="57.549019607843135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d v="2014-07-16T08:31:15"/>
    <n v="1402929075"/>
    <x v="3178"/>
    <b v="1"/>
    <n v="78"/>
    <b v="1"/>
    <s v="theater/plays"/>
    <n v="171.73333333333332"/>
    <n v="33.025641025641029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d v="2013-05-06T10:51:11"/>
    <n v="1365699071"/>
    <x v="3179"/>
    <b v="1"/>
    <n v="62"/>
    <b v="1"/>
    <s v="theater/plays"/>
    <n v="114.16238095238096"/>
    <n v="77.335806451612896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d v="2014-06-20T03:54:09"/>
    <n v="1400666049"/>
    <x v="3180"/>
    <b v="1"/>
    <n v="45"/>
    <b v="1"/>
    <s v="theater/plays"/>
    <n v="119.75"/>
    <n v="31.933333333333334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d v="2014-06-15T10:00:00"/>
    <n v="1400570787"/>
    <x v="3181"/>
    <b v="1"/>
    <n v="15"/>
    <b v="1"/>
    <s v="theater/plays"/>
    <n v="109"/>
    <n v="36.33333333333333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d v="2012-01-31T11:00:00"/>
    <n v="1323211621"/>
    <x v="3182"/>
    <b v="1"/>
    <n v="151"/>
    <b v="1"/>
    <s v="theater/plays"/>
    <n v="100.88571428571429"/>
    <n v="46.768211920529801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d v="2013-08-23T13:04:29"/>
    <n v="1375729469"/>
    <x v="3183"/>
    <b v="1"/>
    <n v="68"/>
    <b v="1"/>
    <s v="theater/plays"/>
    <n v="109"/>
    <n v="40.073529411764703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d v="2014-07-01T17:50:31"/>
    <n v="1401666631"/>
    <x v="3184"/>
    <b v="1"/>
    <n v="46"/>
    <b v="1"/>
    <s v="theater/plays"/>
    <n v="107.20930232558139"/>
    <n v="100.21739130434783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d v="2014-07-16T17:27:21"/>
    <n v="1404948441"/>
    <x v="3185"/>
    <b v="1"/>
    <n v="24"/>
    <b v="1"/>
    <s v="theater/plays"/>
    <n v="100"/>
    <n v="41.666666666666664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d v="2014-09-16T15:00:00"/>
    <n v="1408313438"/>
    <x v="3186"/>
    <b v="1"/>
    <n v="70"/>
    <b v="1"/>
    <s v="theater/plays"/>
    <n v="102.1875"/>
    <n v="46.71428571428571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d v="2014-08-04T09:59:33"/>
    <n v="1405439973"/>
    <x v="3187"/>
    <b v="1"/>
    <n v="244"/>
    <b v="1"/>
    <s v="theater/plays"/>
    <n v="116.29333333333334"/>
    <n v="71.491803278688522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d v="2015-06-10T03:58:22"/>
    <n v="1432115902"/>
    <x v="3188"/>
    <b v="0"/>
    <n v="9"/>
    <b v="0"/>
    <s v="theater/musical"/>
    <n v="65"/>
    <n v="14.44444444444444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d v="2015-05-24T02:18:52"/>
    <n v="1429863532"/>
    <x v="3189"/>
    <b v="0"/>
    <n v="19"/>
    <b v="0"/>
    <s v="theater/musical"/>
    <n v="12.327272727272728"/>
    <n v="356.8421052631579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d v="2016-12-08T22:37:55"/>
    <n v="1478662675"/>
    <x v="3190"/>
    <b v="0"/>
    <n v="0"/>
    <b v="0"/>
    <s v="theater/musical"/>
    <n v="0"/>
    <e v="#DIV/0!"/>
    <n v="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d v="2016-08-16T12:07:49"/>
    <n v="1466186869"/>
    <x v="3191"/>
    <b v="0"/>
    <n v="4"/>
    <b v="0"/>
    <s v="theater/musical"/>
    <n v="4.0266666666666664"/>
    <n v="37.75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d v="2015-02-28T16:00:00"/>
    <n v="1421274859"/>
    <x v="3192"/>
    <b v="0"/>
    <n v="8"/>
    <b v="0"/>
    <s v="theater/musical"/>
    <n v="1.02"/>
    <n v="12.7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d v="2015-02-20T17:14:16"/>
    <n v="1420586056"/>
    <x v="3193"/>
    <b v="0"/>
    <n v="24"/>
    <b v="0"/>
    <s v="theater/musical"/>
    <n v="11.74"/>
    <n v="24.45833333333333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d v="2015-07-26T19:29:58"/>
    <n v="1435368598"/>
    <x v="3194"/>
    <b v="0"/>
    <n v="0"/>
    <b v="0"/>
    <s v="theater/musical"/>
    <n v="0"/>
    <e v="#DIV/0!"/>
    <n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d v="2015-02-12T08:15:42"/>
    <n v="1421158542"/>
    <x v="3195"/>
    <b v="0"/>
    <n v="39"/>
    <b v="0"/>
    <s v="theater/musical"/>
    <n v="59.142857142857146"/>
    <n v="53.07692307692308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d v="2015-08-01T08:00:00"/>
    <n v="1433254875"/>
    <x v="3196"/>
    <b v="0"/>
    <n v="6"/>
    <b v="0"/>
    <s v="theater/musical"/>
    <n v="0.06"/>
    <n v="300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d v="2015-02-04T05:50:18"/>
    <n v="1420458618"/>
    <x v="3197"/>
    <b v="0"/>
    <n v="4"/>
    <b v="0"/>
    <s v="theater/musical"/>
    <n v="11.45"/>
    <n v="286.2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d v="2015-02-16T04:11:17"/>
    <n v="1420798277"/>
    <x v="3198"/>
    <b v="0"/>
    <n v="3"/>
    <b v="0"/>
    <s v="theater/musical"/>
    <n v="0.36666666666666664"/>
    <n v="36.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d v="2014-09-06T15:00:00"/>
    <n v="1407435418"/>
    <x v="3199"/>
    <b v="0"/>
    <n v="53"/>
    <b v="0"/>
    <s v="theater/musical"/>
    <n v="52.16"/>
    <n v="49.2075471698113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d v="2016-04-29T23:34:00"/>
    <n v="1459410101"/>
    <x v="3200"/>
    <b v="0"/>
    <n v="1"/>
    <b v="0"/>
    <s v="theater/musical"/>
    <n v="2E-3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d v="2014-08-31T12:24:37"/>
    <n v="1407695077"/>
    <x v="3201"/>
    <b v="0"/>
    <n v="2"/>
    <b v="0"/>
    <s v="theater/musical"/>
    <n v="1.25"/>
    <n v="12.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d v="2015-12-13T23:59:00"/>
    <n v="1445027346"/>
    <x v="3202"/>
    <b v="0"/>
    <n v="25"/>
    <b v="0"/>
    <s v="theater/musical"/>
    <n v="54.52"/>
    <n v="109.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d v="2015-09-25T17:43:42"/>
    <n v="1440632622"/>
    <x v="3203"/>
    <b v="0"/>
    <n v="6"/>
    <b v="0"/>
    <s v="theater/musical"/>
    <n v="25"/>
    <n v="41.666666666666664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d v="2015-07-17T10:14:00"/>
    <n v="1434558479"/>
    <x v="3204"/>
    <b v="0"/>
    <n v="0"/>
    <b v="0"/>
    <s v="theater/musical"/>
    <n v="0"/>
    <e v="#DIV/0!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d v="2015-05-01T02:59:32"/>
    <n v="1427878772"/>
    <x v="3205"/>
    <b v="0"/>
    <n v="12"/>
    <b v="0"/>
    <s v="theater/musical"/>
    <n v="3.4125000000000001"/>
    <n v="22.7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d v="2015-09-19T00:37:31"/>
    <n v="1440052651"/>
    <x v="3206"/>
    <b v="0"/>
    <n v="0"/>
    <b v="0"/>
    <s v="theater/musical"/>
    <n v="0"/>
    <e v="#DIV/0!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d v="2015-04-22T23:40:07"/>
    <n v="1424587207"/>
    <x v="3207"/>
    <b v="0"/>
    <n v="36"/>
    <b v="0"/>
    <s v="theater/musical"/>
    <n v="46.363636363636367"/>
    <n v="70.833333333333329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d v="2014-07-28T08:31:17"/>
    <n v="1404743477"/>
    <x v="3208"/>
    <b v="1"/>
    <n v="82"/>
    <b v="1"/>
    <s v="theater/plays"/>
    <n v="103.5"/>
    <n v="63.10975609756097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d v="2014-06-20T17:00:00"/>
    <n v="1400512658"/>
    <x v="3209"/>
    <b v="1"/>
    <n v="226"/>
    <b v="1"/>
    <s v="theater/plays"/>
    <n v="119.32315789473684"/>
    <n v="50.157964601769912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d v="2012-05-31T21:59:00"/>
    <n v="1334442519"/>
    <x v="3210"/>
    <b v="1"/>
    <n v="60"/>
    <b v="1"/>
    <s v="theater/plays"/>
    <n v="125.76666666666667"/>
    <n v="62.883333333333333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d v="2014-08-14T20:00:00"/>
    <n v="1405346680"/>
    <x v="3211"/>
    <b v="1"/>
    <n v="322"/>
    <b v="1"/>
    <s v="theater/plays"/>
    <n v="119.74347826086957"/>
    <n v="85.531055900621112"/>
    <n v="85.531055900621112"/>
    <x v="1"/>
    <s v="plays"/>
  </r>
  <r>
    <n v="3212"/>
    <s v="Campo Maldito"/>
    <s v="Help us bring our production of Campo Maldito to New York AND San Francisco!"/>
    <x v="23"/>
    <n v="5050"/>
    <x v="0"/>
    <s v="US"/>
    <s v="USD"/>
    <n v="1407524751"/>
    <d v="2014-08-08T13:05:51"/>
    <n v="1404932751"/>
    <x v="3212"/>
    <b v="1"/>
    <n v="94"/>
    <b v="1"/>
    <s v="theater/plays"/>
    <n v="126.25"/>
    <n v="53.72340425531914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d v="2015-07-26T12:19:19"/>
    <n v="1434478759"/>
    <x v="3213"/>
    <b v="1"/>
    <n v="47"/>
    <b v="1"/>
    <s v="theater/plays"/>
    <n v="100.11666666666666"/>
    <n v="127.8085106382978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d v="2016-01-05T17:55:00"/>
    <n v="1448823673"/>
    <x v="3214"/>
    <b v="1"/>
    <n v="115"/>
    <b v="1"/>
    <s v="theater/plays"/>
    <n v="102.13333333333334"/>
    <n v="106.57391304347826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d v="2015-09-09T21:59:00"/>
    <n v="1438617471"/>
    <x v="3215"/>
    <b v="1"/>
    <n v="134"/>
    <b v="1"/>
    <s v="theater/plays"/>
    <n v="100.35142857142857"/>
    <n v="262.1119402985074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d v="2015-07-11T08:30:00"/>
    <n v="1433934371"/>
    <x v="3216"/>
    <b v="1"/>
    <n v="35"/>
    <b v="1"/>
    <s v="theater/plays"/>
    <n v="100.05"/>
    <n v="57.171428571428571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d v="2016-11-04T07:06:24"/>
    <n v="1475672784"/>
    <x v="3217"/>
    <b v="1"/>
    <n v="104"/>
    <b v="1"/>
    <s v="theater/plays"/>
    <n v="116.02222222222223"/>
    <n v="50.20192307692308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d v="2014-12-30T18:00:00"/>
    <n v="1417132986"/>
    <x v="3218"/>
    <b v="1"/>
    <n v="184"/>
    <b v="1"/>
    <s v="theater/plays"/>
    <n v="102.1"/>
    <n v="66.586956521739125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d v="2015-03-22T16:35:47"/>
    <n v="1424043347"/>
    <x v="3219"/>
    <b v="1"/>
    <n v="119"/>
    <b v="1"/>
    <s v="theater/plays"/>
    <n v="100.11"/>
    <n v="168.25210084033614"/>
    <n v="168.25210084033614"/>
    <x v="1"/>
    <s v="plays"/>
  </r>
  <r>
    <n v="3220"/>
    <s v="Burners"/>
    <s v="A sci-fi thriller for the stage opening March 10 in Los Angeles."/>
    <x v="36"/>
    <n v="15126"/>
    <x v="0"/>
    <s v="US"/>
    <s v="USD"/>
    <n v="1489352400"/>
    <d v="2017-03-12T15:00:00"/>
    <n v="1486411204"/>
    <x v="3220"/>
    <b v="1"/>
    <n v="59"/>
    <b v="1"/>
    <s v="theater/plays"/>
    <n v="100.84"/>
    <n v="256.37288135593218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d v="2015-07-05T10:43:23"/>
    <n v="1433090603"/>
    <x v="3221"/>
    <b v="1"/>
    <n v="113"/>
    <b v="1"/>
    <s v="theater/plays"/>
    <n v="103.425"/>
    <n v="36.610619469026545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d v="2015-10-24T15:29:00"/>
    <n v="1443016697"/>
    <x v="3222"/>
    <b v="1"/>
    <n v="84"/>
    <b v="1"/>
    <s v="theater/plays"/>
    <n v="124.8"/>
    <n v="37.142857142857146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d v="2015-08-20T14:02:56"/>
    <n v="1437508976"/>
    <x v="3223"/>
    <b v="1"/>
    <n v="74"/>
    <b v="1"/>
    <s v="theater/plays"/>
    <n v="109.51612903225806"/>
    <n v="45.878378378378379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d v="2017-01-09T23:00:00"/>
    <n v="1479932713"/>
    <x v="3224"/>
    <b v="1"/>
    <n v="216"/>
    <b v="1"/>
    <s v="theater/plays"/>
    <n v="102.03333333333333"/>
    <n v="141.71296296296296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d v="2016-06-03T15:00:00"/>
    <n v="1463145938"/>
    <x v="3225"/>
    <b v="1"/>
    <n v="39"/>
    <b v="1"/>
    <s v="theater/plays"/>
    <n v="102.35"/>
    <n v="52.48717948717948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d v="2015-10-30T08:00:12"/>
    <n v="1443621612"/>
    <x v="3226"/>
    <b v="1"/>
    <n v="21"/>
    <b v="1"/>
    <s v="theater/plays"/>
    <n v="104.16666666666667"/>
    <n v="59.523809523809526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d v="2017-01-17T15:10:36"/>
    <n v="1482095436"/>
    <x v="3227"/>
    <b v="0"/>
    <n v="30"/>
    <b v="1"/>
    <s v="theater/plays"/>
    <n v="125"/>
    <n v="50"/>
    <n v="50"/>
    <x v="1"/>
    <s v="plays"/>
  </r>
  <r>
    <n v="3228"/>
    <s v="Hear Me Roar: A Season of Powerful Women"/>
    <s v="A Season of Powerful Women. A Season of Defiance."/>
    <x v="39"/>
    <n v="7164"/>
    <x v="0"/>
    <s v="US"/>
    <s v="USD"/>
    <n v="1450328340"/>
    <d v="2015-12-16T22:59:00"/>
    <n v="1447606884"/>
    <x v="3228"/>
    <b v="1"/>
    <n v="37"/>
    <b v="1"/>
    <s v="theater/plays"/>
    <n v="102.34285714285714"/>
    <n v="193.62162162162161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d v="2014-11-20T01:59:58"/>
    <n v="1413874798"/>
    <x v="3229"/>
    <b v="1"/>
    <n v="202"/>
    <b v="1"/>
    <s v="theater/plays"/>
    <n v="107.86499999999999"/>
    <n v="106.7970297029702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d v="2014-09-30T21:59:00"/>
    <n v="1410840126"/>
    <x v="3230"/>
    <b v="1"/>
    <n v="37"/>
    <b v="1"/>
    <s v="theater/plays"/>
    <n v="109.88461538461539"/>
    <n v="77.21621621621621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d v="2016-04-16T16:39:07"/>
    <n v="1458254347"/>
    <x v="3231"/>
    <b v="0"/>
    <n v="28"/>
    <b v="1"/>
    <s v="theater/plays"/>
    <n v="161"/>
    <n v="57.5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d v="2016-05-03T21:59:00"/>
    <n v="1459711917"/>
    <x v="3232"/>
    <b v="1"/>
    <n v="26"/>
    <b v="1"/>
    <s v="theater/plays"/>
    <n v="131.19999999999999"/>
    <n v="50.46153846153846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d v="2017-03-02T13:19:15"/>
    <n v="1485890355"/>
    <x v="3233"/>
    <b v="0"/>
    <n v="61"/>
    <b v="1"/>
    <s v="theater/plays"/>
    <n v="118.8"/>
    <n v="97.377049180327873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d v="2017-02-01T17:31:00"/>
    <n v="1483124208"/>
    <x v="3234"/>
    <b v="0"/>
    <n v="115"/>
    <b v="1"/>
    <s v="theater/plays"/>
    <n v="100.39275000000001"/>
    <n v="34.91921739130435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d v="2016-07-01T02:20:51"/>
    <n v="1464769251"/>
    <x v="3235"/>
    <b v="1"/>
    <n v="181"/>
    <b v="1"/>
    <s v="theater/plays"/>
    <n v="103.20666666666666"/>
    <n v="85.530386740331494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d v="2016-12-28T16:00:33"/>
    <n v="1480370433"/>
    <x v="3236"/>
    <b v="0"/>
    <n v="110"/>
    <b v="1"/>
    <s v="theater/plays"/>
    <n v="100.6"/>
    <n v="182.90909090909091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d v="2015-09-28T21:59:00"/>
    <n v="1441452184"/>
    <x v="3237"/>
    <b v="1"/>
    <n v="269"/>
    <b v="1"/>
    <s v="theater/plays"/>
    <n v="100.78754285714285"/>
    <n v="131.1362081784386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d v="2015-07-01T06:14:58"/>
    <n v="1433160898"/>
    <x v="3238"/>
    <b v="1"/>
    <n v="79"/>
    <b v="1"/>
    <s v="theater/plays"/>
    <n v="112.32142857142857"/>
    <n v="39.81012658227847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d v="2015-10-25T17:59:00"/>
    <n v="1443665293"/>
    <x v="3239"/>
    <b v="1"/>
    <n v="104"/>
    <b v="1"/>
    <s v="theater/plays"/>
    <n v="105.91914022517912"/>
    <n v="59.701730769230764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d v="2017-02-16T17:00:00"/>
    <n v="1484843948"/>
    <x v="3240"/>
    <b v="0"/>
    <n v="34"/>
    <b v="1"/>
    <s v="theater/plays"/>
    <n v="100.56666666666666"/>
    <n v="88.73529411764705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d v="2014-10-14T00:59:00"/>
    <n v="1410421670"/>
    <x v="3241"/>
    <b v="1"/>
    <n v="167"/>
    <b v="1"/>
    <s v="theater/plays"/>
    <n v="115.30588235294118"/>
    <n v="58.688622754491021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d v="2014-09-19T12:08:12"/>
    <n v="1408558092"/>
    <x v="3242"/>
    <b v="1"/>
    <n v="183"/>
    <b v="1"/>
    <s v="theater/plays"/>
    <n v="127.30419999999999"/>
    <n v="69.56513661202186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d v="2015-10-08T18:00:00"/>
    <n v="1442283562"/>
    <x v="3243"/>
    <b v="1"/>
    <n v="71"/>
    <b v="1"/>
    <s v="theater/plays"/>
    <n v="102.83750000000001"/>
    <n v="115.87323943661971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d v="2016-12-01T11:39:42"/>
    <n v="1478018382"/>
    <x v="3244"/>
    <b v="0"/>
    <n v="69"/>
    <b v="1"/>
    <s v="theater/plays"/>
    <n v="102.9375"/>
    <n v="23.86956521739130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d v="2015-06-11T20:00:00"/>
    <n v="1431354258"/>
    <x v="3245"/>
    <b v="0"/>
    <n v="270"/>
    <b v="1"/>
    <s v="theater/plays"/>
    <n v="104.3047619047619"/>
    <n v="81.125925925925927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d v="2015-09-11T21:59:00"/>
    <n v="1439551200"/>
    <x v="3246"/>
    <b v="1"/>
    <n v="193"/>
    <b v="1"/>
    <s v="theater/plays"/>
    <n v="111.22"/>
    <n v="57.62694300518134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d v="2015-07-12T04:25:12"/>
    <n v="1434104712"/>
    <x v="3247"/>
    <b v="1"/>
    <n v="57"/>
    <b v="1"/>
    <s v="theater/plays"/>
    <n v="105.86"/>
    <n v="46.429824561403507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s v="US"/>
    <s v="USD"/>
    <n v="1428178757"/>
    <d v="2015-04-04T14:19:17"/>
    <n v="1425590357"/>
    <x v="3248"/>
    <b v="1"/>
    <n v="200"/>
    <b v="1"/>
    <s v="theater/plays"/>
    <n v="100.79166666666667"/>
    <n v="60.4750000000000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d v="2015-06-20T11:55:14"/>
    <n v="1432230914"/>
    <x v="3249"/>
    <b v="1"/>
    <n v="88"/>
    <b v="1"/>
    <s v="theater/plays"/>
    <n v="104.92727272727272"/>
    <n v="65.579545454545453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d v="2014-11-05T12:48:44"/>
    <n v="1412617724"/>
    <x v="3250"/>
    <b v="1"/>
    <n v="213"/>
    <b v="1"/>
    <s v="theater/plays"/>
    <n v="101.55200000000001"/>
    <n v="119.1924882629108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d v="2015-06-21T11:32:46"/>
    <n v="1432315966"/>
    <x v="3251"/>
    <b v="1"/>
    <n v="20"/>
    <b v="1"/>
    <s v="theater/plays"/>
    <n v="110.73333333333333"/>
    <n v="83.05"/>
    <n v="83.05"/>
    <x v="1"/>
    <s v="plays"/>
  </r>
  <r>
    <n v="3252"/>
    <s v="Modern Love"/>
    <s v="How do we navigate the boundaries between friendship, sexual intimacy and obsessive desire?"/>
    <x v="268"/>
    <n v="2876"/>
    <x v="0"/>
    <s v="GB"/>
    <s v="GBP"/>
    <n v="1473247240"/>
    <d v="2016-09-07T05:20:40"/>
    <n v="1470655240"/>
    <x v="3252"/>
    <b v="1"/>
    <n v="50"/>
    <b v="1"/>
    <s v="theater/plays"/>
    <n v="127.82222222222222"/>
    <n v="57.52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d v="2016-09-07T21:45:00"/>
    <n v="1471701028"/>
    <x v="3253"/>
    <b v="1"/>
    <n v="115"/>
    <b v="1"/>
    <s v="theater/plays"/>
    <n v="101.825"/>
    <n v="177.08695652173913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d v="2015-03-25T19:03:29"/>
    <n v="1424743409"/>
    <x v="3254"/>
    <b v="1"/>
    <n v="186"/>
    <b v="1"/>
    <s v="theater/plays"/>
    <n v="101.25769230769231"/>
    <n v="70.77150537634408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d v="2014-10-07T12:26:15"/>
    <n v="1410114375"/>
    <x v="3255"/>
    <b v="1"/>
    <n v="18"/>
    <b v="1"/>
    <s v="theater/plays"/>
    <n v="175"/>
    <n v="29.166666666666668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d v="2015-06-10T21:59:00"/>
    <n v="1432129577"/>
    <x v="3256"/>
    <b v="1"/>
    <n v="176"/>
    <b v="1"/>
    <s v="theater/plays"/>
    <n v="128.06"/>
    <n v="72.7613636363636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d v="2017-02-22T07:25:52"/>
    <n v="1485177952"/>
    <x v="3257"/>
    <b v="0"/>
    <n v="41"/>
    <b v="1"/>
    <s v="theater/plays"/>
    <n v="106.29949999999998"/>
    <n v="51.853414634146333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d v="2015-01-08T15:17:41"/>
    <n v="1418159861"/>
    <x v="3258"/>
    <b v="1"/>
    <n v="75"/>
    <b v="1"/>
    <s v="theater/plays"/>
    <n v="105.21428571428571"/>
    <n v="98.2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d v="2016-09-30T21:59:00"/>
    <n v="1472753745"/>
    <x v="3259"/>
    <b v="1"/>
    <n v="97"/>
    <b v="1"/>
    <s v="theater/plays"/>
    <n v="106.16782608695652"/>
    <n v="251.7381443298969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d v="2015-11-30T11:08:38"/>
    <n v="1445875718"/>
    <x v="3260"/>
    <b v="1"/>
    <n v="73"/>
    <b v="1"/>
    <s v="theater/plays"/>
    <n v="109.24"/>
    <n v="74.821917808219183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d v="2015-07-16T11:24:36"/>
    <n v="1434475476"/>
    <x v="3261"/>
    <b v="1"/>
    <n v="49"/>
    <b v="1"/>
    <s v="theater/plays"/>
    <n v="100.45454545454545"/>
    <n v="67.65306122448979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d v="2014-12-21T22:00:00"/>
    <n v="1416555262"/>
    <x v="3262"/>
    <b v="1"/>
    <n v="134"/>
    <b v="1"/>
    <s v="theater/plays"/>
    <n v="103.04098360655738"/>
    <n v="93.81343283582089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d v="2015-10-30T15:00:00"/>
    <n v="1444220588"/>
    <x v="3263"/>
    <b v="1"/>
    <n v="68"/>
    <b v="1"/>
    <s v="theater/plays"/>
    <n v="112.1664"/>
    <n v="41.237647058823526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d v="2015-01-28T16:00:00"/>
    <n v="1421089938"/>
    <x v="3264"/>
    <b v="1"/>
    <n v="49"/>
    <b v="1"/>
    <s v="theater/plays"/>
    <n v="103"/>
    <n v="52.55102040816326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d v="2015-12-03T11:00:00"/>
    <n v="1446570315"/>
    <x v="3265"/>
    <b v="1"/>
    <n v="63"/>
    <b v="1"/>
    <s v="theater/plays"/>
    <n v="164"/>
    <n v="70.285714285714292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d v="2015-06-12T15:00:00"/>
    <n v="1431435122"/>
    <x v="3266"/>
    <b v="1"/>
    <n v="163"/>
    <b v="1"/>
    <s v="theater/plays"/>
    <n v="131.28333333333333"/>
    <n v="48.32515337423313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d v="2015-07-17T12:11:00"/>
    <n v="1434564660"/>
    <x v="3267"/>
    <b v="1"/>
    <n v="288"/>
    <b v="1"/>
    <s v="theater/plays"/>
    <n v="102.1"/>
    <n v="53.17708333333333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d v="2016-08-24T15:42:08"/>
    <n v="1470692528"/>
    <x v="3268"/>
    <b v="1"/>
    <n v="42"/>
    <b v="1"/>
    <s v="theater/plays"/>
    <n v="128"/>
    <n v="60.952380952380949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d v="2015-06-16T05:00:00"/>
    <n v="1431509397"/>
    <x v="3269"/>
    <b v="1"/>
    <n v="70"/>
    <b v="1"/>
    <s v="theater/plays"/>
    <n v="101.5"/>
    <n v="11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d v="2015-07-12T06:47:45"/>
    <n v="1434113265"/>
    <x v="3270"/>
    <b v="1"/>
    <n v="30"/>
    <b v="1"/>
    <s v="theater/plays"/>
    <n v="101.66666666666667"/>
    <n v="61"/>
    <n v="61"/>
    <x v="1"/>
    <s v="plays"/>
  </r>
  <r>
    <n v="3271"/>
    <s v="Saxon Court at Southwark Playhouse"/>
    <s v="A razor sharp satire to darken your Christmas."/>
    <x v="15"/>
    <n v="1950"/>
    <x v="0"/>
    <s v="GB"/>
    <s v="GBP"/>
    <n v="1414927775"/>
    <d v="2014-11-02T05:29:35"/>
    <n v="1412332175"/>
    <x v="3271"/>
    <b v="1"/>
    <n v="51"/>
    <b v="1"/>
    <s v="theater/plays"/>
    <n v="130"/>
    <n v="38.235294117647058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d v="2015-11-06T07:00:09"/>
    <n v="1444219209"/>
    <x v="3272"/>
    <b v="1"/>
    <n v="145"/>
    <b v="1"/>
    <s v="theater/plays"/>
    <n v="154.43"/>
    <n v="106.50344827586207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d v="2016-09-14T13:00:00"/>
    <n v="1472498042"/>
    <x v="3273"/>
    <b v="1"/>
    <n v="21"/>
    <b v="1"/>
    <s v="theater/plays"/>
    <n v="107.4"/>
    <n v="204.57142857142858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d v="2016-03-15T15:00:00"/>
    <n v="1454259272"/>
    <x v="3274"/>
    <b v="1"/>
    <n v="286"/>
    <b v="1"/>
    <s v="theater/plays"/>
    <n v="101.3225806451613"/>
    <n v="54.9125874125874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d v="2015-02-08T22:30:00"/>
    <n v="1421183271"/>
    <x v="3275"/>
    <b v="1"/>
    <n v="12"/>
    <b v="1"/>
    <s v="theater/plays"/>
    <n v="100.27777777777777"/>
    <n v="150.41666666666666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d v="2016-03-31T21:59:00"/>
    <n v="1456526879"/>
    <x v="3276"/>
    <b v="1"/>
    <n v="100"/>
    <b v="1"/>
    <s v="theater/plays"/>
    <n v="116.84444444444445"/>
    <n v="52.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d v="2014-11-18T11:23:26"/>
    <n v="1413735806"/>
    <x v="3277"/>
    <b v="1"/>
    <n v="100"/>
    <b v="1"/>
    <s v="theater/plays"/>
    <n v="108.6"/>
    <n v="54.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d v="2015-05-30T14:21:43"/>
    <n v="1430425303"/>
    <x v="3278"/>
    <b v="1"/>
    <n v="34"/>
    <b v="1"/>
    <s v="theater/plays"/>
    <n v="103.4"/>
    <n v="76.02941176470588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d v="2016-03-31T19:27:39"/>
    <n v="1456885659"/>
    <x v="3279"/>
    <b v="0"/>
    <n v="63"/>
    <b v="1"/>
    <s v="theater/plays"/>
    <n v="114.27586206896552"/>
    <n v="105.206349206349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d v="2015-05-31T23:00:00"/>
    <n v="1430158198"/>
    <x v="3280"/>
    <b v="0"/>
    <n v="30"/>
    <b v="1"/>
    <s v="theater/plays"/>
    <n v="103"/>
    <n v="68.666666666666671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d v="2015-09-01T18:28:25"/>
    <n v="1438561705"/>
    <x v="3281"/>
    <b v="0"/>
    <n v="47"/>
    <b v="1"/>
    <s v="theater/plays"/>
    <n v="121.6"/>
    <n v="129.3617021276595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d v="2016-04-28T22:39:48"/>
    <n v="1458103188"/>
    <x v="3282"/>
    <b v="0"/>
    <n v="237"/>
    <b v="1"/>
    <s v="theater/plays"/>
    <n v="102.64677419354838"/>
    <n v="134.26371308016877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d v="2016-02-10T15:00:00"/>
    <n v="1452448298"/>
    <x v="3283"/>
    <b v="0"/>
    <n v="47"/>
    <b v="1"/>
    <s v="theater/plays"/>
    <n v="104.75"/>
    <n v="17.829787234042552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d v="2016-01-28T23:59:00"/>
    <n v="1452546853"/>
    <x v="3284"/>
    <b v="0"/>
    <n v="15"/>
    <b v="1"/>
    <s v="theater/plays"/>
    <n v="101.6"/>
    <n v="203.2"/>
    <n v="203.2"/>
    <x v="1"/>
    <s v="plays"/>
  </r>
  <r>
    <n v="3285"/>
    <s v="By Morning"/>
    <s v="A new play by Matthew Gasda"/>
    <x v="402"/>
    <n v="5604"/>
    <x v="0"/>
    <s v="US"/>
    <s v="USD"/>
    <n v="1488258000"/>
    <d v="2017-02-27T23:00:00"/>
    <n v="1485556626"/>
    <x v="3285"/>
    <b v="0"/>
    <n v="81"/>
    <b v="1"/>
    <s v="theater/plays"/>
    <n v="112.10242048409683"/>
    <n v="69.18518518518519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d v="2016-08-15T14:09:42"/>
    <n v="1468699782"/>
    <x v="3286"/>
    <b v="0"/>
    <n v="122"/>
    <b v="1"/>
    <s v="theater/plays"/>
    <n v="101.76666666666667"/>
    <n v="125.12295081967213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d v="2015-11-28T12:00:28"/>
    <n v="1446573628"/>
    <x v="3287"/>
    <b v="0"/>
    <n v="34"/>
    <b v="1"/>
    <s v="theater/plays"/>
    <n v="100"/>
    <n v="73.529411764705884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d v="2016-06-20T17:00:00"/>
    <n v="1463337315"/>
    <x v="3288"/>
    <b v="0"/>
    <n v="207"/>
    <b v="1"/>
    <s v="theater/plays"/>
    <n v="100.2649"/>
    <n v="48.437149758454105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d v="2017-02-20T02:50:02"/>
    <n v="1485161402"/>
    <x v="3289"/>
    <b v="0"/>
    <n v="25"/>
    <b v="1"/>
    <s v="theater/plays"/>
    <n v="133.042"/>
    <n v="26.6084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d v="2017-03-11T06:21:31"/>
    <n v="1486642891"/>
    <x v="3290"/>
    <b v="0"/>
    <n v="72"/>
    <b v="1"/>
    <s v="theater/plays"/>
    <n v="121.2"/>
    <n v="33.666666666666664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d v="2015-09-16T21:59:00"/>
    <n v="1439743900"/>
    <x v="3291"/>
    <b v="0"/>
    <n v="14"/>
    <b v="1"/>
    <s v="theater/plays"/>
    <n v="114"/>
    <n v="40.714285714285715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d v="2015-12-04T13:29:08"/>
    <n v="1444069748"/>
    <x v="3292"/>
    <b v="0"/>
    <n v="15"/>
    <b v="1"/>
    <s v="theater/plays"/>
    <n v="286.13861386138615"/>
    <n v="19.26666666666666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d v="2017-03-04T04:12:32"/>
    <n v="1486030352"/>
    <x v="3293"/>
    <b v="0"/>
    <n v="91"/>
    <b v="1"/>
    <s v="theater/plays"/>
    <n v="170.44444444444446"/>
    <n v="84.28571428571429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d v="2015-06-16T06:59:14"/>
    <n v="1431867554"/>
    <x v="3294"/>
    <b v="0"/>
    <n v="24"/>
    <b v="1"/>
    <s v="theater/plays"/>
    <n v="118.33333333333333"/>
    <n v="29.583333333333332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d v="2016-09-26T04:37:09"/>
    <n v="1472294229"/>
    <x v="3295"/>
    <b v="0"/>
    <n v="27"/>
    <b v="1"/>
    <s v="theater/plays"/>
    <n v="102.85857142857142"/>
    <n v="26.6670370370370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d v="2015-11-22T16:00:00"/>
    <n v="1446401372"/>
    <x v="3296"/>
    <b v="0"/>
    <n v="47"/>
    <b v="1"/>
    <s v="theater/plays"/>
    <n v="144.06666666666666"/>
    <n v="45.978723404255319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d v="2015-07-27T16:59:00"/>
    <n v="1436380256"/>
    <x v="3297"/>
    <b v="0"/>
    <n v="44"/>
    <b v="1"/>
    <s v="theater/plays"/>
    <n v="100.07272727272728"/>
    <n v="125.0909090909090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d v="2015-09-12T18:00:00"/>
    <n v="1440370768"/>
    <x v="3298"/>
    <b v="0"/>
    <n v="72"/>
    <b v="1"/>
    <s v="theater/plays"/>
    <n v="101.73"/>
    <n v="141.29166666666666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d v="2015-10-14T16:01:03"/>
    <n v="1442268063"/>
    <x v="3299"/>
    <b v="0"/>
    <n v="63"/>
    <b v="1"/>
    <s v="theater/plays"/>
    <n v="116.2"/>
    <n v="55.333333333333336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d v="2015-04-29T11:51:02"/>
    <n v="1428515462"/>
    <x v="3300"/>
    <b v="0"/>
    <n v="88"/>
    <b v="1"/>
    <s v="theater/plays"/>
    <n v="136.16666666666666"/>
    <n v="46.42045454545454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d v="2016-08-01T00:59:00"/>
    <n v="1466185176"/>
    <x v="3301"/>
    <b v="0"/>
    <n v="70"/>
    <b v="1"/>
    <s v="theater/plays"/>
    <n v="133.46666666666667"/>
    <n v="57.2"/>
    <n v="57.2"/>
    <x v="1"/>
    <s v="plays"/>
  </r>
  <r>
    <n v="3302"/>
    <s v="El muro de BorÃ­s KiÃ©n"/>
    <s v="FilosofÃ­a de los anÃ³nimos"/>
    <x v="33"/>
    <n v="8685"/>
    <x v="0"/>
    <s v="ES"/>
    <s v="EUR"/>
    <n v="1481099176"/>
    <d v="2016-12-07T02:26:16"/>
    <n v="1478507176"/>
    <x v="3302"/>
    <b v="0"/>
    <n v="50"/>
    <b v="1"/>
    <s v="theater/plays"/>
    <n v="103.39285714285714"/>
    <n v="173.7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d v="2015-03-28T08:38:04"/>
    <n v="1424533084"/>
    <x v="3303"/>
    <b v="0"/>
    <n v="35"/>
    <b v="1"/>
    <s v="theater/plays"/>
    <n v="115.88888888888889"/>
    <n v="59.6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d v="2016-12-22T08:59:12"/>
    <n v="1479826752"/>
    <x v="3304"/>
    <b v="0"/>
    <n v="175"/>
    <b v="1"/>
    <s v="theater/plays"/>
    <n v="104.51666666666667"/>
    <n v="89.585714285714289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d v="2015-07-31T14:32:28"/>
    <n v="1435782748"/>
    <x v="3305"/>
    <b v="0"/>
    <n v="20"/>
    <b v="1"/>
    <s v="theater/plays"/>
    <n v="102.02500000000001"/>
    <n v="204.0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d v="2016-06-09T21:00:00"/>
    <n v="1462252542"/>
    <x v="3306"/>
    <b v="0"/>
    <n v="54"/>
    <b v="1"/>
    <s v="theater/plays"/>
    <n v="175.33333333333334"/>
    <n v="48.703703703703702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d v="2016-05-14T19:22:19"/>
    <n v="1460683339"/>
    <x v="3307"/>
    <b v="0"/>
    <n v="20"/>
    <b v="1"/>
    <s v="theater/plays"/>
    <n v="106.68"/>
    <n v="53.339999999999996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d v="2016-04-13T15:02:45"/>
    <n v="1458766965"/>
    <x v="3308"/>
    <b v="0"/>
    <n v="57"/>
    <b v="1"/>
    <s v="theater/plays"/>
    <n v="122.28571428571429"/>
    <n v="75.087719298245617"/>
    <n v="75.087719298245617"/>
    <x v="1"/>
    <s v="plays"/>
  </r>
  <r>
    <n v="3309"/>
    <s v="Collision Course"/>
    <s v="Two unlikely friends, a garage, tinned beans &amp; the end of the world."/>
    <x v="18"/>
    <n v="558"/>
    <x v="0"/>
    <s v="GB"/>
    <s v="GBP"/>
    <n v="1476632178"/>
    <d v="2016-10-16T09:36:18"/>
    <n v="1473953778"/>
    <x v="3309"/>
    <b v="0"/>
    <n v="31"/>
    <b v="1"/>
    <s v="theater/plays"/>
    <n v="159.42857142857142"/>
    <n v="18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d v="2015-10-06T16:17:05"/>
    <n v="1441577825"/>
    <x v="3310"/>
    <b v="0"/>
    <n v="31"/>
    <b v="1"/>
    <s v="theater/plays"/>
    <n v="100.07692307692308"/>
    <n v="209.83870967741936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d v="2015-10-17T01:00:10"/>
    <n v="1442473210"/>
    <x v="3311"/>
    <b v="0"/>
    <n v="45"/>
    <b v="1"/>
    <s v="theater/plays"/>
    <n v="109.84"/>
    <n v="61.022222222222226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d v="2016-11-11T16:00:00"/>
    <n v="1477077946"/>
    <x v="3312"/>
    <b v="0"/>
    <n v="41"/>
    <b v="1"/>
    <s v="theater/plays"/>
    <n v="100.04"/>
    <n v="61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d v="2016-01-26T19:00:00"/>
    <n v="1452664317"/>
    <x v="3313"/>
    <b v="0"/>
    <n v="29"/>
    <b v="1"/>
    <s v="theater/plays"/>
    <n v="116.05"/>
    <n v="80.034482758620683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d v="2015-05-08T14:05:00"/>
    <n v="1428733511"/>
    <x v="3314"/>
    <b v="0"/>
    <n v="58"/>
    <b v="1"/>
    <s v="theater/plays"/>
    <n v="210.75"/>
    <n v="29.06896551724138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d v="2016-05-06T01:17:21"/>
    <n v="1459927041"/>
    <x v="3315"/>
    <b v="0"/>
    <n v="89"/>
    <b v="1"/>
    <s v="theater/plays"/>
    <n v="110"/>
    <n v="49.438202247191015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d v="2014-08-08T07:54:00"/>
    <n v="1404680075"/>
    <x v="3316"/>
    <b v="0"/>
    <n v="125"/>
    <b v="1"/>
    <s v="theater/plays"/>
    <n v="100.08673425918037"/>
    <n v="93.977440000000001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d v="2016-06-07T18:57:04"/>
    <n v="1462755424"/>
    <x v="3317"/>
    <b v="0"/>
    <n v="18"/>
    <b v="1"/>
    <s v="theater/plays"/>
    <n v="106.19047619047619"/>
    <n v="61.944444444444443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s v="CA"/>
    <s v="CAD"/>
    <n v="1460341800"/>
    <d v="2016-04-10T20:30:00"/>
    <n v="1456902893"/>
    <x v="3318"/>
    <b v="0"/>
    <n v="32"/>
    <b v="1"/>
    <s v="theater/plays"/>
    <n v="125.6"/>
    <n v="78.5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d v="2015-01-31T08:03:06"/>
    <n v="1418824986"/>
    <x v="3319"/>
    <b v="0"/>
    <n v="16"/>
    <b v="1"/>
    <s v="theater/plays"/>
    <n v="108"/>
    <n v="33.75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d v="2016-06-21T19:05:57"/>
    <n v="1463965557"/>
    <x v="3320"/>
    <b v="0"/>
    <n v="38"/>
    <b v="1"/>
    <s v="theater/plays"/>
    <n v="101"/>
    <n v="66.44736842105263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d v="2014-10-15T21:59:00"/>
    <n v="1412216665"/>
    <x v="3321"/>
    <b v="0"/>
    <n v="15"/>
    <b v="1"/>
    <s v="theater/plays"/>
    <n v="107.4"/>
    <n v="35.7999999999999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d v="2016-06-21T21:55:00"/>
    <n v="1464653696"/>
    <x v="3322"/>
    <b v="0"/>
    <n v="23"/>
    <b v="1"/>
    <s v="theater/plays"/>
    <n v="101.51515151515152"/>
    <n v="145.65217391304347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d v="2016-09-25T02:46:48"/>
    <n v="1472201208"/>
    <x v="3323"/>
    <b v="0"/>
    <n v="49"/>
    <b v="1"/>
    <s v="theater/plays"/>
    <n v="125.9"/>
    <n v="25.693877551020407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d v="2016-06-05T07:59:50"/>
    <n v="1463925590"/>
    <x v="3324"/>
    <b v="0"/>
    <n v="10"/>
    <b v="1"/>
    <s v="theater/plays"/>
    <n v="101.66666666666667"/>
    <n v="152.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d v="2015-04-05T11:51:17"/>
    <n v="1425235877"/>
    <x v="3325"/>
    <b v="0"/>
    <n v="15"/>
    <b v="1"/>
    <s v="theater/plays"/>
    <n v="112.5"/>
    <n v="30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d v="2015-03-08T10:08:25"/>
    <n v="1423242505"/>
    <x v="3326"/>
    <b v="0"/>
    <n v="57"/>
    <b v="1"/>
    <s v="theater/plays"/>
    <n v="101.375"/>
    <n v="142.28070175438597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d v="2016-05-08T02:59:26"/>
    <n v="1460105966"/>
    <x v="3327"/>
    <b v="0"/>
    <n v="33"/>
    <b v="1"/>
    <s v="theater/plays"/>
    <n v="101.25"/>
    <n v="24.545454545454547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d v="2014-07-04T19:00:00"/>
    <n v="1404308883"/>
    <x v="3328"/>
    <b v="0"/>
    <n v="9"/>
    <b v="1"/>
    <s v="theater/plays"/>
    <n v="146.38888888888889"/>
    <n v="292.77777777777777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d v="2014-07-27T17:00:00"/>
    <n v="1405583108"/>
    <x v="3329"/>
    <b v="0"/>
    <n v="26"/>
    <b v="1"/>
    <s v="theater/plays"/>
    <n v="116.8"/>
    <n v="44.9230769230769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d v="2015-04-01T14:17:48"/>
    <n v="1425331068"/>
    <x v="3330"/>
    <b v="0"/>
    <n v="69"/>
    <b v="1"/>
    <s v="theater/plays"/>
    <n v="106.26666666666667"/>
    <n v="23.1014492753623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d v="2015-10-06T10:44:46"/>
    <n v="1441125886"/>
    <x v="3331"/>
    <b v="0"/>
    <n v="65"/>
    <b v="1"/>
    <s v="theater/plays"/>
    <n v="104.52"/>
    <n v="80.400000000000006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d v="2014-07-19T14:38:50"/>
    <n v="1403210330"/>
    <x v="3332"/>
    <b v="0"/>
    <n v="83"/>
    <b v="1"/>
    <s v="theater/plays"/>
    <n v="100"/>
    <n v="72.289156626506028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d v="2015-06-15T10:14:40"/>
    <n v="1432484080"/>
    <x v="3333"/>
    <b v="0"/>
    <n v="111"/>
    <b v="1"/>
    <s v="theater/plays"/>
    <n v="104.57142857142857"/>
    <n v="32.972972972972975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d v="2015-07-30T06:30:22"/>
    <n v="1435667422"/>
    <x v="3334"/>
    <b v="0"/>
    <n v="46"/>
    <b v="1"/>
    <s v="theater/plays"/>
    <n v="138.62051149573753"/>
    <n v="116.65217391304348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d v="2014-08-03T17:00:00"/>
    <n v="1404749446"/>
    <x v="3335"/>
    <b v="0"/>
    <n v="63"/>
    <b v="1"/>
    <s v="theater/plays"/>
    <n v="100.32"/>
    <n v="79.61904761904762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d v="2016-04-05T02:34:06"/>
    <n v="1457429646"/>
    <x v="3336"/>
    <b v="0"/>
    <n v="9"/>
    <b v="1"/>
    <s v="theater/plays"/>
    <n v="100"/>
    <n v="27.777777777777779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d v="2014-10-10T15:00:00"/>
    <n v="1411109167"/>
    <x v="3337"/>
    <b v="0"/>
    <n v="34"/>
    <b v="1"/>
    <s v="theater/plays"/>
    <n v="110.2"/>
    <n v="81.029411764705884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d v="2017-02-24T07:48:00"/>
    <n v="1486129680"/>
    <x v="3338"/>
    <b v="0"/>
    <n v="112"/>
    <b v="1"/>
    <s v="theater/plays"/>
    <n v="102.18"/>
    <n v="136.8482142857142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d v="2016-07-28T09:58:38"/>
    <n v="1467129518"/>
    <x v="3339"/>
    <b v="0"/>
    <n v="47"/>
    <b v="1"/>
    <s v="theater/plays"/>
    <n v="104.35"/>
    <n v="177.61702127659575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d v="2016-12-06T17:22:34"/>
    <n v="1478906554"/>
    <x v="3340"/>
    <b v="0"/>
    <n v="38"/>
    <b v="1"/>
    <s v="theater/plays"/>
    <n v="138.16666666666666"/>
    <n v="109.07894736842105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d v="2016-06-12T11:00:00"/>
    <n v="1463771421"/>
    <x v="3341"/>
    <b v="0"/>
    <n v="28"/>
    <b v="1"/>
    <s v="theater/plays"/>
    <n v="100"/>
    <n v="119.64285714285714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d v="2015-03-31T22:59:00"/>
    <n v="1425020810"/>
    <x v="3342"/>
    <b v="0"/>
    <n v="78"/>
    <b v="1"/>
    <s v="theater/plays"/>
    <n v="101.66666666666667"/>
    <n v="78.205128205128204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d v="2016-04-13T07:18:00"/>
    <n v="1458770384"/>
    <x v="3343"/>
    <b v="0"/>
    <n v="23"/>
    <b v="1"/>
    <s v="theater/plays"/>
    <n v="171.42857142857142"/>
    <n v="52.173913043478258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d v="2014-08-29T22:48:13"/>
    <n v="1406782093"/>
    <x v="3344"/>
    <b v="0"/>
    <n v="40"/>
    <b v="1"/>
    <s v="theater/plays"/>
    <n v="101.44444444444444"/>
    <n v="114.12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d v="2015-04-17T18:37:00"/>
    <n v="1424226768"/>
    <x v="3345"/>
    <b v="0"/>
    <n v="13"/>
    <b v="1"/>
    <s v="theater/plays"/>
    <n v="130"/>
    <n v="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d v="2015-02-25T18:35:10"/>
    <n v="1424306110"/>
    <x v="3346"/>
    <b v="0"/>
    <n v="18"/>
    <b v="1"/>
    <s v="theater/plays"/>
    <n v="110"/>
    <n v="91.66666666666667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d v="2016-05-08T15:00:00"/>
    <n v="1461503654"/>
    <x v="3347"/>
    <b v="0"/>
    <n v="22"/>
    <b v="1"/>
    <s v="theater/plays"/>
    <n v="119.45"/>
    <n v="108.5909090909090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d v="2016-04-29T21:59:00"/>
    <n v="1459949080"/>
    <x v="3348"/>
    <b v="0"/>
    <n v="79"/>
    <b v="1"/>
    <s v="theater/plays"/>
    <n v="100.2909090909091"/>
    <n v="69.822784810126578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d v="2016-06-13T11:00:00"/>
    <n v="1463971172"/>
    <x v="3349"/>
    <b v="0"/>
    <n v="14"/>
    <b v="1"/>
    <s v="theater/plays"/>
    <n v="153.4"/>
    <n v="109.57142857142857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d v="2015-11-29T17:00:00"/>
    <n v="1445791811"/>
    <x v="3350"/>
    <b v="0"/>
    <n v="51"/>
    <b v="1"/>
    <s v="theater/plays"/>
    <n v="104.42857142857143"/>
    <n v="71.666666666666671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d v="2014-07-23T05:00:00"/>
    <n v="1402910965"/>
    <x v="3351"/>
    <b v="0"/>
    <n v="54"/>
    <b v="1"/>
    <s v="theater/plays"/>
    <n v="101.1"/>
    <n v="93.611111111111114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d v="2016-07-01T17:00:00"/>
    <n v="1462492178"/>
    <x v="3352"/>
    <b v="0"/>
    <n v="70"/>
    <b v="1"/>
    <s v="theater/plays"/>
    <n v="107.52"/>
    <n v="76.8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d v="2016-05-02T17:00:00"/>
    <n v="1461061350"/>
    <x v="3353"/>
    <b v="0"/>
    <n v="44"/>
    <b v="1"/>
    <s v="theater/plays"/>
    <n v="315"/>
    <n v="35.795454545454547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d v="2015-10-28T22:01:00"/>
    <n v="1443029206"/>
    <x v="3354"/>
    <b v="0"/>
    <n v="55"/>
    <b v="1"/>
    <s v="theater/plays"/>
    <n v="101.93333333333334"/>
    <n v="55.6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d v="2016-05-10T05:17:00"/>
    <n v="1461941527"/>
    <x v="3355"/>
    <b v="0"/>
    <n v="15"/>
    <b v="1"/>
    <s v="theater/plays"/>
    <n v="126.28571428571429"/>
    <n v="147.33333333333334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d v="2016-07-15T13:34:32"/>
    <n v="1466019272"/>
    <x v="3356"/>
    <b v="0"/>
    <n v="27"/>
    <b v="1"/>
    <s v="theater/plays"/>
    <n v="101.4"/>
    <n v="56.333333333333336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d v="2014-08-01T04:01:50"/>
    <n v="1404295310"/>
    <x v="3357"/>
    <b v="0"/>
    <n v="21"/>
    <b v="1"/>
    <s v="theater/plays"/>
    <n v="101"/>
    <n v="96.19047619047619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d v="2014-11-19T02:27:59"/>
    <n v="1413790079"/>
    <x v="3358"/>
    <b v="0"/>
    <n v="162"/>
    <b v="1"/>
    <s v="theater/plays"/>
    <n v="102.99"/>
    <n v="63.574074074074076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d v="2017-02-24T19:22:14"/>
    <n v="1484097734"/>
    <x v="3359"/>
    <b v="0"/>
    <n v="23"/>
    <b v="1"/>
    <s v="theater/plays"/>
    <n v="106.25"/>
    <n v="184.78260869565219"/>
    <n v="184.78260869565219"/>
    <x v="1"/>
    <s v="plays"/>
  </r>
  <r>
    <n v="3360"/>
    <s v="Pretty Butch"/>
    <s v="World Premiere, an M1 Singapore Fringe Festival 2017 commission."/>
    <x v="7"/>
    <n v="9124"/>
    <x v="0"/>
    <s v="SG"/>
    <s v="SGD"/>
    <n v="1481731140"/>
    <d v="2016-12-14T09:59:00"/>
    <n v="1479866343"/>
    <x v="3360"/>
    <b v="0"/>
    <n v="72"/>
    <b v="1"/>
    <s v="theater/plays"/>
    <n v="101.37777777777778"/>
    <n v="126.72222222222223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d v="2014-09-01T09:59:00"/>
    <n v="1408062990"/>
    <x v="3361"/>
    <b v="0"/>
    <n v="68"/>
    <b v="1"/>
    <s v="theater/plays"/>
    <n v="113.46"/>
    <n v="83.42647058823529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d v="2015-03-06T22:55:00"/>
    <n v="1424484717"/>
    <x v="3362"/>
    <b v="0"/>
    <n v="20"/>
    <b v="1"/>
    <s v="theater/plays"/>
    <n v="218"/>
    <n v="54.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d v="2014-08-19T10:00:00"/>
    <n v="1406831445"/>
    <x v="3363"/>
    <b v="0"/>
    <n v="26"/>
    <b v="1"/>
    <s v="theater/plays"/>
    <n v="101.41935483870968"/>
    <n v="302.3076923076923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d v="2016-03-15T15:00:00"/>
    <n v="1456183649"/>
    <x v="3364"/>
    <b v="0"/>
    <n v="72"/>
    <b v="1"/>
    <s v="theater/plays"/>
    <n v="105.93333333333334"/>
    <n v="44.13888888888888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d v="2015-12-12T20:26:32"/>
    <n v="1447381592"/>
    <x v="3365"/>
    <b v="0"/>
    <n v="3"/>
    <b v="1"/>
    <s v="theater/plays"/>
    <n v="104"/>
    <n v="866.66666666666663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d v="2015-05-12T19:37:17"/>
    <n v="1428889037"/>
    <x v="3366"/>
    <b v="0"/>
    <n v="18"/>
    <b v="1"/>
    <s v="theater/plays"/>
    <n v="221"/>
    <n v="61.388888888888886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d v="2015-08-01T16:24:54"/>
    <n v="1436307894"/>
    <x v="3367"/>
    <b v="0"/>
    <n v="30"/>
    <b v="1"/>
    <s v="theater/plays"/>
    <n v="118.66666666666667"/>
    <n v="29.6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d v="2014-12-31T23:00:00"/>
    <n v="1416977259"/>
    <x v="3368"/>
    <b v="0"/>
    <n v="23"/>
    <b v="1"/>
    <s v="theater/plays"/>
    <n v="104.6"/>
    <n v="45.478260869565219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d v="2017-01-14T18:59:40"/>
    <n v="1479257980"/>
    <x v="3369"/>
    <b v="0"/>
    <n v="54"/>
    <b v="1"/>
    <s v="theater/plays"/>
    <n v="103.9"/>
    <n v="96.20370370370370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d v="2016-12-17T02:00:00"/>
    <n v="1479283285"/>
    <x v="3370"/>
    <b v="0"/>
    <n v="26"/>
    <b v="1"/>
    <s v="theater/plays"/>
    <n v="117.73333333333333"/>
    <n v="67.92307692307692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d v="2015-12-02T14:59:25"/>
    <n v="1446670765"/>
    <x v="3371"/>
    <b v="0"/>
    <n v="9"/>
    <b v="1"/>
    <s v="theater/plays"/>
    <n v="138.5"/>
    <n v="30.777777777777779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d v="2014-08-24T22:59:00"/>
    <n v="1407157756"/>
    <x v="3372"/>
    <b v="0"/>
    <n v="27"/>
    <b v="1"/>
    <s v="theater/plays"/>
    <n v="103.5"/>
    <n v="38.333333333333336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d v="2015-07-18T10:00:00"/>
    <n v="1435177840"/>
    <x v="3373"/>
    <b v="0"/>
    <n v="30"/>
    <b v="1"/>
    <s v="theater/plays"/>
    <n v="100.25"/>
    <n v="66.833333333333329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d v="2015-10-28T11:33:36"/>
    <n v="1443461616"/>
    <x v="3374"/>
    <b v="0"/>
    <n v="52"/>
    <b v="1"/>
    <s v="theater/plays"/>
    <n v="106.57142857142857"/>
    <n v="71.73076923076922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d v="2014-05-18T08:39:33"/>
    <n v="1399387173"/>
    <x v="3375"/>
    <b v="0"/>
    <n v="17"/>
    <b v="1"/>
    <s v="theater/plays"/>
    <n v="100"/>
    <n v="176.47058823529412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d v="2015-04-25T09:49:54"/>
    <n v="1424796594"/>
    <x v="3376"/>
    <b v="0"/>
    <n v="19"/>
    <b v="1"/>
    <s v="theater/plays"/>
    <n v="100.0125"/>
    <n v="421.1052631578947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d v="2015-03-20T10:56:00"/>
    <n v="1424280899"/>
    <x v="3377"/>
    <b v="0"/>
    <n v="77"/>
    <b v="1"/>
    <s v="theater/plays"/>
    <n v="101.05"/>
    <n v="104.98701298701299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d v="2014-08-31T07:08:00"/>
    <n v="1407400306"/>
    <x v="3378"/>
    <b v="0"/>
    <n v="21"/>
    <b v="1"/>
    <s v="theater/plays"/>
    <n v="107.63636363636364"/>
    <n v="28.19047619047619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d v="2015-08-26T17:00:00"/>
    <n v="1439122800"/>
    <x v="3379"/>
    <b v="0"/>
    <n v="38"/>
    <b v="1"/>
    <s v="theater/plays"/>
    <n v="103.65"/>
    <n v="54.55263157894737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d v="2014-11-29T17:52:58"/>
    <n v="1414277578"/>
    <x v="3380"/>
    <b v="0"/>
    <n v="28"/>
    <b v="1"/>
    <s v="theater/plays"/>
    <n v="104.43333333333334"/>
    <n v="111.8928571428571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d v="2015-03-10T21:26:23"/>
    <n v="1423455983"/>
    <x v="3381"/>
    <b v="0"/>
    <n v="48"/>
    <b v="1"/>
    <s v="theater/plays"/>
    <n v="102.25"/>
    <n v="85.208333333333329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d v="2016-08-01T16:59:00"/>
    <n v="1467973256"/>
    <x v="3382"/>
    <b v="0"/>
    <n v="46"/>
    <b v="1"/>
    <s v="theater/plays"/>
    <n v="100.74285714285715"/>
    <n v="76.652173913043484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d v="2016-06-23T12:47:00"/>
    <n v="1464979620"/>
    <x v="3383"/>
    <b v="0"/>
    <n v="30"/>
    <b v="1"/>
    <s v="theater/plays"/>
    <n v="111.71428571428571"/>
    <n v="65.166666666666671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d v="2015-11-20T21:00:00"/>
    <n v="1444874768"/>
    <x v="3384"/>
    <b v="0"/>
    <n v="64"/>
    <b v="1"/>
    <s v="theater/plays"/>
    <n v="100.011"/>
    <n v="93.760312499999998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d v="2014-12-10T14:49:12"/>
    <n v="1415652552"/>
    <x v="3385"/>
    <b v="0"/>
    <n v="15"/>
    <b v="1"/>
    <s v="theater/plays"/>
    <n v="100"/>
    <n v="133.33333333333334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d v="2014-12-03T09:28:26"/>
    <n v="1415028506"/>
    <x v="3386"/>
    <b v="0"/>
    <n v="41"/>
    <b v="1"/>
    <s v="theater/plays"/>
    <n v="105"/>
    <n v="51.219512195121951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d v="2014-12-14T12:18:08"/>
    <n v="1415125088"/>
    <x v="3387"/>
    <b v="0"/>
    <n v="35"/>
    <b v="1"/>
    <s v="theater/plays"/>
    <n v="116.86666666666666"/>
    <n v="100.17142857142858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d v="2015-06-18T05:04:01"/>
    <n v="1432033441"/>
    <x v="3388"/>
    <b v="0"/>
    <n v="45"/>
    <b v="1"/>
    <s v="theater/plays"/>
    <n v="103.8"/>
    <n v="34.6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d v="2016-06-03T07:31:22"/>
    <n v="1462368682"/>
    <x v="3389"/>
    <b v="0"/>
    <n v="62"/>
    <b v="1"/>
    <s v="theater/plays"/>
    <n v="114.5"/>
    <n v="184.6774193548387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d v="2014-07-10T12:35:45"/>
    <n v="1403721345"/>
    <x v="3390"/>
    <b v="0"/>
    <n v="22"/>
    <b v="1"/>
    <s v="theater/plays"/>
    <n v="102.4"/>
    <n v="69.818181818181813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d v="2014-08-08T16:28:00"/>
    <n v="1404997548"/>
    <x v="3391"/>
    <b v="0"/>
    <n v="18"/>
    <b v="1"/>
    <s v="theater/plays"/>
    <n v="223"/>
    <n v="61.94444444444444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d v="2016-05-06T14:17:35"/>
    <n v="1458245855"/>
    <x v="3392"/>
    <b v="0"/>
    <n v="12"/>
    <b v="1"/>
    <s v="theater/plays"/>
    <n v="100"/>
    <n v="41.666666666666664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d v="2014-11-05T18:46:00"/>
    <n v="1413065230"/>
    <x v="3393"/>
    <b v="0"/>
    <n v="44"/>
    <b v="1"/>
    <s v="theater/plays"/>
    <n v="105.8"/>
    <n v="36.0681818181818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d v="2014-07-27T08:17:25"/>
    <n v="1403878645"/>
    <x v="3394"/>
    <b v="0"/>
    <n v="27"/>
    <b v="1"/>
    <s v="theater/plays"/>
    <n v="142.36363636363637"/>
    <n v="29"/>
    <n v="29"/>
    <x v="1"/>
    <s v="plays"/>
  </r>
  <r>
    <n v="3395"/>
    <s v="MIRAMAR"/>
    <s v="Miramar is a a darkly funny play exploring what it is we call â€˜homeâ€™."/>
    <x v="2"/>
    <n v="920"/>
    <x v="0"/>
    <s v="GB"/>
    <s v="GBP"/>
    <n v="1433009400"/>
    <d v="2015-05-30T12:10:00"/>
    <n v="1431795944"/>
    <x v="3395"/>
    <b v="0"/>
    <n v="38"/>
    <b v="1"/>
    <s v="theater/plays"/>
    <n v="184"/>
    <n v="24.210526315789473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d v="2014-05-31T21:59:00"/>
    <n v="1399286589"/>
    <x v="3396"/>
    <b v="0"/>
    <n v="28"/>
    <b v="1"/>
    <s v="theater/plays"/>
    <n v="104.33333333333333"/>
    <n v="55.892857142857146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d v="2016-02-18T16:00:00"/>
    <n v="1452338929"/>
    <x v="3397"/>
    <b v="0"/>
    <n v="24"/>
    <b v="1"/>
    <s v="theater/plays"/>
    <n v="112"/>
    <n v="11.666666666666666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d v="2014-11-21T11:00:00"/>
    <n v="1414605776"/>
    <x v="3398"/>
    <b v="0"/>
    <n v="65"/>
    <b v="1"/>
    <s v="theater/plays"/>
    <n v="111.075"/>
    <n v="68.35384615384614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d v="2015-02-21T16:05:25"/>
    <n v="1421964325"/>
    <x v="3399"/>
    <b v="0"/>
    <n v="46"/>
    <b v="1"/>
    <s v="theater/plays"/>
    <n v="103.75"/>
    <n v="27.065217391304348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d v="2014-08-28T16:53:34"/>
    <n v="1405378414"/>
    <x v="3400"/>
    <b v="0"/>
    <n v="85"/>
    <b v="1"/>
    <s v="theater/plays"/>
    <n v="100.41"/>
    <n v="118.12941176470588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d v="2015-08-07T11:22:26"/>
    <n v="1436376146"/>
    <x v="3401"/>
    <b v="0"/>
    <n v="66"/>
    <b v="1"/>
    <s v="theater/plays"/>
    <n v="101.86206896551724"/>
    <n v="44.757575757575758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d v="2015-11-11T20:31:00"/>
    <n v="1444747843"/>
    <x v="3402"/>
    <b v="0"/>
    <n v="165"/>
    <b v="1"/>
    <s v="theater/plays"/>
    <n v="109.76666666666667"/>
    <n v="99.787878787878782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d v="2015-06-25T05:05:24"/>
    <n v="1432638324"/>
    <x v="3403"/>
    <b v="0"/>
    <n v="17"/>
    <b v="1"/>
    <s v="theater/plays"/>
    <n v="100"/>
    <n v="117.6470588235294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d v="2015-06-17T06:05:02"/>
    <n v="1432814702"/>
    <x v="3404"/>
    <b v="0"/>
    <n v="3"/>
    <b v="1"/>
    <s v="theater/plays"/>
    <n v="122"/>
    <n v="203.33333333333334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d v="2016-03-01T17:59:00"/>
    <n v="1455063886"/>
    <x v="3405"/>
    <b v="0"/>
    <n v="17"/>
    <b v="1"/>
    <s v="theater/plays"/>
    <n v="137.57142857142858"/>
    <n v="28.323529411764707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d v="2014-07-16T05:49:36"/>
    <n v="1401623376"/>
    <x v="3406"/>
    <b v="0"/>
    <n v="91"/>
    <b v="1"/>
    <s v="theater/plays"/>
    <n v="100.31"/>
    <n v="110.23076923076923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d v="2014-07-06T04:08:09"/>
    <n v="1402049289"/>
    <x v="3407"/>
    <b v="0"/>
    <n v="67"/>
    <b v="1"/>
    <s v="theater/plays"/>
    <n v="107.1"/>
    <n v="31.970149253731343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d v="2014-07-18T17:48:24"/>
    <n v="1403135304"/>
    <x v="3408"/>
    <b v="0"/>
    <n v="18"/>
    <b v="1"/>
    <s v="theater/plays"/>
    <n v="211"/>
    <n v="58.611111111111114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d v="2016-07-31T14:58:00"/>
    <n v="1466710358"/>
    <x v="3409"/>
    <b v="0"/>
    <n v="21"/>
    <b v="1"/>
    <s v="theater/plays"/>
    <n v="123.6"/>
    <n v="29.42857142857142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d v="2016-06-06T01:00:00"/>
    <n v="1462841990"/>
    <x v="3410"/>
    <b v="0"/>
    <n v="40"/>
    <b v="1"/>
    <s v="theater/plays"/>
    <n v="108.5"/>
    <n v="81.37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d v="2015-10-07T18:32:52"/>
    <n v="1442536372"/>
    <x v="3411"/>
    <b v="0"/>
    <n v="78"/>
    <b v="1"/>
    <s v="theater/plays"/>
    <n v="103.56666666666666"/>
    <n v="199.1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d v="2014-09-27T17:01:02"/>
    <n v="1409266862"/>
    <x v="3412"/>
    <b v="0"/>
    <n v="26"/>
    <b v="1"/>
    <s v="theater/plays"/>
    <n v="100"/>
    <n v="115.38461538461539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d v="2015-02-27T22:59:00"/>
    <n v="1424280938"/>
    <x v="3413"/>
    <b v="0"/>
    <n v="14"/>
    <b v="1"/>
    <s v="theater/plays"/>
    <n v="130"/>
    <n v="46.428571428571431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d v="2016-12-01T01:59:00"/>
    <n v="1478030325"/>
    <x v="3414"/>
    <b v="0"/>
    <n v="44"/>
    <b v="1"/>
    <s v="theater/plays"/>
    <n v="103.5"/>
    <n v="70.568181818181813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d v="2016-04-17T17:30:00"/>
    <n v="1459999656"/>
    <x v="3415"/>
    <b v="0"/>
    <n v="9"/>
    <b v="1"/>
    <s v="theater/plays"/>
    <n v="100"/>
    <n v="22.22222222222222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d v="2015-04-23T12:30:00"/>
    <n v="1427363645"/>
    <x v="3416"/>
    <b v="0"/>
    <n v="30"/>
    <b v="1"/>
    <s v="theater/plays"/>
    <n v="119.6"/>
    <n v="159.46666666666667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d v="2014-10-25T18:43:00"/>
    <n v="1410558948"/>
    <x v="3417"/>
    <b v="0"/>
    <n v="45"/>
    <b v="1"/>
    <s v="theater/plays"/>
    <n v="100.00058823529412"/>
    <n v="37.777999999999999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d v="2014-05-23T14:01:47"/>
    <n v="1398283307"/>
    <x v="3418"/>
    <b v="0"/>
    <n v="56"/>
    <b v="1"/>
    <s v="theater/plays"/>
    <n v="100.875"/>
    <n v="72.05357142857143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d v="2016-04-06T15:30:00"/>
    <n v="1458416585"/>
    <x v="3419"/>
    <b v="0"/>
    <n v="46"/>
    <b v="1"/>
    <s v="theater/plays"/>
    <n v="106.54545454545455"/>
    <n v="63.695652173913047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d v="2016-02-13T18:00:00"/>
    <n v="1454638202"/>
    <x v="3420"/>
    <b v="0"/>
    <n v="34"/>
    <b v="1"/>
    <s v="theater/plays"/>
    <n v="138"/>
    <n v="28.411764705882351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d v="2015-03-04T12:59:23"/>
    <n v="1422903563"/>
    <x v="3421"/>
    <b v="0"/>
    <n v="98"/>
    <b v="1"/>
    <s v="theater/plays"/>
    <n v="101.15"/>
    <n v="103.2142857142857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d v="2015-12-13T18:00:00"/>
    <n v="1447594176"/>
    <x v="3422"/>
    <b v="0"/>
    <n v="46"/>
    <b v="1"/>
    <s v="theater/plays"/>
    <n v="109.1"/>
    <n v="71.152173913043484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d v="2015-04-24T15:52:21"/>
    <n v="1427320341"/>
    <x v="3423"/>
    <b v="0"/>
    <n v="10"/>
    <b v="1"/>
    <s v="theater/plays"/>
    <n v="140"/>
    <n v="3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d v="2015-02-05T00:59:00"/>
    <n v="1421252084"/>
    <x v="3424"/>
    <b v="0"/>
    <n v="76"/>
    <b v="1"/>
    <s v="theater/plays"/>
    <n v="103.58333333333333"/>
    <n v="81.776315789473685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d v="2014-10-04T08:48:56"/>
    <n v="1409669336"/>
    <x v="3425"/>
    <b v="0"/>
    <n v="104"/>
    <b v="1"/>
    <s v="theater/plays"/>
    <n v="102.97033333333333"/>
    <n v="297.02980769230766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d v="2014-09-20T20:00:00"/>
    <n v="1409620903"/>
    <x v="3426"/>
    <b v="0"/>
    <n v="87"/>
    <b v="1"/>
    <s v="theater/plays"/>
    <n v="108.13333333333334"/>
    <n v="46.609195402298852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d v="2014-07-02T09:29:12"/>
    <n v="1401722952"/>
    <x v="3427"/>
    <b v="0"/>
    <n v="29"/>
    <b v="1"/>
    <s v="theater/plays"/>
    <n v="100"/>
    <n v="51.724137931034484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d v="2015-02-28T11:00:00"/>
    <n v="1422983847"/>
    <x v="3428"/>
    <b v="0"/>
    <n v="51"/>
    <b v="1"/>
    <s v="theater/plays"/>
    <n v="102.75"/>
    <n v="40.294117647058826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d v="2016-11-01T18:31:01"/>
    <n v="1476837061"/>
    <x v="3429"/>
    <b v="0"/>
    <n v="12"/>
    <b v="1"/>
    <s v="theater/plays"/>
    <n v="130"/>
    <n v="16.25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d v="2014-07-30T16:41:41"/>
    <n v="1404168101"/>
    <x v="3430"/>
    <b v="0"/>
    <n v="72"/>
    <b v="1"/>
    <s v="theater/plays"/>
    <n v="108.54949999999998"/>
    <n v="30.152638888888887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d v="2014-08-18T11:32:33"/>
    <n v="1405791153"/>
    <x v="3431"/>
    <b v="0"/>
    <n v="21"/>
    <b v="1"/>
    <s v="theater/plays"/>
    <n v="100"/>
    <n v="95.238095238095241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d v="2016-02-05T16:00:00"/>
    <n v="1452520614"/>
    <x v="3432"/>
    <b v="0"/>
    <n v="42"/>
    <b v="1"/>
    <s v="theater/plays"/>
    <n v="109.65"/>
    <n v="52.21428571428571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s v="US"/>
    <s v="USD"/>
    <n v="1402974000"/>
    <d v="2014-06-16T21:00:00"/>
    <n v="1400290255"/>
    <x v="3433"/>
    <b v="0"/>
    <n v="71"/>
    <b v="1"/>
    <s v="theater/plays"/>
    <n v="100.26315789473684"/>
    <n v="134.1549295774648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d v="2014-07-10T03:07:49"/>
    <n v="1402391269"/>
    <x v="3434"/>
    <b v="0"/>
    <n v="168"/>
    <b v="1"/>
    <s v="theater/plays"/>
    <n v="105.55"/>
    <n v="62.8273809523809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d v="2016-08-06T21:00:00"/>
    <n v="1469112493"/>
    <x v="3435"/>
    <b v="0"/>
    <n v="19"/>
    <b v="1"/>
    <s v="theater/plays"/>
    <n v="112"/>
    <n v="58.94736842105263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d v="2014-08-21T10:28:00"/>
    <n v="1406811593"/>
    <x v="3436"/>
    <b v="0"/>
    <n v="37"/>
    <b v="1"/>
    <s v="theater/plays"/>
    <n v="105.9"/>
    <n v="143.108108108108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d v="2015-08-19T11:03:40"/>
    <n v="1437411820"/>
    <x v="3437"/>
    <b v="0"/>
    <n v="36"/>
    <b v="1"/>
    <s v="theater/plays"/>
    <n v="101"/>
    <n v="84.16666666666667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d v="2015-05-02T15:00:00"/>
    <n v="1428358567"/>
    <x v="3438"/>
    <b v="0"/>
    <n v="14"/>
    <b v="1"/>
    <s v="theater/plays"/>
    <n v="104.2"/>
    <n v="186.07142857142858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d v="2016-01-18T22:59:00"/>
    <n v="1452030730"/>
    <x v="3439"/>
    <b v="0"/>
    <n v="18"/>
    <b v="1"/>
    <s v="theater/plays"/>
    <n v="134.67833333333334"/>
    <n v="89.785555555555561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d v="2014-07-11T10:15:00"/>
    <n v="1403146628"/>
    <x v="3440"/>
    <b v="0"/>
    <n v="82"/>
    <b v="1"/>
    <s v="theater/plays"/>
    <n v="105.2184"/>
    <n v="64.15756097560975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d v="2015-11-13T14:17:00"/>
    <n v="1445077121"/>
    <x v="3441"/>
    <b v="0"/>
    <n v="43"/>
    <b v="1"/>
    <s v="theater/plays"/>
    <n v="102.6"/>
    <n v="59.65116279069767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d v="2015-05-30T14:11:12"/>
    <n v="1430424672"/>
    <x v="3442"/>
    <b v="0"/>
    <n v="8"/>
    <b v="1"/>
    <s v="theater/plays"/>
    <n v="100"/>
    <n v="31.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d v="2014-09-09T06:35:46"/>
    <n v="1407674146"/>
    <x v="3443"/>
    <b v="0"/>
    <n v="45"/>
    <b v="1"/>
    <s v="theater/plays"/>
    <n v="185.5"/>
    <n v="41.222222222222221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d v="2016-06-08T07:59:00"/>
    <n v="1464677986"/>
    <x v="3444"/>
    <b v="0"/>
    <n v="20"/>
    <b v="1"/>
    <s v="theater/plays"/>
    <n v="289"/>
    <n v="43.35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d v="2015-10-23T06:43:56"/>
    <n v="1443185036"/>
    <x v="3445"/>
    <b v="0"/>
    <n v="31"/>
    <b v="1"/>
    <s v="theater/plays"/>
    <n v="100"/>
    <n v="64.516129032258064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d v="2015-02-05T06:20:00"/>
    <n v="1421092725"/>
    <x v="3446"/>
    <b v="0"/>
    <n v="25"/>
    <b v="1"/>
    <s v="theater/plays"/>
    <n v="108.2"/>
    <n v="43.28"/>
    <n v="43.28"/>
    <x v="1"/>
    <s v="plays"/>
  </r>
  <r>
    <n v="3447"/>
    <s v="The Vagabond Halfback"/>
    <s v="&quot;He was a poet, a vagrant, a philosopher, a lady's man and a hard drinker&quot;"/>
    <x v="28"/>
    <n v="1078"/>
    <x v="0"/>
    <s v="US"/>
    <s v="USD"/>
    <n v="1458332412"/>
    <d v="2016-03-18T14:20:12"/>
    <n v="1454448012"/>
    <x v="3447"/>
    <b v="0"/>
    <n v="14"/>
    <b v="1"/>
    <s v="theater/plays"/>
    <n v="107.8"/>
    <n v="77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d v="2014-12-16T20:51:29"/>
    <n v="1416192689"/>
    <x v="3448"/>
    <b v="0"/>
    <n v="45"/>
    <b v="1"/>
    <s v="theater/plays"/>
    <n v="109.76190476190476"/>
    <n v="51.222222222222221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d v="2016-07-08T22:00:00"/>
    <n v="1465607738"/>
    <x v="3449"/>
    <b v="0"/>
    <n v="20"/>
    <b v="1"/>
    <s v="theater/plays"/>
    <n v="170.625"/>
    <n v="68.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d v="2015-04-02T09:54:31"/>
    <n v="1422809671"/>
    <x v="3450"/>
    <b v="0"/>
    <n v="39"/>
    <b v="1"/>
    <s v="theater/plays"/>
    <n v="152"/>
    <n v="19.487179487179485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d v="2015-04-21T11:22:07"/>
    <n v="1427304127"/>
    <x v="3451"/>
    <b v="0"/>
    <n v="16"/>
    <b v="1"/>
    <s v="theater/plays"/>
    <n v="101.23076923076923"/>
    <n v="41.125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d v="2014-07-22T21:59:00"/>
    <n v="1404141626"/>
    <x v="3452"/>
    <b v="0"/>
    <n v="37"/>
    <b v="1"/>
    <s v="theater/plays"/>
    <n v="153.19999999999999"/>
    <n v="41.40540540540540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d v="2016-08-13T17:29:16"/>
    <n v="1465946956"/>
    <x v="3453"/>
    <b v="0"/>
    <n v="14"/>
    <b v="1"/>
    <s v="theater/plays"/>
    <n v="128.33333333333334"/>
    <n v="27.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d v="2014-07-31T10:45:59"/>
    <n v="1404233159"/>
    <x v="3454"/>
    <b v="0"/>
    <n v="21"/>
    <b v="1"/>
    <s v="theater/plays"/>
    <n v="100.71428571428571"/>
    <n v="33.57142857142856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d v="2016-10-13T12:00:27"/>
    <n v="1473789627"/>
    <x v="3455"/>
    <b v="0"/>
    <n v="69"/>
    <b v="1"/>
    <s v="theater/plays"/>
    <n v="100.65"/>
    <n v="145.8695652173913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d v="2014-08-01T00:59:00"/>
    <n v="1404190567"/>
    <x v="3456"/>
    <b v="0"/>
    <n v="16"/>
    <b v="1"/>
    <s v="theater/plays"/>
    <n v="191.3"/>
    <n v="358.6875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d v="2015-02-11T23:59:00"/>
    <n v="1421081857"/>
    <x v="3457"/>
    <b v="0"/>
    <n v="55"/>
    <b v="1"/>
    <s v="theater/plays"/>
    <n v="140.19999999999999"/>
    <n v="50.98181818181818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d v="2015-02-02T22:27:00"/>
    <n v="1420606303"/>
    <x v="3458"/>
    <b v="0"/>
    <n v="27"/>
    <b v="1"/>
    <s v="theater/plays"/>
    <n v="124.33537832310839"/>
    <n v="45.037037037037038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d v="2016-05-20T05:31:00"/>
    <n v="1461151860"/>
    <x v="3459"/>
    <b v="0"/>
    <n v="36"/>
    <b v="1"/>
    <s v="theater/plays"/>
    <n v="126.2"/>
    <n v="17.527777777777779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d v="2014-08-15T06:39:12"/>
    <n v="1406896752"/>
    <x v="3460"/>
    <b v="0"/>
    <n v="19"/>
    <b v="1"/>
    <s v="theater/plays"/>
    <n v="190"/>
    <n v="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d v="2016-10-28T21:00:00"/>
    <n v="1475248279"/>
    <x v="3461"/>
    <b v="0"/>
    <n v="12"/>
    <b v="1"/>
    <s v="theater/plays"/>
    <n v="139"/>
    <n v="57.916666666666664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d v="2015-07-10T12:00:00"/>
    <n v="1435181628"/>
    <x v="3462"/>
    <b v="0"/>
    <n v="17"/>
    <b v="1"/>
    <s v="theater/plays"/>
    <n v="202"/>
    <n v="29.705882352941178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d v="2016-10-10T21:59:00"/>
    <n v="1472594585"/>
    <x v="3463"/>
    <b v="0"/>
    <n v="114"/>
    <b v="1"/>
    <s v="theater/plays"/>
    <n v="103.38"/>
    <n v="90.684210526315795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d v="2016-08-22T21:07:17"/>
    <n v="1469329637"/>
    <x v="3464"/>
    <b v="0"/>
    <n v="93"/>
    <b v="1"/>
    <s v="theater/plays"/>
    <n v="102.3236"/>
    <n v="55.012688172043013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d v="2015-08-09T10:00:00"/>
    <n v="1436972472"/>
    <x v="3465"/>
    <b v="0"/>
    <n v="36"/>
    <b v="1"/>
    <s v="theater/plays"/>
    <n v="103"/>
    <n v="57.222222222222221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d v="2016-04-19T17:27:30"/>
    <n v="1455928050"/>
    <x v="3466"/>
    <b v="0"/>
    <n v="61"/>
    <b v="1"/>
    <s v="theater/plays"/>
    <n v="127.14285714285714"/>
    <n v="72.950819672131146"/>
    <n v="72.950819672131146"/>
    <x v="1"/>
    <s v="plays"/>
  </r>
  <r>
    <n v="3467"/>
    <s v="Venus in Fur, Los Angeles."/>
    <s v="Venus in Fur, By David Ives."/>
    <x v="9"/>
    <n v="3030"/>
    <x v="0"/>
    <s v="US"/>
    <s v="USD"/>
    <n v="1426864032"/>
    <d v="2015-03-20T09:07:12"/>
    <n v="1424275632"/>
    <x v="3467"/>
    <b v="0"/>
    <n v="47"/>
    <b v="1"/>
    <s v="theater/plays"/>
    <n v="101"/>
    <n v="64.46808510638297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d v="2016-09-20T21:00:00"/>
    <n v="1471976529"/>
    <x v="3468"/>
    <b v="0"/>
    <n v="17"/>
    <b v="1"/>
    <s v="theater/plays"/>
    <n v="121.78"/>
    <n v="716.35294117647061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d v="2016-04-28T09:24:05"/>
    <n v="1459265045"/>
    <x v="3469"/>
    <b v="0"/>
    <n v="63"/>
    <b v="1"/>
    <s v="theater/plays"/>
    <n v="113.39285714285714"/>
    <n v="50.396825396825399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d v="2016-07-15T15:38:00"/>
    <n v="1465345902"/>
    <x v="3470"/>
    <b v="0"/>
    <n v="9"/>
    <b v="1"/>
    <s v="theater/plays"/>
    <n v="150"/>
    <n v="41.666666666666664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d v="2014-08-31T14:00:00"/>
    <n v="1405971690"/>
    <x v="3471"/>
    <b v="0"/>
    <n v="30"/>
    <b v="1"/>
    <s v="theater/plays"/>
    <n v="214.6"/>
    <n v="35.76666666666666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d v="2014-11-05T23:59:00"/>
    <n v="1413432331"/>
    <x v="3472"/>
    <b v="0"/>
    <n v="23"/>
    <b v="1"/>
    <s v="theater/plays"/>
    <n v="102.05"/>
    <n v="88.739130434782609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d v="2015-03-20T14:27:00"/>
    <n v="1425067296"/>
    <x v="3473"/>
    <b v="0"/>
    <n v="33"/>
    <b v="1"/>
    <s v="theater/plays"/>
    <n v="100"/>
    <n v="148.4848484848485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d v="2016-07-20T06:02:11"/>
    <n v="1466424131"/>
    <x v="3474"/>
    <b v="0"/>
    <n v="39"/>
    <b v="1"/>
    <s v="theater/plays"/>
    <n v="101"/>
    <n v="51.794871794871796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d v="2014-11-02T18:00:00"/>
    <n v="1412629704"/>
    <x v="3475"/>
    <b v="0"/>
    <n v="17"/>
    <b v="1"/>
    <s v="theater/plays"/>
    <n v="113.33333333333333"/>
    <n v="2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d v="2014-10-26T21:00:00"/>
    <n v="1412836990"/>
    <x v="3476"/>
    <b v="0"/>
    <n v="6"/>
    <b v="1"/>
    <s v="theater/plays"/>
    <n v="104"/>
    <n v="52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d v="2015-05-16T21:00:00"/>
    <n v="1430761243"/>
    <x v="3477"/>
    <b v="0"/>
    <n v="39"/>
    <b v="1"/>
    <s v="theater/plays"/>
    <n v="115.33333333333333"/>
    <n v="53.230769230769234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d v="2015-03-16T15:00:00"/>
    <n v="1424296822"/>
    <x v="3478"/>
    <b v="0"/>
    <n v="57"/>
    <b v="1"/>
    <s v="theater/plays"/>
    <n v="112.85"/>
    <n v="39.596491228070178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d v="2014-06-21T14:31:20"/>
    <n v="1400790680"/>
    <x v="3479"/>
    <b v="0"/>
    <n v="56"/>
    <b v="1"/>
    <s v="theater/plays"/>
    <n v="127.86666666666666"/>
    <n v="34.25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d v="2015-07-10T15:00:00"/>
    <n v="1434440227"/>
    <x v="3480"/>
    <b v="0"/>
    <n v="13"/>
    <b v="1"/>
    <s v="theater/plays"/>
    <n v="142.66666666666666"/>
    <n v="164.61538461538461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d v="2015-01-01T23:56:28"/>
    <n v="1418709388"/>
    <x v="3481"/>
    <b v="0"/>
    <n v="95"/>
    <b v="1"/>
    <s v="theater/plays"/>
    <n v="118.8"/>
    <n v="125.05263157894737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d v="2014-07-06T12:31:06"/>
    <n v="1402079466"/>
    <x v="3482"/>
    <b v="0"/>
    <n v="80"/>
    <b v="1"/>
    <s v="theater/plays"/>
    <n v="138.33333333333334"/>
    <n v="51.875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d v="2014-07-03T10:03:01"/>
    <n v="1401811381"/>
    <x v="3483"/>
    <b v="0"/>
    <n v="133"/>
    <b v="1"/>
    <s v="theater/plays"/>
    <n v="159.9402985074627"/>
    <n v="40.285714285714285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d v="2016-06-15T12:14:59"/>
    <n v="1463422499"/>
    <x v="3484"/>
    <b v="0"/>
    <n v="44"/>
    <b v="1"/>
    <s v="theater/plays"/>
    <n v="114.24"/>
    <n v="64.909090909090907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d v="2016-02-02T10:38:00"/>
    <n v="1451839080"/>
    <x v="3485"/>
    <b v="0"/>
    <n v="30"/>
    <b v="1"/>
    <s v="theater/plays"/>
    <n v="100.60606060606061"/>
    <n v="55.333333333333336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d v="2015-06-03T00:59:00"/>
    <n v="1430600401"/>
    <x v="3486"/>
    <b v="0"/>
    <n v="56"/>
    <b v="1"/>
    <s v="theater/plays"/>
    <n v="155.19999999999999"/>
    <n v="83.142857142857139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d v="2015-06-24T16:34:12"/>
    <n v="1432593252"/>
    <x v="3487"/>
    <b v="0"/>
    <n v="66"/>
    <b v="1"/>
    <s v="theater/plays"/>
    <n v="127.75"/>
    <n v="38.71212121212121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d v="2015-04-17T10:00:00"/>
    <n v="1427221560"/>
    <x v="3488"/>
    <b v="0"/>
    <n v="29"/>
    <b v="1"/>
    <s v="theater/plays"/>
    <n v="121.2"/>
    <n v="125.37931034482759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d v="2014-05-24T15:00:00"/>
    <n v="1398352531"/>
    <x v="3489"/>
    <b v="0"/>
    <n v="72"/>
    <b v="1"/>
    <s v="theater/plays"/>
    <n v="112.7"/>
    <n v="78.263888888888886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d v="2016-04-13T13:15:24"/>
    <n v="1457982924"/>
    <x v="3490"/>
    <b v="0"/>
    <n v="27"/>
    <b v="1"/>
    <s v="theater/plays"/>
    <n v="127.5"/>
    <n v="47.22222222222222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d v="2015-05-17T23:59:44"/>
    <n v="1430114384"/>
    <x v="3491"/>
    <b v="0"/>
    <n v="10"/>
    <b v="1"/>
    <s v="theater/plays"/>
    <n v="158.19999999999999"/>
    <n v="79.09999999999999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d v="2015-10-25T18:13:17"/>
    <n v="1442794397"/>
    <x v="3492"/>
    <b v="0"/>
    <n v="35"/>
    <b v="1"/>
    <s v="theater/plays"/>
    <n v="105.26894736842105"/>
    <n v="114.29199999999999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d v="2014-08-16T23:11:00"/>
    <n v="1406580436"/>
    <x v="3493"/>
    <b v="0"/>
    <n v="29"/>
    <b v="1"/>
    <s v="theater/plays"/>
    <n v="100"/>
    <n v="51.724137931034484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d v="2016-11-26T00:00:00"/>
    <n v="1479186575"/>
    <x v="3494"/>
    <b v="0"/>
    <n v="13"/>
    <b v="1"/>
    <s v="theater/plays"/>
    <n v="100"/>
    <n v="30.76923076923077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d v="2014-11-01T11:18:00"/>
    <n v="1412360309"/>
    <x v="3495"/>
    <b v="0"/>
    <n v="72"/>
    <b v="1"/>
    <s v="theater/plays"/>
    <n v="106.86"/>
    <n v="74.208333333333329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d v="2016-09-11T14:19:26"/>
    <n v="1470169166"/>
    <x v="3496"/>
    <b v="0"/>
    <n v="78"/>
    <b v="1"/>
    <s v="theater/plays"/>
    <n v="124.4"/>
    <n v="47.846153846153847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d v="2016-06-02T16:00:00"/>
    <n v="1463852904"/>
    <x v="3497"/>
    <b v="0"/>
    <n v="49"/>
    <b v="1"/>
    <s v="theater/plays"/>
    <n v="108.70406189555126"/>
    <n v="34.408163265306122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d v="2016-05-28T15:44:00"/>
    <n v="1459309704"/>
    <x v="3498"/>
    <b v="0"/>
    <n v="42"/>
    <b v="1"/>
    <s v="theater/plays"/>
    <n v="102.42424242424242"/>
    <n v="40.238095238095241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d v="2015-07-01T00:59:00"/>
    <n v="1431046325"/>
    <x v="3499"/>
    <b v="0"/>
    <n v="35"/>
    <b v="1"/>
    <s v="theater/plays"/>
    <n v="105.5"/>
    <n v="60.28571428571428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d v="2016-03-06T22:59:00"/>
    <n v="1455919438"/>
    <x v="3500"/>
    <b v="0"/>
    <n v="42"/>
    <b v="1"/>
    <s v="theater/plays"/>
    <n v="106.3"/>
    <n v="25.3095238095238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d v="2015-09-11T12:19:55"/>
    <n v="1439835595"/>
    <x v="3501"/>
    <b v="0"/>
    <n v="42"/>
    <b v="1"/>
    <s v="theater/plays"/>
    <n v="100.66666666666667"/>
    <n v="35.952380952380949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d v="2016-03-15T21:59:00"/>
    <n v="1456862924"/>
    <x v="3502"/>
    <b v="0"/>
    <n v="31"/>
    <b v="1"/>
    <s v="theater/plays"/>
    <n v="105.4"/>
    <n v="136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d v="2016-07-24T05:28:48"/>
    <n v="1466767728"/>
    <x v="3503"/>
    <b v="0"/>
    <n v="38"/>
    <b v="1"/>
    <s v="theater/plays"/>
    <n v="107.56"/>
    <n v="70.763157894736835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d v="2015-11-19T12:58:11"/>
    <n v="1445363891"/>
    <x v="3504"/>
    <b v="0"/>
    <n v="8"/>
    <b v="1"/>
    <s v="theater/plays"/>
    <n v="100"/>
    <n v="125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d v="2014-05-12T22:00:00"/>
    <n v="1398983245"/>
    <x v="3505"/>
    <b v="0"/>
    <n v="39"/>
    <b v="1"/>
    <s v="theater/plays"/>
    <n v="103.76"/>
    <n v="66.51282051282051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d v="2014-08-23T11:37:20"/>
    <n v="1404927440"/>
    <x v="3506"/>
    <b v="0"/>
    <n v="29"/>
    <b v="1"/>
    <s v="theater/plays"/>
    <n v="101.5"/>
    <n v="105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d v="2016-05-31T16:08:57"/>
    <n v="1462140537"/>
    <x v="3507"/>
    <b v="0"/>
    <n v="72"/>
    <b v="1"/>
    <s v="theater/plays"/>
    <n v="104.4"/>
    <n v="145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d v="2016-05-10T15:00:00"/>
    <n v="1460914253"/>
    <x v="3508"/>
    <b v="0"/>
    <n v="15"/>
    <b v="1"/>
    <s v="theater/plays"/>
    <n v="180"/>
    <n v="12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d v="2014-11-20T22:55:00"/>
    <n v="1415392666"/>
    <x v="3509"/>
    <b v="0"/>
    <n v="33"/>
    <b v="1"/>
    <s v="theater/plays"/>
    <n v="106.33333333333333"/>
    <n v="96.666666666666671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d v="2014-07-02T08:54:06"/>
    <n v="1402584846"/>
    <x v="3510"/>
    <b v="0"/>
    <n v="15"/>
    <b v="1"/>
    <s v="theater/plays"/>
    <n v="100.55555555555556"/>
    <n v="60.333333333333336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d v="2014-11-07T12:30:00"/>
    <n v="1413406695"/>
    <x v="3511"/>
    <b v="0"/>
    <n v="19"/>
    <b v="1"/>
    <s v="theater/plays"/>
    <n v="101.2"/>
    <n v="79.89473684210526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d v="2015-04-23T05:53:12"/>
    <n v="1424609592"/>
    <x v="3512"/>
    <b v="0"/>
    <n v="17"/>
    <b v="1"/>
    <s v="theater/plays"/>
    <n v="100"/>
    <n v="58.823529411764703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d v="2014-06-03T22:59:00"/>
    <n v="1400725112"/>
    <x v="3513"/>
    <b v="0"/>
    <n v="44"/>
    <b v="1"/>
    <s v="theater/plays"/>
    <n v="118.39285714285714"/>
    <n v="75.340909090909093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d v="2015-02-01T22:59:00"/>
    <n v="1421439552"/>
    <x v="3514"/>
    <b v="0"/>
    <n v="10"/>
    <b v="1"/>
    <s v="theater/plays"/>
    <n v="110"/>
    <n v="55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d v="2015-05-31T12:32:51"/>
    <n v="1430505171"/>
    <x v="3515"/>
    <b v="0"/>
    <n v="46"/>
    <b v="1"/>
    <s v="theater/plays"/>
    <n v="102.66666666666667"/>
    <n v="66.95652173913043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d v="2014-09-07T21:00:00"/>
    <n v="1407197670"/>
    <x v="3516"/>
    <b v="0"/>
    <n v="11"/>
    <b v="1"/>
    <s v="theater/plays"/>
    <n v="100"/>
    <n v="227.27272727272728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d v="2014-07-04T05:00:00"/>
    <n v="1401910634"/>
    <x v="3517"/>
    <b v="0"/>
    <n v="13"/>
    <b v="1"/>
    <s v="theater/plays"/>
    <n v="100"/>
    <n v="307.69230769230768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d v="2014-10-02T08:21:00"/>
    <n v="1410461299"/>
    <x v="3518"/>
    <b v="0"/>
    <n v="33"/>
    <b v="1"/>
    <s v="theater/plays"/>
    <n v="110.04600000000001"/>
    <n v="50.020909090909093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d v="2015-03-04T08:22:30"/>
    <n v="1422886950"/>
    <x v="3519"/>
    <b v="0"/>
    <n v="28"/>
    <b v="1"/>
    <s v="theater/plays"/>
    <n v="101.35"/>
    <n v="72.392857142857139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d v="2015-09-06T07:47:00"/>
    <n v="1439322412"/>
    <x v="3520"/>
    <b v="0"/>
    <n v="21"/>
    <b v="1"/>
    <s v="theater/plays"/>
    <n v="100.75"/>
    <n v="95.952380952380949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d v="2014-09-29T02:40:20"/>
    <n v="1409388020"/>
    <x v="3521"/>
    <b v="0"/>
    <n v="13"/>
    <b v="1"/>
    <s v="theater/plays"/>
    <n v="169.42857142857142"/>
    <n v="45.615384615384613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d v="2015-09-15T04:06:00"/>
    <n v="1439924246"/>
    <x v="3522"/>
    <b v="0"/>
    <n v="34"/>
    <b v="1"/>
    <s v="theater/plays"/>
    <n v="100"/>
    <n v="41.029411764705884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d v="2016-09-25T17:00:00"/>
    <n v="1469871148"/>
    <x v="3523"/>
    <b v="0"/>
    <n v="80"/>
    <b v="1"/>
    <s v="theater/plays"/>
    <n v="113.65"/>
    <n v="56.82500000000000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d v="2014-09-12T22:00:00"/>
    <n v="1409336373"/>
    <x v="3524"/>
    <b v="0"/>
    <n v="74"/>
    <b v="1"/>
    <s v="theater/plays"/>
    <n v="101.56"/>
    <n v="137.2432432432432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d v="2015-08-09T10:00:00"/>
    <n v="1438188106"/>
    <x v="3525"/>
    <b v="0"/>
    <n v="7"/>
    <b v="1"/>
    <s v="theater/plays"/>
    <n v="106"/>
    <n v="75.71428571428570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d v="2016-04-27T23:59:00"/>
    <n v="1459411371"/>
    <x v="3526"/>
    <b v="0"/>
    <n v="34"/>
    <b v="1"/>
    <s v="theater/plays"/>
    <n v="102"/>
    <n v="99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d v="2015-07-10T21:59:00"/>
    <n v="1434069205"/>
    <x v="3527"/>
    <b v="0"/>
    <n v="86"/>
    <b v="1"/>
    <s v="theater/plays"/>
    <n v="116.91666666666667"/>
    <n v="81.569767441860463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d v="2017-01-18T06:01:58"/>
    <n v="1483012918"/>
    <x v="3528"/>
    <b v="0"/>
    <n v="37"/>
    <b v="1"/>
    <s v="theater/plays"/>
    <n v="101.15151515151516"/>
    <n v="45.10810810810810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d v="2015-07-12T19:00:00"/>
    <n v="1434997018"/>
    <x v="3529"/>
    <b v="0"/>
    <n v="18"/>
    <b v="1"/>
    <s v="theater/plays"/>
    <n v="132"/>
    <n v="36.666666666666664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d v="2016-04-10T14:00:00"/>
    <n v="1457881057"/>
    <x v="3530"/>
    <b v="0"/>
    <n v="22"/>
    <b v="1"/>
    <s v="theater/plays"/>
    <n v="100"/>
    <n v="125"/>
    <n v="125"/>
    <x v="1"/>
    <s v="plays"/>
  </r>
  <r>
    <n v="3531"/>
    <s v="The Reinvention of Lily Johnson"/>
    <s v="A political comedy for a crazy election year"/>
    <x v="28"/>
    <n v="1280"/>
    <x v="0"/>
    <s v="US"/>
    <s v="USD"/>
    <n v="1467301334"/>
    <d v="2016-06-30T09:42:14"/>
    <n v="1464709334"/>
    <x v="3531"/>
    <b v="0"/>
    <n v="26"/>
    <b v="1"/>
    <s v="theater/plays"/>
    <n v="128"/>
    <n v="49.230769230769234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d v="2014-09-17T21:59:00"/>
    <n v="1409667827"/>
    <x v="3532"/>
    <b v="0"/>
    <n v="27"/>
    <b v="1"/>
    <s v="theater/plays"/>
    <n v="118.95833333333333"/>
    <n v="42.29629629629629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d v="2015-11-11T13:16:07"/>
    <n v="1444673767"/>
    <x v="3533"/>
    <b v="0"/>
    <n v="8"/>
    <b v="1"/>
    <s v="theater/plays"/>
    <n v="126.2"/>
    <n v="78.875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d v="2015-10-01T09:00:23"/>
    <n v="1440687623"/>
    <x v="3534"/>
    <b v="0"/>
    <n v="204"/>
    <b v="1"/>
    <s v="theater/plays"/>
    <n v="156.19999999999999"/>
    <n v="38.284313725490193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d v="2015-10-02T12:00:00"/>
    <n v="1441120910"/>
    <x v="3535"/>
    <b v="0"/>
    <n v="46"/>
    <b v="1"/>
    <s v="theater/plays"/>
    <n v="103.15"/>
    <n v="44.84782608695652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d v="2015-12-20T05:59:00"/>
    <n v="1448040425"/>
    <x v="3536"/>
    <b v="0"/>
    <n v="17"/>
    <b v="1"/>
    <s v="theater/plays"/>
    <n v="153.33333333333334"/>
    <n v="13.529411764705882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d v="2014-11-17T01:59:00"/>
    <n v="1413016216"/>
    <x v="3537"/>
    <b v="0"/>
    <n v="28"/>
    <b v="1"/>
    <s v="theater/plays"/>
    <n v="180.44444444444446"/>
    <n v="43.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d v="2016-08-17T04:05:40"/>
    <n v="1469009140"/>
    <x v="3538"/>
    <b v="0"/>
    <n v="83"/>
    <b v="1"/>
    <s v="theater/plays"/>
    <n v="128.44999999999999"/>
    <n v="30.951807228915662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d v="2016-09-08T12:08:42"/>
    <n v="1471543722"/>
    <x v="3539"/>
    <b v="0"/>
    <n v="13"/>
    <b v="1"/>
    <s v="theater/plays"/>
    <n v="119.66666666666667"/>
    <n v="55.230769230769234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d v="2016-06-25T18:04:51"/>
    <n v="1464307491"/>
    <x v="3540"/>
    <b v="0"/>
    <n v="8"/>
    <b v="1"/>
    <s v="theater/plays"/>
    <n v="123"/>
    <n v="46.125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d v="2015-08-31T11:31:15"/>
    <n v="1438882275"/>
    <x v="3541"/>
    <b v="0"/>
    <n v="32"/>
    <b v="1"/>
    <s v="theater/plays"/>
    <n v="105"/>
    <n v="39.37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d v="2014-09-07T08:23:42"/>
    <n v="1404915822"/>
    <x v="3542"/>
    <b v="0"/>
    <n v="85"/>
    <b v="1"/>
    <s v="theater/plays"/>
    <n v="102.23636363636363"/>
    <n v="66.152941176470591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d v="2015-06-25T12:07:39"/>
    <n v="1432663659"/>
    <x v="3543"/>
    <b v="0"/>
    <n v="29"/>
    <b v="1"/>
    <s v="theater/plays"/>
    <n v="104.66666666666667"/>
    <n v="54.137931034482762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d v="2015-03-07T13:57:37"/>
    <n v="1423166257"/>
    <x v="3544"/>
    <b v="0"/>
    <n v="24"/>
    <b v="1"/>
    <s v="theater/plays"/>
    <n v="100"/>
    <n v="104.1666666666666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d v="2015-04-11T13:22:39"/>
    <n v="1426188159"/>
    <x v="3545"/>
    <b v="0"/>
    <n v="8"/>
    <b v="1"/>
    <s v="theater/plays"/>
    <n v="100.4"/>
    <n v="31.375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d v="2015-03-31T21:59:00"/>
    <n v="1426002684"/>
    <x v="3546"/>
    <b v="0"/>
    <n v="19"/>
    <b v="1"/>
    <s v="theater/plays"/>
    <n v="102.27272727272727"/>
    <n v="59.210526315789473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d v="2016-05-13T21:59:00"/>
    <n v="1461117201"/>
    <x v="3547"/>
    <b v="0"/>
    <n v="336"/>
    <b v="1"/>
    <s v="theater/plays"/>
    <n v="114.40928571428572"/>
    <n v="119.17633928571429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d v="2016-03-04T19:00:00"/>
    <n v="1455230214"/>
    <x v="3548"/>
    <b v="0"/>
    <n v="13"/>
    <b v="1"/>
    <s v="theater/plays"/>
    <n v="101.9047619047619"/>
    <n v="164.61538461538461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d v="2015-09-04T03:27:53"/>
    <n v="1438939673"/>
    <x v="3549"/>
    <b v="0"/>
    <n v="42"/>
    <b v="1"/>
    <s v="theater/plays"/>
    <n v="102"/>
    <n v="24.285714285714285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d v="2016-05-02T15:26:38"/>
    <n v="1459632398"/>
    <x v="3550"/>
    <b v="0"/>
    <n v="64"/>
    <b v="1"/>
    <s v="theater/plays"/>
    <n v="104.8"/>
    <n v="40.937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d v="2014-05-22T16:07:00"/>
    <n v="1398342170"/>
    <x v="3551"/>
    <b v="0"/>
    <n v="25"/>
    <b v="1"/>
    <s v="theater/plays"/>
    <n v="101.83333333333333"/>
    <n v="61.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d v="2014-06-28T08:05:24"/>
    <n v="1401372324"/>
    <x v="3552"/>
    <b v="0"/>
    <n v="20"/>
    <b v="1"/>
    <s v="theater/plays"/>
    <n v="100"/>
    <n v="38.65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d v="2015-08-11T18:00:00"/>
    <n v="1436575280"/>
    <x v="3553"/>
    <b v="0"/>
    <n v="104"/>
    <b v="1"/>
    <s v="theater/plays"/>
    <n v="106.27272727272727"/>
    <n v="56.20192307692308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d v="2015-02-11T11:00:00"/>
    <n v="1421025159"/>
    <x v="3554"/>
    <b v="0"/>
    <n v="53"/>
    <b v="1"/>
    <s v="theater/plays"/>
    <n v="113.4222"/>
    <n v="107.00207547169811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d v="2016-11-17T05:36:34"/>
    <n v="1476786994"/>
    <x v="3555"/>
    <b v="0"/>
    <n v="14"/>
    <b v="1"/>
    <s v="theater/plays"/>
    <n v="100"/>
    <n v="171.42857142857142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d v="2014-08-17T09:35:24"/>
    <n v="1403105724"/>
    <x v="3556"/>
    <b v="0"/>
    <n v="20"/>
    <b v="1"/>
    <s v="theater/plays"/>
    <n v="100.45454545454545"/>
    <n v="110.5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d v="2014-05-05T00:38:31"/>
    <n v="1396334311"/>
    <x v="3557"/>
    <b v="0"/>
    <n v="558"/>
    <b v="1"/>
    <s v="theater/plays"/>
    <n v="100.036"/>
    <n v="179.27598566308242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d v="2015-06-26T15:00:00"/>
    <n v="1431718575"/>
    <x v="3558"/>
    <b v="0"/>
    <n v="22"/>
    <b v="1"/>
    <s v="theater/plays"/>
    <n v="144"/>
    <n v="22.90909090909091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d v="2015-07-31T02:58:00"/>
    <n v="1436408308"/>
    <x v="3559"/>
    <b v="0"/>
    <n v="24"/>
    <b v="1"/>
    <s v="theater/plays"/>
    <n v="103.5"/>
    <n v="43.12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d v="2015-05-26T20:45:00"/>
    <n v="1429651266"/>
    <x v="3560"/>
    <b v="0"/>
    <n v="74"/>
    <b v="1"/>
    <s v="theater/plays"/>
    <n v="108.4375"/>
    <n v="46.89189189189189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d v="2015-08-05T12:36:00"/>
    <n v="1437236378"/>
    <x v="3561"/>
    <b v="0"/>
    <n v="54"/>
    <b v="1"/>
    <s v="theater/plays"/>
    <n v="102.4"/>
    <n v="47.407407407407405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d v="2016-03-13T16:00:00"/>
    <n v="1457115427"/>
    <x v="3562"/>
    <b v="0"/>
    <n v="31"/>
    <b v="1"/>
    <s v="theater/plays"/>
    <n v="148.88888888888889"/>
    <n v="15.129032258064516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d v="2016-08-01T13:00:00"/>
    <n v="1467648456"/>
    <x v="3563"/>
    <b v="0"/>
    <n v="25"/>
    <b v="1"/>
    <s v="theater/plays"/>
    <n v="105.49000000000001"/>
    <n v="21.098000000000003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s v="GB"/>
    <s v="GBP"/>
    <n v="1444060800"/>
    <d v="2015-10-05T10:00:00"/>
    <n v="1440082649"/>
    <x v="3564"/>
    <b v="0"/>
    <n v="17"/>
    <b v="1"/>
    <s v="theater/plays"/>
    <n v="100.5"/>
    <n v="59.11764705882352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d v="2014-12-31T11:50:08"/>
    <n v="1417456208"/>
    <x v="3565"/>
    <b v="0"/>
    <n v="12"/>
    <b v="1"/>
    <s v="theater/plays"/>
    <n v="130.55555555555554"/>
    <n v="97.91666666666667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d v="2015-01-23T06:11:23"/>
    <n v="1419423083"/>
    <x v="3566"/>
    <b v="0"/>
    <n v="38"/>
    <b v="1"/>
    <s v="theater/plays"/>
    <n v="104.75"/>
    <n v="55.131578947368418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d v="2015-06-10T13:27:24"/>
    <n v="1431372444"/>
    <x v="3567"/>
    <b v="0"/>
    <n v="41"/>
    <b v="1"/>
    <s v="theater/plays"/>
    <n v="108.8"/>
    <n v="26.53658536585365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d v="2014-09-17T11:46:34"/>
    <n v="1408383994"/>
    <x v="3568"/>
    <b v="0"/>
    <n v="19"/>
    <b v="1"/>
    <s v="theater/plays"/>
    <n v="111"/>
    <n v="58.421052631578945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d v="2015-01-08T10:31:36"/>
    <n v="1418142696"/>
    <x v="3569"/>
    <b v="0"/>
    <n v="41"/>
    <b v="1"/>
    <s v="theater/plays"/>
    <n v="100.48"/>
    <n v="122.53658536585365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d v="2014-12-31T01:00:00"/>
    <n v="1417593483"/>
    <x v="3570"/>
    <b v="0"/>
    <n v="26"/>
    <b v="1"/>
    <s v="theater/plays"/>
    <n v="114.35"/>
    <n v="87.961538461538467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d v="2014-10-30T14:36:53"/>
    <n v="1412109413"/>
    <x v="3571"/>
    <b v="0"/>
    <n v="25"/>
    <b v="1"/>
    <s v="theater/plays"/>
    <n v="122.06666666666666"/>
    <n v="73.239999999999995"/>
    <n v="73.239999999999995"/>
    <x v="1"/>
    <s v="plays"/>
  </r>
  <r>
    <n v="3572"/>
    <s v="Monster"/>
    <s v="A darkly comic one woman show by Abram Rooney as part of The Camden Fringe 2015."/>
    <x v="2"/>
    <n v="500"/>
    <x v="0"/>
    <s v="GB"/>
    <s v="GBP"/>
    <n v="1434894082"/>
    <d v="2015-06-21T07:41:22"/>
    <n v="1432302082"/>
    <x v="3572"/>
    <b v="0"/>
    <n v="9"/>
    <b v="1"/>
    <s v="theater/plays"/>
    <n v="100"/>
    <n v="55.555555555555557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s v="GB"/>
    <s v="GBP"/>
    <n v="1415440846"/>
    <d v="2014-11-08T04:00:46"/>
    <n v="1412845246"/>
    <x v="3573"/>
    <b v="0"/>
    <n v="78"/>
    <b v="1"/>
    <s v="theater/plays"/>
    <n v="102.8"/>
    <n v="39.53846153846154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d v="2014-11-13T17:37:28"/>
    <n v="1413326248"/>
    <x v="3574"/>
    <b v="0"/>
    <n v="45"/>
    <b v="1"/>
    <s v="theater/plays"/>
    <n v="106.12068965517241"/>
    <n v="136.77777777777777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d v="2016-08-10T21:59:00"/>
    <n v="1468176527"/>
    <x v="3575"/>
    <b v="0"/>
    <n v="102"/>
    <b v="1"/>
    <s v="theater/plays"/>
    <n v="101.33"/>
    <n v="99.34313725490196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d v="2016-12-05T08:10:54"/>
    <n v="1475759454"/>
    <x v="3576"/>
    <b v="0"/>
    <n v="5"/>
    <b v="1"/>
    <s v="theater/plays"/>
    <n v="100"/>
    <n v="2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d v="2015-04-26T00:28:00"/>
    <n v="1427741583"/>
    <x v="3577"/>
    <b v="0"/>
    <n v="27"/>
    <b v="1"/>
    <s v="theater/plays"/>
    <n v="130"/>
    <n v="28.888888888888889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d v="2016-04-30T11:36:17"/>
    <n v="1459445777"/>
    <x v="3578"/>
    <b v="0"/>
    <n v="37"/>
    <b v="1"/>
    <s v="theater/plays"/>
    <n v="100.01333333333334"/>
    <n v="40.54594594594594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d v="2016-03-31T11:17:36"/>
    <n v="1456856256"/>
    <x v="3579"/>
    <b v="0"/>
    <n v="14"/>
    <b v="1"/>
    <s v="theater/plays"/>
    <n v="100"/>
    <n v="35.714285714285715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d v="2015-02-28T22:59:00"/>
    <n v="1421900022"/>
    <x v="3580"/>
    <b v="0"/>
    <n v="27"/>
    <b v="1"/>
    <s v="theater/plays"/>
    <n v="113.88888888888889"/>
    <n v="37.962962962962962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d v="2014-07-30T05:18:30"/>
    <n v="1405509510"/>
    <x v="3581"/>
    <b v="0"/>
    <n v="45"/>
    <b v="1"/>
    <s v="theater/plays"/>
    <n v="100"/>
    <n v="33.333333333333336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d v="2016-04-04T20:18:02"/>
    <n v="1458613082"/>
    <x v="3582"/>
    <b v="0"/>
    <n v="49"/>
    <b v="1"/>
    <s v="theater/plays"/>
    <n v="287"/>
    <n v="58.571428571428569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d v="2016-04-18T03:13:25"/>
    <n v="1455790405"/>
    <x v="3583"/>
    <b v="0"/>
    <n v="24"/>
    <b v="1"/>
    <s v="theater/plays"/>
    <n v="108.5"/>
    <n v="135.6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d v="2015-07-13T01:35:44"/>
    <n v="1434180944"/>
    <x v="3584"/>
    <b v="0"/>
    <n v="112"/>
    <b v="1"/>
    <s v="theater/plays"/>
    <n v="115.5"/>
    <n v="30.937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d v="2014-12-21T11:11:30"/>
    <n v="1416589890"/>
    <x v="3585"/>
    <b v="0"/>
    <n v="23"/>
    <b v="1"/>
    <s v="theater/plays"/>
    <n v="119.11764705882354"/>
    <n v="176.08695652173913"/>
    <n v="176.08695652173913"/>
    <x v="1"/>
    <s v="plays"/>
  </r>
  <r>
    <n v="3586"/>
    <s v="Actors &amp; Musicians who are Blind or Autistic"/>
    <s v="See Theatre In A New Light"/>
    <x v="51"/>
    <n v="8207"/>
    <x v="0"/>
    <s v="US"/>
    <s v="USD"/>
    <n v="1474649070"/>
    <d v="2016-09-23T10:44:30"/>
    <n v="1469465070"/>
    <x v="3586"/>
    <b v="0"/>
    <n v="54"/>
    <b v="1"/>
    <s v="theater/plays"/>
    <n v="109.42666666666666"/>
    <n v="151.9814814814815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d v="2016-06-27T13:00:00"/>
    <n v="1463144254"/>
    <x v="3587"/>
    <b v="0"/>
    <n v="28"/>
    <b v="1"/>
    <s v="theater/plays"/>
    <n v="126.6"/>
    <n v="22.607142857142858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d v="2015-04-29T17:00:00"/>
    <n v="1428436410"/>
    <x v="3588"/>
    <b v="0"/>
    <n v="11"/>
    <b v="1"/>
    <s v="theater/plays"/>
    <n v="100.5"/>
    <n v="18.272727272727273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d v="2015-05-26T09:32:27"/>
    <n v="1430494347"/>
    <x v="3589"/>
    <b v="0"/>
    <n v="62"/>
    <b v="1"/>
    <s v="theater/plays"/>
    <n v="127.5"/>
    <n v="82.25806451612903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d v="2014-10-20T02:00:34"/>
    <n v="1411200034"/>
    <x v="3590"/>
    <b v="0"/>
    <n v="73"/>
    <b v="1"/>
    <s v="theater/plays"/>
    <n v="100.06"/>
    <n v="68.534246575342465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d v="2015-01-23T22:59:00"/>
    <n v="1419979544"/>
    <x v="3591"/>
    <b v="0"/>
    <n v="18"/>
    <b v="1"/>
    <s v="theater/plays"/>
    <n v="175"/>
    <n v="68.055555555555557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d v="2015-02-10T22:59:00"/>
    <n v="1418673307"/>
    <x v="3592"/>
    <b v="0"/>
    <n v="35"/>
    <b v="1"/>
    <s v="theater/plays"/>
    <n v="127.25"/>
    <n v="72.714285714285708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d v="2015-01-05T14:26:00"/>
    <n v="1417469639"/>
    <x v="3593"/>
    <b v="0"/>
    <n v="43"/>
    <b v="1"/>
    <s v="theater/plays"/>
    <n v="110.63333333333334"/>
    <n v="77.186046511627907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d v="2016-09-03T19:36:22"/>
    <n v="1470792982"/>
    <x v="3594"/>
    <b v="0"/>
    <n v="36"/>
    <b v="1"/>
    <s v="theater/plays"/>
    <n v="125.9375"/>
    <n v="55.972222222222221"/>
    <n v="55.972222222222221"/>
    <x v="1"/>
    <s v="plays"/>
  </r>
  <r>
    <n v="3595"/>
    <s v="The Flu Season"/>
    <s v="A new theatre company staging Will Eno's The Flu Season in Seattle"/>
    <x v="27"/>
    <n v="3081"/>
    <x v="0"/>
    <s v="US"/>
    <s v="USD"/>
    <n v="1426229940"/>
    <d v="2015-03-13T00:59:00"/>
    <n v="1423959123"/>
    <x v="3595"/>
    <b v="0"/>
    <n v="62"/>
    <b v="1"/>
    <s v="theater/plays"/>
    <n v="118.5"/>
    <n v="49.693548387096776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d v="2014-08-26T11:09:42"/>
    <n v="1407258582"/>
    <x v="3596"/>
    <b v="0"/>
    <n v="15"/>
    <b v="1"/>
    <s v="theater/plays"/>
    <n v="107.72727272727273"/>
    <n v="79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d v="2016-03-02T23:59:00"/>
    <n v="1455717790"/>
    <x v="3597"/>
    <b v="0"/>
    <n v="33"/>
    <b v="1"/>
    <s v="theater/plays"/>
    <n v="102.6"/>
    <n v="77.727272727272734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d v="2014-09-02T22:59:00"/>
    <n v="1408129822"/>
    <x v="3598"/>
    <b v="0"/>
    <n v="27"/>
    <b v="1"/>
    <s v="theater/plays"/>
    <n v="110.1"/>
    <n v="40.777777777777779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d v="2015-08-29T18:00:00"/>
    <n v="1438715077"/>
    <x v="3599"/>
    <b v="0"/>
    <n v="17"/>
    <b v="1"/>
    <s v="theater/plays"/>
    <n v="202"/>
    <n v="59.411764705882355"/>
    <n v="59.411764705882355"/>
    <x v="1"/>
    <s v="plays"/>
  </r>
  <r>
    <n v="3600"/>
    <s v="Pariah"/>
    <s v="The First Play From The Man Who Brought You The Black James Bond!"/>
    <x v="185"/>
    <n v="13"/>
    <x v="0"/>
    <s v="US"/>
    <s v="USD"/>
    <n v="1476390164"/>
    <d v="2016-10-13T14:22:44"/>
    <n v="1473970964"/>
    <x v="3600"/>
    <b v="0"/>
    <n v="4"/>
    <b v="1"/>
    <s v="theater/plays"/>
    <n v="130"/>
    <n v="3.25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d v="2015-01-16T17:58:02"/>
    <n v="1418860682"/>
    <x v="3601"/>
    <b v="0"/>
    <n v="53"/>
    <b v="1"/>
    <s v="theater/plays"/>
    <n v="104.35"/>
    <n v="39.37735849056603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d v="2016-05-17T15:27:59"/>
    <n v="1458336479"/>
    <x v="3602"/>
    <b v="0"/>
    <n v="49"/>
    <b v="1"/>
    <s v="theater/plays"/>
    <n v="100.05"/>
    <n v="81.6734693877551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d v="2015-11-05T15:44:40"/>
    <n v="1444164280"/>
    <x v="3603"/>
    <b v="0"/>
    <n v="57"/>
    <b v="1"/>
    <s v="theater/plays"/>
    <n v="170.66666666666666"/>
    <n v="44.912280701754383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d v="2016-04-29T00:59:00"/>
    <n v="1461370956"/>
    <x v="3604"/>
    <b v="0"/>
    <n v="69"/>
    <b v="1"/>
    <s v="theater/plays"/>
    <n v="112.83333333333333"/>
    <n v="49.05797101449275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d v="2016-02-13T13:02:06"/>
    <n v="1452798126"/>
    <x v="3605"/>
    <b v="0"/>
    <n v="15"/>
    <b v="1"/>
    <s v="theater/plays"/>
    <n v="184"/>
    <n v="30.66666666666666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d v="2016-08-14T08:30:57"/>
    <n v="1468593057"/>
    <x v="3606"/>
    <b v="0"/>
    <n v="64"/>
    <b v="1"/>
    <s v="theater/plays"/>
    <n v="130.26666666666668"/>
    <n v="61.0625"/>
    <n v="61.0625"/>
    <x v="1"/>
    <s v="plays"/>
  </r>
  <r>
    <n v="3607"/>
    <s v="E15 at The Pleasance and CPT"/>
    <s v="'E15' is a verbatim project that looks at the story of the Focus E15 Campaign"/>
    <x v="131"/>
    <n v="580"/>
    <x v="0"/>
    <s v="GB"/>
    <s v="GBP"/>
    <n v="1450137600"/>
    <d v="2015-12-14T18:00:00"/>
    <n v="1448924882"/>
    <x v="3607"/>
    <b v="0"/>
    <n v="20"/>
    <b v="1"/>
    <s v="theater/plays"/>
    <n v="105.45454545454545"/>
    <n v="29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d v="2016-06-17T08:00:00"/>
    <n v="1463418090"/>
    <x v="3608"/>
    <b v="0"/>
    <n v="27"/>
    <b v="1"/>
    <s v="theater/plays"/>
    <n v="100"/>
    <n v="29.62962962962963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d v="2016-03-30T16:48:05"/>
    <n v="1456789685"/>
    <x v="3609"/>
    <b v="0"/>
    <n v="21"/>
    <b v="1"/>
    <s v="theater/plays"/>
    <n v="153.31632653061226"/>
    <n v="143.095238095238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d v="2015-08-17T04:22:16"/>
    <n v="1437214936"/>
    <x v="3610"/>
    <b v="0"/>
    <n v="31"/>
    <b v="1"/>
    <s v="theater/plays"/>
    <n v="162.30000000000001"/>
    <n v="52.3548387096774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d v="2015-04-08T02:53:21"/>
    <n v="1425891201"/>
    <x v="3611"/>
    <b v="0"/>
    <n v="51"/>
    <b v="1"/>
    <s v="theater/plays"/>
    <n v="136"/>
    <n v="66.66666666666667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d v="2014-06-09T11:26:51"/>
    <n v="1401470811"/>
    <x v="3612"/>
    <b v="0"/>
    <n v="57"/>
    <b v="1"/>
    <s v="theater/plays"/>
    <n v="144.4"/>
    <n v="126.66666666666667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d v="2014-06-28T08:09:34"/>
    <n v="1401372574"/>
    <x v="3613"/>
    <b v="0"/>
    <n v="20"/>
    <b v="1"/>
    <s v="theater/plays"/>
    <n v="100"/>
    <n v="62.5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d v="2015-06-18T19:00:16"/>
    <n v="1432083616"/>
    <x v="3614"/>
    <b v="0"/>
    <n v="71"/>
    <b v="1"/>
    <s v="theater/plays"/>
    <n v="100.8"/>
    <n v="35.492957746478872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d v="2015-12-10T08:14:56"/>
    <n v="1447164896"/>
    <x v="3615"/>
    <b v="0"/>
    <n v="72"/>
    <b v="1"/>
    <s v="theater/plays"/>
    <n v="106.8"/>
    <n v="37.08333333333333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d v="2015-03-19T15:47:44"/>
    <n v="1424213264"/>
    <x v="3616"/>
    <b v="0"/>
    <n v="45"/>
    <b v="1"/>
    <s v="theater/plays"/>
    <n v="124.8"/>
    <n v="69.333333333333329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d v="2017-02-27T18:00:00"/>
    <n v="1486996729"/>
    <x v="3617"/>
    <b v="0"/>
    <n v="51"/>
    <b v="1"/>
    <s v="theater/plays"/>
    <n v="118.91891891891892"/>
    <n v="17.25490196078431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d v="2015-06-03T09:04:10"/>
    <n v="1430751850"/>
    <x v="3618"/>
    <b v="0"/>
    <n v="56"/>
    <b v="1"/>
    <s v="theater/plays"/>
    <n v="101"/>
    <n v="36.071428571428569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d v="2016-11-19T16:00:00"/>
    <n v="1476760226"/>
    <x v="3619"/>
    <b v="0"/>
    <n v="17"/>
    <b v="1"/>
    <s v="theater/plays"/>
    <n v="113"/>
    <n v="66.47058823529411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d v="2015-03-04T22:00:00"/>
    <n v="1422916261"/>
    <x v="3620"/>
    <b v="0"/>
    <n v="197"/>
    <b v="1"/>
    <s v="theater/plays"/>
    <n v="105.19047619047619"/>
    <n v="56.065989847715734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d v="2016-09-30T15:00:00"/>
    <n v="1473200844"/>
    <x v="3621"/>
    <b v="0"/>
    <n v="70"/>
    <b v="1"/>
    <s v="theater/plays"/>
    <n v="109.73333333333333"/>
    <n v="47.028571428571432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d v="2014-09-27T21:23:00"/>
    <n v="1409030371"/>
    <x v="3622"/>
    <b v="0"/>
    <n v="21"/>
    <b v="1"/>
    <s v="theater/plays"/>
    <n v="100.099"/>
    <n v="47.66619047619047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s v="US"/>
    <s v="USD"/>
    <n v="1406358000"/>
    <d v="2014-07-26T01:00:00"/>
    <n v="1404841270"/>
    <x v="3623"/>
    <b v="0"/>
    <n v="34"/>
    <b v="1"/>
    <s v="theater/plays"/>
    <n v="120"/>
    <n v="88.235294117647058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d v="2016-08-23T12:34:50"/>
    <n v="1466793290"/>
    <x v="3624"/>
    <b v="0"/>
    <n v="39"/>
    <b v="1"/>
    <s v="theater/plays"/>
    <n v="104.93333333333334"/>
    <n v="80.71794871794871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d v="2015-07-02T09:39:37"/>
    <n v="1433259577"/>
    <x v="3625"/>
    <b v="0"/>
    <n v="78"/>
    <b v="1"/>
    <s v="theater/plays"/>
    <n v="102.66666666666667"/>
    <n v="39.487179487179489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d v="2014-08-16T10:00:57"/>
    <n v="1406390457"/>
    <x v="3626"/>
    <b v="0"/>
    <n v="48"/>
    <b v="1"/>
    <s v="theater/plays"/>
    <n v="101.825"/>
    <n v="84.85416666666667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d v="2016-05-20T21:59:00"/>
    <n v="1459446487"/>
    <x v="3627"/>
    <b v="0"/>
    <n v="29"/>
    <b v="1"/>
    <s v="theater/plays"/>
    <n v="100"/>
    <n v="68.965517241379317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d v="2015-12-13T14:59:56"/>
    <n v="1444852796"/>
    <x v="3628"/>
    <b v="0"/>
    <n v="0"/>
    <b v="0"/>
    <s v="theater/musical"/>
    <n v="0"/>
    <e v="#DIV/0!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d v="2016-05-05T11:00:00"/>
    <n v="1457403364"/>
    <x v="3629"/>
    <b v="0"/>
    <n v="2"/>
    <b v="0"/>
    <s v="theater/musical"/>
    <n v="2.0000000000000001E-4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d v="2014-11-29T15:19:50"/>
    <n v="1414700390"/>
    <x v="3630"/>
    <b v="0"/>
    <n v="1"/>
    <b v="0"/>
    <s v="theater/musical"/>
    <n v="3.3333333333333333E-2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d v="2014-09-22T21:59:00"/>
    <n v="1409335497"/>
    <x v="3631"/>
    <b v="0"/>
    <n v="59"/>
    <b v="0"/>
    <s v="theater/musical"/>
    <n v="51.023391812865498"/>
    <n v="147.8813559322033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d v="2014-11-23T16:29:09"/>
    <n v="1415053749"/>
    <x v="3632"/>
    <b v="0"/>
    <n v="1"/>
    <b v="0"/>
    <s v="theater/musical"/>
    <n v="20"/>
    <n v="100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d v="2016-11-18T19:00:00"/>
    <n v="1475765867"/>
    <x v="3633"/>
    <b v="0"/>
    <n v="31"/>
    <b v="0"/>
    <s v="theater/musical"/>
    <n v="35.24"/>
    <n v="56.83870967741935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d v="2017-01-13T21:59:00"/>
    <n v="1480219174"/>
    <x v="3634"/>
    <b v="0"/>
    <n v="18"/>
    <b v="0"/>
    <s v="theater/musical"/>
    <n v="4.246666666666667"/>
    <n v="176.94444444444446"/>
    <n v="176.94444444444446"/>
    <x v="1"/>
    <s v="musical"/>
  </r>
  <r>
    <n v="3635"/>
    <s v="Mary's Son"/>
    <s v="Mary's Son is a pop opera about Jesus and the hope he brings to all people."/>
    <x v="8"/>
    <n v="1276"/>
    <x v="2"/>
    <s v="US"/>
    <s v="USD"/>
    <n v="1461186676"/>
    <d v="2016-04-20T15:11:16"/>
    <n v="1458594676"/>
    <x v="3635"/>
    <b v="0"/>
    <n v="10"/>
    <b v="0"/>
    <s v="theater/musical"/>
    <n v="36.457142857142856"/>
    <n v="127.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d v="2015-09-14T10:40:29"/>
    <n v="1439224829"/>
    <x v="3636"/>
    <b v="0"/>
    <n v="0"/>
    <b v="0"/>
    <s v="theater/musical"/>
    <n v="0"/>
    <e v="#DIV/0!"/>
    <n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d v="2015-01-01T10:48:55"/>
    <n v="1417538935"/>
    <x v="3637"/>
    <b v="0"/>
    <n v="14"/>
    <b v="0"/>
    <s v="theater/musical"/>
    <n v="30.866666666666667"/>
    <n v="66.142857142857139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d v="2015-04-19T09:08:52"/>
    <n v="1424275732"/>
    <x v="3638"/>
    <b v="0"/>
    <n v="2"/>
    <b v="0"/>
    <s v="theater/musical"/>
    <n v="6.5454545454545459"/>
    <n v="108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d v="2016-10-07T09:11:00"/>
    <n v="1470672906"/>
    <x v="3639"/>
    <b v="0"/>
    <n v="1"/>
    <b v="0"/>
    <s v="theater/musical"/>
    <n v="4.0000000000000001E-3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d v="2015-05-10T12:45:30"/>
    <n v="1428691530"/>
    <x v="3640"/>
    <b v="0"/>
    <n v="3"/>
    <b v="0"/>
    <s v="theater/musical"/>
    <n v="5.5"/>
    <n v="18.33333333333333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d v="2014-10-04T23:00:00"/>
    <n v="1410966179"/>
    <x v="3641"/>
    <b v="0"/>
    <n v="0"/>
    <b v="0"/>
    <s v="theater/musical"/>
    <n v="0"/>
    <e v="#DIV/0!"/>
    <n v="0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d v="2015-11-30T11:00:00"/>
    <n v="1445369727"/>
    <x v="3642"/>
    <b v="0"/>
    <n v="2"/>
    <b v="0"/>
    <s v="theater/musical"/>
    <n v="2.1428571428571428"/>
    <n v="7.5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d v="2015-11-16T22:27:19"/>
    <n v="1444274839"/>
    <x v="3643"/>
    <b v="0"/>
    <n v="0"/>
    <b v="0"/>
    <s v="theater/musical"/>
    <n v="0"/>
    <e v="#DIV/0!"/>
    <n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d v="2016-03-07T22:59:00"/>
    <n v="1454996887"/>
    <x v="3644"/>
    <b v="0"/>
    <n v="12"/>
    <b v="0"/>
    <s v="theater/musical"/>
    <n v="16.420000000000002"/>
    <n v="68.416666666666671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d v="2016-11-21T18:17:18"/>
    <n v="1477178238"/>
    <x v="3645"/>
    <b v="0"/>
    <n v="1"/>
    <b v="0"/>
    <s v="theater/musical"/>
    <n v="0.1"/>
    <n v="1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d v="2015-06-16T17:30:00"/>
    <n v="1431770802"/>
    <x v="3646"/>
    <b v="0"/>
    <n v="8"/>
    <b v="0"/>
    <s v="theater/musical"/>
    <n v="4.8099999999999996"/>
    <n v="60.12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d v="2016-09-30T11:58:47"/>
    <n v="1471370327"/>
    <x v="3647"/>
    <b v="0"/>
    <n v="2"/>
    <b v="0"/>
    <s v="theater/musical"/>
    <n v="6"/>
    <n v="15"/>
    <n v="15"/>
    <x v="1"/>
    <s v="musical"/>
  </r>
  <r>
    <n v="3648"/>
    <s v="Moth Theater Lives"/>
    <s v="Help Moth Live! Support Moth and its artist collective to achieve its 2014/15 season."/>
    <x v="79"/>
    <n v="40153"/>
    <x v="0"/>
    <s v="US"/>
    <s v="USD"/>
    <n v="1412492445"/>
    <d v="2014-10-05T01:00:45"/>
    <n v="1409900445"/>
    <x v="3648"/>
    <b v="0"/>
    <n v="73"/>
    <b v="1"/>
    <s v="theater/plays"/>
    <n v="100.38249999999999"/>
    <n v="550.04109589041093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d v="2014-06-16T11:06:34"/>
    <n v="1400691994"/>
    <x v="3649"/>
    <b v="0"/>
    <n v="8"/>
    <b v="1"/>
    <s v="theater/plays"/>
    <n v="104"/>
    <n v="97.5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d v="2016-02-02T05:29:44"/>
    <n v="1452598184"/>
    <x v="3650"/>
    <b v="0"/>
    <n v="17"/>
    <b v="1"/>
    <s v="theater/plays"/>
    <n v="100"/>
    <n v="29.41176470588235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d v="2014-08-10T09:59:00"/>
    <n v="1404833442"/>
    <x v="3651"/>
    <b v="0"/>
    <n v="9"/>
    <b v="1"/>
    <s v="theater/plays"/>
    <n v="104"/>
    <n v="57.777777777777779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d v="2016-08-24T21:59:00"/>
    <n v="1471188502"/>
    <x v="3652"/>
    <b v="0"/>
    <n v="17"/>
    <b v="1"/>
    <s v="theater/plays"/>
    <n v="250.66666666666666"/>
    <n v="44.235294117647058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d v="2015-08-05T02:43:27"/>
    <n v="1436172207"/>
    <x v="3653"/>
    <b v="0"/>
    <n v="33"/>
    <b v="1"/>
    <s v="theater/plays"/>
    <n v="100.5"/>
    <n v="60.90909090909090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d v="2016-04-03T11:00:00"/>
    <n v="1457690386"/>
    <x v="3654"/>
    <b v="0"/>
    <n v="38"/>
    <b v="1"/>
    <s v="theater/plays"/>
    <n v="174.4"/>
    <n v="68.84210526315789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d v="2015-07-18T00:59:00"/>
    <n v="1434654998"/>
    <x v="3655"/>
    <b v="0"/>
    <n v="79"/>
    <b v="1"/>
    <s v="theater/plays"/>
    <n v="116.26"/>
    <n v="73.582278481012665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d v="2017-02-01T16:59:00"/>
    <n v="1483393836"/>
    <x v="3656"/>
    <b v="0"/>
    <n v="46"/>
    <b v="1"/>
    <s v="theater/plays"/>
    <n v="105.82"/>
    <n v="115.02173913043478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d v="2016-06-01T15:42:00"/>
    <n v="1462806419"/>
    <x v="3657"/>
    <b v="0"/>
    <n v="20"/>
    <b v="1"/>
    <s v="theater/plays"/>
    <n v="110.75"/>
    <n v="110.75"/>
    <n v="110.75"/>
    <x v="1"/>
    <s v="plays"/>
  </r>
  <r>
    <n v="3658"/>
    <s v="Mr. Marmalade"/>
    <s v="Life is hard when your own imaginary friend can't make time for you."/>
    <x v="15"/>
    <n v="1510"/>
    <x v="0"/>
    <s v="US"/>
    <s v="USD"/>
    <n v="1404273540"/>
    <d v="2014-07-01T21:59:00"/>
    <n v="1400272580"/>
    <x v="3658"/>
    <b v="0"/>
    <n v="20"/>
    <b v="1"/>
    <s v="theater/plays"/>
    <n v="100.66666666666667"/>
    <n v="75.5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d v="2015-03-19T08:39:00"/>
    <n v="1424414350"/>
    <x v="3659"/>
    <b v="0"/>
    <n v="13"/>
    <b v="1"/>
    <s v="theater/plays"/>
    <n v="102.03333333333333"/>
    <n v="235.46153846153845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d v="2014-12-23T15:08:45"/>
    <n v="1417208925"/>
    <x v="3660"/>
    <b v="0"/>
    <n v="22"/>
    <b v="1"/>
    <s v="theater/plays"/>
    <n v="100"/>
    <n v="11.363636363636363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d v="2016-04-09T22:00:00"/>
    <n v="1458336672"/>
    <x v="3661"/>
    <b v="0"/>
    <n v="36"/>
    <b v="1"/>
    <s v="theater/plays"/>
    <n v="111"/>
    <n v="92.5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d v="2015-03-30T22:16:54"/>
    <n v="1425187014"/>
    <x v="3662"/>
    <b v="0"/>
    <n v="40"/>
    <b v="1"/>
    <s v="theater/plays"/>
    <n v="101.425"/>
    <n v="202.8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d v="2016-12-21T05:50:30"/>
    <n v="1477133430"/>
    <x v="3663"/>
    <b v="0"/>
    <n v="9"/>
    <b v="1"/>
    <s v="theater/plays"/>
    <n v="104"/>
    <n v="26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d v="2016-06-15T23:58:09"/>
    <n v="1464847089"/>
    <x v="3664"/>
    <b v="0"/>
    <n v="19"/>
    <b v="1"/>
    <s v="theater/plays"/>
    <n v="109.375"/>
    <n v="46.0526315789473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d v="2015-10-28T13:54:00"/>
    <n v="1445109822"/>
    <x v="3665"/>
    <b v="0"/>
    <n v="14"/>
    <b v="1"/>
    <s v="theater/plays"/>
    <n v="115.16129032258064"/>
    <n v="51"/>
    <n v="51"/>
    <x v="1"/>
    <s v="plays"/>
  </r>
  <r>
    <n v="3666"/>
    <s v="Israel LÃ³pez @ Ojai Playwrights Conference"/>
    <s v="Artistic Internship @ Ojai Playwrights Conference"/>
    <x v="38"/>
    <n v="1200"/>
    <x v="0"/>
    <s v="US"/>
    <s v="USD"/>
    <n v="1406185200"/>
    <d v="2014-07-24T01:00:00"/>
    <n v="1404337382"/>
    <x v="3666"/>
    <b v="0"/>
    <n v="38"/>
    <b v="1"/>
    <s v="theater/plays"/>
    <n v="100"/>
    <n v="31.57894736842105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d v="2015-07-18T17:16:59"/>
    <n v="1434669419"/>
    <x v="3667"/>
    <b v="0"/>
    <n v="58"/>
    <b v="1"/>
    <s v="theater/plays"/>
    <n v="103.17033333333333"/>
    <n v="53.36396551724138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d v="2015-07-23T12:33:00"/>
    <n v="1435670452"/>
    <x v="3668"/>
    <b v="0"/>
    <n v="28"/>
    <b v="1"/>
    <s v="theater/plays"/>
    <n v="103.5"/>
    <n v="36.96428571428571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d v="2015-06-11T10:12:17"/>
    <n v="1431447137"/>
    <x v="3669"/>
    <b v="0"/>
    <n v="17"/>
    <b v="1"/>
    <s v="theater/plays"/>
    <n v="138.19999999999999"/>
    <n v="81.294117647058826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d v="2015-05-31T17:00:00"/>
    <n v="1431951611"/>
    <x v="3670"/>
    <b v="0"/>
    <n v="12"/>
    <b v="1"/>
    <s v="theater/plays"/>
    <n v="109.54545454545455"/>
    <n v="20.083333333333332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d v="2014-07-20T21:59:00"/>
    <n v="1404140667"/>
    <x v="3671"/>
    <b v="0"/>
    <n v="40"/>
    <b v="1"/>
    <s v="theater/plays"/>
    <n v="100.85714285714286"/>
    <n v="88.2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d v="2014-09-26T16:43:04"/>
    <n v="1409179384"/>
    <x v="3672"/>
    <b v="0"/>
    <n v="57"/>
    <b v="1"/>
    <s v="theater/plays"/>
    <n v="101.53333333333333"/>
    <n v="53.438596491228068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d v="2014-11-05T06:52:00"/>
    <n v="1412233497"/>
    <x v="3673"/>
    <b v="0"/>
    <n v="114"/>
    <b v="1"/>
    <s v="theater/plays"/>
    <n v="113.625"/>
    <n v="39.868421052631582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d v="2016-09-03T14:57:09"/>
    <n v="1467752229"/>
    <x v="3674"/>
    <b v="0"/>
    <n v="31"/>
    <b v="1"/>
    <s v="theater/plays"/>
    <n v="100"/>
    <n v="145.16129032258064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d v="2016-05-15T17:00:00"/>
    <n v="1462285182"/>
    <x v="3675"/>
    <b v="0"/>
    <n v="3"/>
    <b v="1"/>
    <s v="theater/plays"/>
    <n v="140"/>
    <n v="23.333333333333332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d v="2014-09-12T13:34:44"/>
    <n v="1408995284"/>
    <x v="3676"/>
    <b v="0"/>
    <n v="16"/>
    <b v="1"/>
    <s v="theater/plays"/>
    <n v="128.75"/>
    <n v="64.375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d v="2014-07-02T21:59:00"/>
    <n v="1402580818"/>
    <x v="3677"/>
    <b v="0"/>
    <n v="199"/>
    <b v="1"/>
    <s v="theater/plays"/>
    <n v="102.90416666666667"/>
    <n v="62.052763819095475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d v="2015-05-31T06:44:58"/>
    <n v="1430052298"/>
    <x v="3678"/>
    <b v="0"/>
    <n v="31"/>
    <b v="1"/>
    <s v="theater/plays"/>
    <n v="102.5"/>
    <n v="66.129032258064512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d v="2014-06-30T22:59:00"/>
    <n v="1401214581"/>
    <x v="3679"/>
    <b v="0"/>
    <n v="30"/>
    <b v="1"/>
    <s v="theater/plays"/>
    <n v="110.1"/>
    <n v="73.40000000000000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d v="2016-10-05T04:53:54"/>
    <n v="1473850434"/>
    <x v="3680"/>
    <b v="0"/>
    <n v="34"/>
    <b v="1"/>
    <s v="theater/plays"/>
    <n v="112.76666666666667"/>
    <n v="99.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d v="2016-01-15T09:38:10"/>
    <n v="1452008290"/>
    <x v="3681"/>
    <b v="0"/>
    <n v="18"/>
    <b v="1"/>
    <s v="theater/plays"/>
    <n v="111.9"/>
    <n v="62.166666666666664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d v="2014-06-16T00:59:00"/>
    <n v="1399998418"/>
    <x v="3682"/>
    <b v="0"/>
    <n v="67"/>
    <b v="1"/>
    <s v="theater/plays"/>
    <n v="139.19999999999999"/>
    <n v="62.328358208955223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d v="2016-10-19T20:48:16"/>
    <n v="1474339696"/>
    <x v="3683"/>
    <b v="0"/>
    <n v="66"/>
    <b v="1"/>
    <s v="theater/plays"/>
    <n v="110.85714285714286"/>
    <n v="58.787878787878789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d v="2015-09-01T22:19:46"/>
    <n v="1438575586"/>
    <x v="3684"/>
    <b v="0"/>
    <n v="23"/>
    <b v="1"/>
    <s v="theater/plays"/>
    <n v="139.06666666666666"/>
    <n v="45.347826086956523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d v="2014-05-19T15:00:00"/>
    <n v="1398348859"/>
    <x v="3685"/>
    <b v="0"/>
    <n v="126"/>
    <b v="1"/>
    <s v="theater/plays"/>
    <n v="105.7"/>
    <n v="41.944444444444443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d v="2015-08-28T21:59:00"/>
    <n v="1439567660"/>
    <x v="3686"/>
    <b v="0"/>
    <n v="6"/>
    <b v="1"/>
    <s v="theater/plays"/>
    <n v="101.42857142857143"/>
    <n v="59.166666666666664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d v="2014-06-26T23:14:15"/>
    <n v="1401254055"/>
    <x v="3687"/>
    <b v="0"/>
    <n v="25"/>
    <b v="1"/>
    <s v="theater/plays"/>
    <n v="100.245"/>
    <n v="200.49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d v="2014-08-08T12:53:24"/>
    <n v="1404932004"/>
    <x v="3688"/>
    <b v="0"/>
    <n v="39"/>
    <b v="1"/>
    <s v="theater/plays"/>
    <n v="109.16666666666667"/>
    <n v="83.974358974358978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d v="2015-06-21T16:25:00"/>
    <n v="1432410639"/>
    <x v="3689"/>
    <b v="0"/>
    <n v="62"/>
    <b v="1"/>
    <s v="theater/plays"/>
    <n v="118.33333333333333"/>
    <n v="57.258064516129032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d v="2014-11-27T09:21:23"/>
    <n v="1414506083"/>
    <x v="3690"/>
    <b v="0"/>
    <n v="31"/>
    <b v="1"/>
    <s v="theater/plays"/>
    <n v="120"/>
    <n v="58.064516129032256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d v="2015-03-01T22:59:00"/>
    <n v="1421426929"/>
    <x v="3691"/>
    <b v="0"/>
    <n v="274"/>
    <b v="1"/>
    <s v="theater/plays"/>
    <n v="127.96"/>
    <n v="186.80291970802921"/>
    <n v="186.80291970802921"/>
    <x v="1"/>
    <s v="plays"/>
  </r>
  <r>
    <n v="3692"/>
    <s v="An Evening With Durang"/>
    <s v="Help us independently produce two great comedies by Christopher Durang."/>
    <x v="28"/>
    <n v="1260"/>
    <x v="0"/>
    <s v="US"/>
    <s v="USD"/>
    <n v="1411084800"/>
    <d v="2014-09-18T18:00:00"/>
    <n v="1410304179"/>
    <x v="3692"/>
    <b v="0"/>
    <n v="17"/>
    <b v="1"/>
    <s v="theater/plays"/>
    <n v="126"/>
    <n v="74.11764705882353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d v="2015-11-30T16:30:00"/>
    <n v="1446352529"/>
    <x v="3693"/>
    <b v="0"/>
    <n v="14"/>
    <b v="1"/>
    <s v="theater/plays"/>
    <n v="129.12912912912913"/>
    <n v="30.71428571428571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d v="2016-06-05T20:00:00"/>
    <n v="1461985967"/>
    <x v="3694"/>
    <b v="0"/>
    <n v="60"/>
    <b v="1"/>
    <s v="theater/plays"/>
    <n v="107.42857142857143"/>
    <n v="62.666666666666664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d v="2015-01-11T14:53:30"/>
    <n v="1419281610"/>
    <x v="3695"/>
    <b v="0"/>
    <n v="33"/>
    <b v="1"/>
    <s v="theater/plays"/>
    <n v="100.125"/>
    <n v="121.36363636363636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d v="2015-02-13T08:48:36"/>
    <n v="1418654916"/>
    <x v="3696"/>
    <b v="0"/>
    <n v="78"/>
    <b v="1"/>
    <s v="theater/plays"/>
    <n v="155"/>
    <n v="39.74358974358974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d v="2016-05-10T05:10:48"/>
    <n v="1461064248"/>
    <x v="3697"/>
    <b v="0"/>
    <n v="30"/>
    <b v="1"/>
    <s v="theater/plays"/>
    <n v="108"/>
    <n v="72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d v="2016-03-02T13:21:27"/>
    <n v="1454354487"/>
    <x v="3698"/>
    <b v="0"/>
    <n v="136"/>
    <b v="1"/>
    <s v="theater/plays"/>
    <n v="110.52"/>
    <n v="40.63235294117647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d v="2014-10-15T08:26:56"/>
    <n v="1410791216"/>
    <x v="3699"/>
    <b v="0"/>
    <n v="40"/>
    <b v="1"/>
    <s v="theater/plays"/>
    <n v="100.8"/>
    <n v="63"/>
    <n v="63"/>
    <x v="1"/>
    <s v="plays"/>
  </r>
  <r>
    <n v="3700"/>
    <s v="Generations (Senior Project)"/>
    <s v="Help me produce the play I have written for my senior project!"/>
    <x v="2"/>
    <n v="606"/>
    <x v="0"/>
    <s v="US"/>
    <s v="USD"/>
    <n v="1412092800"/>
    <d v="2014-09-30T10:00:00"/>
    <n v="1409493800"/>
    <x v="3700"/>
    <b v="0"/>
    <n v="18"/>
    <b v="1"/>
    <s v="theater/plays"/>
    <n v="121.2"/>
    <n v="33.666666666666664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d v="2015-06-04T06:59:53"/>
    <n v="1430830793"/>
    <x v="3701"/>
    <b v="0"/>
    <n v="39"/>
    <b v="1"/>
    <s v="theater/plays"/>
    <n v="100.33333333333333"/>
    <n v="38.589743589743591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d v="2016-07-10T16:59:00"/>
    <n v="1464958484"/>
    <x v="3702"/>
    <b v="0"/>
    <n v="21"/>
    <b v="1"/>
    <s v="theater/plays"/>
    <n v="109.16666666666667"/>
    <n v="155.9523809523809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d v="2016-08-13T00:59:00"/>
    <n v="1467720388"/>
    <x v="3703"/>
    <b v="0"/>
    <n v="30"/>
    <b v="1"/>
    <s v="theater/plays"/>
    <n v="123.42857142857143"/>
    <n v="43.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d v="2016-05-31T10:33:14"/>
    <n v="1459528394"/>
    <x v="3704"/>
    <b v="0"/>
    <n v="27"/>
    <b v="1"/>
    <s v="theater/plays"/>
    <n v="136.33666666666667"/>
    <n v="15.148518518518518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d v="2014-06-23T12:00:00"/>
    <n v="1401714114"/>
    <x v="3705"/>
    <b v="0"/>
    <n v="35"/>
    <b v="1"/>
    <s v="theater/plays"/>
    <n v="103.46657233816767"/>
    <n v="83.571428571428569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d v="2014-09-12T15:55:49"/>
    <n v="1409262949"/>
    <x v="3706"/>
    <b v="0"/>
    <n v="13"/>
    <b v="1"/>
    <s v="theater/plays"/>
    <n v="121.33333333333333"/>
    <n v="140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d v="2016-07-21T23:26:00"/>
    <n v="1467335378"/>
    <x v="3707"/>
    <b v="0"/>
    <n v="23"/>
    <b v="1"/>
    <s v="theater/plays"/>
    <n v="186"/>
    <n v="80.869565217391298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d v="2014-07-03T21:24:46"/>
    <n v="1403234686"/>
    <x v="3708"/>
    <b v="0"/>
    <n v="39"/>
    <b v="1"/>
    <s v="theater/plays"/>
    <n v="300"/>
    <n v="53.846153846153847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d v="2014-06-25T10:59:06"/>
    <n v="1401123546"/>
    <x v="3709"/>
    <b v="0"/>
    <n v="35"/>
    <b v="1"/>
    <s v="theater/plays"/>
    <n v="108.25"/>
    <n v="30.928571428571427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d v="2015-04-03T07:49:48"/>
    <n v="1425908988"/>
    <x v="3710"/>
    <b v="0"/>
    <n v="27"/>
    <b v="1"/>
    <s v="theater/plays"/>
    <n v="141.15384615384616"/>
    <n v="67.962962962962962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s v="US"/>
    <s v="USD"/>
    <n v="1402848000"/>
    <d v="2014-06-15T10:00:00"/>
    <n v="1400606573"/>
    <x v="3711"/>
    <b v="0"/>
    <n v="21"/>
    <b v="1"/>
    <s v="theater/plays"/>
    <n v="114"/>
    <n v="27.142857142857142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d v="2015-05-31T00:59:00"/>
    <n v="1431230867"/>
    <x v="3712"/>
    <b v="0"/>
    <n v="104"/>
    <b v="1"/>
    <s v="theater/plays"/>
    <n v="153.73333333333332"/>
    <n v="110.86538461538461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d v="2016-06-04T11:42:46"/>
    <n v="1463334166"/>
    <x v="3713"/>
    <b v="0"/>
    <n v="19"/>
    <b v="1"/>
    <s v="theater/plays"/>
    <n v="101.5"/>
    <n v="106.8421052631578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d v="2015-05-25T21:59:00"/>
    <n v="1429881667"/>
    <x v="3714"/>
    <b v="0"/>
    <n v="97"/>
    <b v="1"/>
    <s v="theater/plays"/>
    <n v="102.35"/>
    <n v="105.51546391752578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d v="2015-03-31T06:52:00"/>
    <n v="1422834819"/>
    <x v="3715"/>
    <b v="0"/>
    <n v="27"/>
    <b v="1"/>
    <s v="theater/plays"/>
    <n v="102.57142857142857"/>
    <n v="132.96296296296296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d v="2016-01-21T15:18:29"/>
    <n v="1450819109"/>
    <x v="3716"/>
    <b v="0"/>
    <n v="24"/>
    <b v="1"/>
    <s v="theater/plays"/>
    <n v="155.75"/>
    <n v="51.916666666666664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d v="2015-05-09T14:47:29"/>
    <n v="1428526049"/>
    <x v="3717"/>
    <b v="0"/>
    <n v="13"/>
    <b v="1"/>
    <s v="theater/plays"/>
    <n v="100.75"/>
    <n v="310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d v="2015-02-27T11:11:15"/>
    <n v="1422465075"/>
    <x v="3718"/>
    <b v="0"/>
    <n v="46"/>
    <b v="1"/>
    <s v="theater/plays"/>
    <n v="239.4"/>
    <n v="26.021739130434781"/>
    <n v="26.021739130434781"/>
    <x v="1"/>
    <s v="plays"/>
  </r>
  <r>
    <n v="3719"/>
    <s v="Corium"/>
    <s v="A new piece of physical theatre about love, regret and longing."/>
    <x v="48"/>
    <n v="420"/>
    <x v="0"/>
    <s v="GB"/>
    <s v="GBP"/>
    <n v="1434994266"/>
    <d v="2015-06-22T11:31:06"/>
    <n v="1432402266"/>
    <x v="3719"/>
    <b v="0"/>
    <n v="4"/>
    <b v="1"/>
    <s v="theater/plays"/>
    <n v="210"/>
    <n v="105"/>
    <n v="105"/>
    <x v="1"/>
    <s v="plays"/>
  </r>
  <r>
    <n v="3720"/>
    <s v="Lakotas and the American Theatre"/>
    <s v="Breaking the American Indian stereotype in the American Theatre."/>
    <x v="126"/>
    <n v="3449"/>
    <x v="0"/>
    <s v="US"/>
    <s v="USD"/>
    <n v="1435881006"/>
    <d v="2015-07-02T17:50:06"/>
    <n v="1433980206"/>
    <x v="3720"/>
    <b v="0"/>
    <n v="40"/>
    <b v="1"/>
    <s v="theater/plays"/>
    <n v="104.51515151515152"/>
    <n v="86.224999999999994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d v="2014-11-05T17:28:04"/>
    <n v="1413412084"/>
    <x v="3721"/>
    <b v="0"/>
    <n v="44"/>
    <b v="1"/>
    <s v="theater/plays"/>
    <n v="100.8"/>
    <n v="114.54545454545455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d v="2016-02-11T16:59:00"/>
    <n v="1452614847"/>
    <x v="3722"/>
    <b v="0"/>
    <n v="35"/>
    <b v="1"/>
    <s v="theater/plays"/>
    <n v="111.2"/>
    <n v="47.657142857142858"/>
    <n v="47.657142857142858"/>
    <x v="1"/>
    <s v="plays"/>
  </r>
  <r>
    <n v="3723"/>
    <s v="Beauty and the Beast"/>
    <s v="Saltmine Theatre Company present Beauty and the Beast:"/>
    <x v="37"/>
    <n v="4592"/>
    <x v="0"/>
    <s v="GB"/>
    <s v="GBP"/>
    <n v="1417374262"/>
    <d v="2014-11-30T13:04:22"/>
    <n v="1414778662"/>
    <x v="3723"/>
    <b v="0"/>
    <n v="63"/>
    <b v="1"/>
    <s v="theater/plays"/>
    <n v="102.04444444444445"/>
    <n v="72.888888888888886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d v="2016-05-04T17:00:00"/>
    <n v="1459856860"/>
    <x v="3724"/>
    <b v="0"/>
    <n v="89"/>
    <b v="1"/>
    <s v="theater/plays"/>
    <n v="102.54767441860466"/>
    <n v="49.54550561797753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d v="2016-02-18T15:30:00"/>
    <n v="1454366467"/>
    <x v="3725"/>
    <b v="0"/>
    <n v="15"/>
    <b v="1"/>
    <s v="theater/plays"/>
    <n v="127"/>
    <n v="25.4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d v="2016-04-29T15:00:00"/>
    <n v="1459567371"/>
    <x v="3726"/>
    <b v="0"/>
    <n v="46"/>
    <b v="1"/>
    <s v="theater/plays"/>
    <n v="338.70588235294116"/>
    <n v="62.586956521739133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d v="2016-10-19T22:55:00"/>
    <n v="1474273294"/>
    <x v="3727"/>
    <b v="0"/>
    <n v="33"/>
    <b v="1"/>
    <s v="theater/plays"/>
    <n v="100.75"/>
    <n v="61.060606060606062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d v="2015-08-18T22:06:16"/>
    <n v="1437365176"/>
    <x v="3728"/>
    <b v="0"/>
    <n v="31"/>
    <b v="0"/>
    <s v="theater/plays"/>
    <n v="9.31"/>
    <n v="60.06451612903225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d v="2015-03-22T21:55:12"/>
    <n v="1423198512"/>
    <x v="3729"/>
    <b v="0"/>
    <n v="5"/>
    <b v="0"/>
    <s v="theater/plays"/>
    <n v="7.24"/>
    <n v="72.40000000000000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d v="2015-08-17T10:15:59"/>
    <n v="1437236159"/>
    <x v="3730"/>
    <b v="0"/>
    <n v="1"/>
    <b v="0"/>
    <s v="theater/plays"/>
    <n v="10"/>
    <n v="10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d v="2015-01-09T21:23:00"/>
    <n v="1418234646"/>
    <x v="3731"/>
    <b v="0"/>
    <n v="12"/>
    <b v="0"/>
    <s v="theater/plays"/>
    <n v="11.272727272727273"/>
    <n v="51.666666666666664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d v="2015-01-24T06:00:00"/>
    <n v="1416932133"/>
    <x v="3732"/>
    <b v="0"/>
    <n v="4"/>
    <b v="0"/>
    <s v="theater/plays"/>
    <n v="15.411764705882353"/>
    <n v="32.75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d v="2015-04-18T16:30:00"/>
    <n v="1428539708"/>
    <x v="3733"/>
    <b v="0"/>
    <n v="0"/>
    <b v="0"/>
    <s v="theater/plays"/>
    <n v="0"/>
    <e v="#DIV/0!"/>
    <n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d v="2015-05-25T15:38:16"/>
    <n v="1427405896"/>
    <x v="3734"/>
    <b v="0"/>
    <n v="7"/>
    <b v="0"/>
    <s v="theater/plays"/>
    <n v="28.466666666666665"/>
    <n v="61"/>
    <n v="61"/>
    <x v="1"/>
    <s v="plays"/>
  </r>
  <r>
    <n v="3735"/>
    <s v="Women Beware Women"/>
    <s v="Young Actor's taking on a Jacobean tragedy. Family, betrayal, love, lust, sex and death."/>
    <x v="325"/>
    <n v="20"/>
    <x v="2"/>
    <s v="GB"/>
    <s v="GBP"/>
    <n v="1432831089"/>
    <d v="2015-05-28T10:38:09"/>
    <n v="1430239089"/>
    <x v="3735"/>
    <b v="0"/>
    <n v="2"/>
    <b v="0"/>
    <s v="theater/plays"/>
    <n v="13.333333333333334"/>
    <n v="1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d v="2015-03-23T12:00:00"/>
    <n v="1423847093"/>
    <x v="3736"/>
    <b v="0"/>
    <n v="1"/>
    <b v="0"/>
    <s v="theater/plays"/>
    <n v="0.66666666666666663"/>
    <n v="10"/>
    <n v="10"/>
    <x v="1"/>
    <s v="plays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d v="2015-11-12T00:59:00"/>
    <n v="1445358903"/>
    <x v="3737"/>
    <b v="0"/>
    <n v="4"/>
    <b v="0"/>
    <s v="theater/plays"/>
    <n v="21.428571428571427"/>
    <n v="37.5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d v="2014-07-15T16:00:00"/>
    <n v="1403562705"/>
    <x v="3738"/>
    <b v="0"/>
    <n v="6"/>
    <b v="0"/>
    <s v="theater/plays"/>
    <n v="18"/>
    <n v="4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d v="2016-07-17T04:47:48"/>
    <n v="1467024468"/>
    <x v="3739"/>
    <b v="0"/>
    <n v="8"/>
    <b v="0"/>
    <s v="theater/plays"/>
    <n v="20.125"/>
    <n v="100.6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d v="2014-08-11T19:53:58"/>
    <n v="1405217355"/>
    <x v="3740"/>
    <b v="0"/>
    <n v="14"/>
    <b v="0"/>
    <s v="theater/plays"/>
    <n v="17.899999999999999"/>
    <n v="25.571428571428573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d v="2015-12-17T16:05:50"/>
    <n v="1447797950"/>
    <x v="3741"/>
    <b v="0"/>
    <n v="0"/>
    <b v="0"/>
    <s v="theater/plays"/>
    <n v="0"/>
    <e v="#DIV/0!"/>
    <n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d v="2014-09-05T23:09:04"/>
    <n v="1407388144"/>
    <x v="3742"/>
    <b v="0"/>
    <n v="4"/>
    <b v="0"/>
    <s v="theater/plays"/>
    <n v="2"/>
    <n v="25"/>
    <n v="25"/>
    <x v="1"/>
    <s v="plays"/>
  </r>
  <r>
    <n v="3743"/>
    <s v="Down the Mississippi"/>
    <s v="I'm taking the Adventures of Huckleberry Finn puppet show down the Mississippi River!"/>
    <x v="41"/>
    <n v="0"/>
    <x v="2"/>
    <s v="US"/>
    <s v="USD"/>
    <n v="1404406964"/>
    <d v="2014-07-03T11:02:44"/>
    <n v="1401814964"/>
    <x v="3743"/>
    <b v="0"/>
    <n v="0"/>
    <b v="0"/>
    <s v="theater/plays"/>
    <n v="0"/>
    <e v="#DIV/0!"/>
    <n v="0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d v="2014-07-04T21:59:00"/>
    <n v="1401823952"/>
    <x v="3744"/>
    <b v="0"/>
    <n v="0"/>
    <b v="0"/>
    <s v="theater/plays"/>
    <n v="0"/>
    <e v="#DIV/0!"/>
    <n v="0"/>
    <x v="1"/>
    <s v="plays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d v="2014-08-10T10:45:02"/>
    <n v="1405097102"/>
    <x v="3745"/>
    <b v="0"/>
    <n v="1"/>
    <b v="0"/>
    <s v="theater/plays"/>
    <n v="10"/>
    <n v="10"/>
    <n v="10"/>
    <x v="1"/>
    <s v="plays"/>
  </r>
  <r>
    <n v="3746"/>
    <s v="Stage Play Production - &quot;I Love You to Death&quot;"/>
    <s v="Generational curses CAN be broken...right?"/>
    <x v="0"/>
    <n v="202"/>
    <x v="2"/>
    <s v="US"/>
    <s v="USD"/>
    <n v="1475918439"/>
    <d v="2016-10-08T03:20:39"/>
    <n v="1473326439"/>
    <x v="3746"/>
    <b v="0"/>
    <n v="1"/>
    <b v="0"/>
    <s v="theater/plays"/>
    <n v="2.3764705882352941"/>
    <n v="202"/>
    <n v="202"/>
    <x v="1"/>
    <s v="plays"/>
  </r>
  <r>
    <n v="3747"/>
    <s v="Counting Stars"/>
    <s v="The world premiere of an astonishing new play by acclaimed writer Atiha Sen Gupta."/>
    <x v="30"/>
    <n v="25"/>
    <x v="2"/>
    <s v="GB"/>
    <s v="GBP"/>
    <n v="1436137140"/>
    <d v="2015-07-05T16:59:00"/>
    <n v="1433833896"/>
    <x v="3747"/>
    <b v="0"/>
    <n v="1"/>
    <b v="0"/>
    <s v="theater/plays"/>
    <n v="1"/>
    <n v="25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d v="2016-02-15T23:59:00"/>
    <n v="1453827436"/>
    <x v="3748"/>
    <b v="0"/>
    <n v="52"/>
    <b v="1"/>
    <s v="theater/musical"/>
    <n v="103.52"/>
    <n v="99.538461538461533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d v="2016-04-28T21:59:00"/>
    <n v="1459220588"/>
    <x v="3749"/>
    <b v="0"/>
    <n v="7"/>
    <b v="1"/>
    <s v="theater/musical"/>
    <n v="105"/>
    <n v="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d v="2015-02-10T01:59:00"/>
    <n v="1421105608"/>
    <x v="3750"/>
    <b v="0"/>
    <n v="28"/>
    <b v="1"/>
    <s v="theater/musical"/>
    <n v="100.45"/>
    <n v="215.25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d v="2016-04-02T17:51:13"/>
    <n v="1454460673"/>
    <x v="3751"/>
    <b v="0"/>
    <n v="11"/>
    <b v="1"/>
    <s v="theater/musical"/>
    <n v="132.6"/>
    <n v="120.54545454545455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d v="2016-10-16T15:00:00"/>
    <n v="1473189335"/>
    <x v="3752"/>
    <b v="0"/>
    <n v="15"/>
    <b v="1"/>
    <s v="theater/musical"/>
    <n v="113"/>
    <n v="37.666666666666664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d v="2015-06-02T18:00:00"/>
    <n v="1430768800"/>
    <x v="3753"/>
    <b v="0"/>
    <n v="30"/>
    <b v="1"/>
    <s v="theater/musical"/>
    <n v="103.34"/>
    <n v="172.23333333333332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d v="2014-07-25T22:59:00"/>
    <n v="1403125737"/>
    <x v="3754"/>
    <b v="0"/>
    <n v="27"/>
    <b v="1"/>
    <s v="theater/musical"/>
    <n v="120"/>
    <n v="111.11111111111111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d v="2016-04-15T14:48:27"/>
    <n v="1458161307"/>
    <x v="3755"/>
    <b v="0"/>
    <n v="28"/>
    <b v="1"/>
    <s v="theater/musical"/>
    <n v="129.63636363636363"/>
    <n v="25.464285714285715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d v="2014-06-11T13:33:18"/>
    <n v="1399923198"/>
    <x v="3756"/>
    <b v="0"/>
    <n v="17"/>
    <b v="1"/>
    <s v="theater/musical"/>
    <n v="101.11111111111111"/>
    <n v="267.64705882352939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d v="2014-12-01T14:25:15"/>
    <n v="1415737515"/>
    <x v="3757"/>
    <b v="0"/>
    <n v="50"/>
    <b v="1"/>
    <s v="theater/musical"/>
    <n v="108.51428571428572"/>
    <n v="75.959999999999994"/>
    <n v="75.959999999999994"/>
    <x v="1"/>
    <s v="musical"/>
  </r>
  <r>
    <n v="3758"/>
    <s v="Luigi's Ladies"/>
    <s v="LUIGI'S LADIES: an original one-woman musical comedy"/>
    <x v="15"/>
    <n v="1535"/>
    <x v="0"/>
    <s v="US"/>
    <s v="USD"/>
    <n v="1400475600"/>
    <d v="2014-05-18T23:00:00"/>
    <n v="1397819938"/>
    <x v="3758"/>
    <b v="0"/>
    <n v="26"/>
    <b v="1"/>
    <s v="theater/musical"/>
    <n v="102.33333333333333"/>
    <n v="59.03846153846154"/>
    <n v="59.03846153846154"/>
    <x v="1"/>
    <s v="musical"/>
  </r>
  <r>
    <n v="3759"/>
    <s v="Pared Down Productions"/>
    <s v="A production company specializing in small-scale musicals"/>
    <x v="23"/>
    <n v="4409.7700000000004"/>
    <x v="0"/>
    <s v="US"/>
    <s v="USD"/>
    <n v="1440556553"/>
    <d v="2015-08-25T20:35:53"/>
    <n v="1435372553"/>
    <x v="3759"/>
    <b v="0"/>
    <n v="88"/>
    <b v="1"/>
    <s v="theater/musical"/>
    <n v="110.24425000000001"/>
    <n v="50.111022727272733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d v="2014-05-05T06:36:26"/>
    <n v="1397133386"/>
    <x v="3760"/>
    <b v="0"/>
    <n v="91"/>
    <b v="1"/>
    <s v="theater/musical"/>
    <n v="101.01540000000001"/>
    <n v="55.50296703296703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d v="2015-08-10T17:00:00"/>
    <n v="1434625937"/>
    <x v="3761"/>
    <b v="0"/>
    <n v="3"/>
    <b v="1"/>
    <s v="theater/musical"/>
    <n v="100"/>
    <n v="166.66666666666666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d v="2015-08-02T13:31:29"/>
    <n v="1436383889"/>
    <x v="3762"/>
    <b v="0"/>
    <n v="28"/>
    <b v="1"/>
    <s v="theater/musical"/>
    <n v="106.24"/>
    <n v="47.428571428571431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d v="2015-04-01T11:00:26"/>
    <n v="1425319226"/>
    <x v="3763"/>
    <b v="0"/>
    <n v="77"/>
    <b v="1"/>
    <s v="theater/musical"/>
    <n v="100"/>
    <n v="64.935064935064929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d v="2016-05-28T18:36:00"/>
    <n v="1462824832"/>
    <x v="3764"/>
    <b v="0"/>
    <n v="27"/>
    <b v="1"/>
    <s v="theater/musical"/>
    <n v="100"/>
    <n v="55.555555555555557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d v="2014-07-30T12:38:02"/>
    <n v="1404153482"/>
    <x v="3765"/>
    <b v="0"/>
    <n v="107"/>
    <b v="1"/>
    <s v="theater/musical"/>
    <n v="113.45714285714286"/>
    <n v="74.22429906542056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d v="2014-07-02T22:00:45"/>
    <n v="1401336045"/>
    <x v="3766"/>
    <b v="0"/>
    <n v="96"/>
    <b v="1"/>
    <s v="theater/musical"/>
    <n v="102.65009999999999"/>
    <n v="106.9271875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d v="2015-02-28T22:59:00"/>
    <n v="1423960097"/>
    <x v="3767"/>
    <b v="0"/>
    <n v="56"/>
    <b v="1"/>
    <s v="theater/musical"/>
    <n v="116.75"/>
    <n v="41.69642857142856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d v="2014-06-12T11:28:10"/>
    <n v="1400002090"/>
    <x v="3768"/>
    <b v="0"/>
    <n v="58"/>
    <b v="1"/>
    <s v="theater/musical"/>
    <n v="107.65274999999998"/>
    <n v="74.24327586206895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d v="2016-04-15T08:21:19"/>
    <n v="1458138079"/>
    <x v="3769"/>
    <b v="0"/>
    <n v="15"/>
    <b v="1"/>
    <s v="theater/musical"/>
    <n v="100"/>
    <n v="73.33333333333332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d v="2015-06-13T16:20:10"/>
    <n v="1431642010"/>
    <x v="3770"/>
    <b v="0"/>
    <n v="20"/>
    <b v="1"/>
    <s v="theater/musical"/>
    <n v="100"/>
    <n v="100"/>
    <n v="100"/>
    <x v="1"/>
    <s v="musical"/>
  </r>
  <r>
    <n v="3771"/>
    <s v="COME OUT SWINGIN'!"/>
    <s v="I would like to make a demo recording of six songs from COME OUT SWINGIN'!"/>
    <x v="28"/>
    <n v="1460"/>
    <x v="0"/>
    <s v="US"/>
    <s v="USD"/>
    <n v="1463529600"/>
    <d v="2016-05-17T18:00:00"/>
    <n v="1462307652"/>
    <x v="3771"/>
    <b v="0"/>
    <n v="38"/>
    <b v="1"/>
    <s v="theater/musical"/>
    <n v="146"/>
    <n v="38.421052631578945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d v="2016-11-29T00:00:00"/>
    <n v="1478616506"/>
    <x v="3772"/>
    <b v="0"/>
    <n v="33"/>
    <b v="1"/>
    <s v="theater/musical"/>
    <n v="110.2"/>
    <n v="166.96969696969697"/>
    <n v="166.96969696969697"/>
    <x v="1"/>
    <s v="musical"/>
  </r>
  <r>
    <n v="3773"/>
    <s v="Dundee: A Hip-Hopera"/>
    <s v="A dramatic hip-hopera, inspired from monologues written by the performers."/>
    <x v="10"/>
    <n v="5410"/>
    <x v="0"/>
    <s v="US"/>
    <s v="USD"/>
    <n v="1479175680"/>
    <d v="2016-11-14T20:08:00"/>
    <n v="1476317247"/>
    <x v="3773"/>
    <b v="0"/>
    <n v="57"/>
    <b v="1"/>
    <s v="theater/musical"/>
    <n v="108.2"/>
    <n v="94.91228070175438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d v="2015-04-09T13:00:55"/>
    <n v="1427223655"/>
    <x v="3774"/>
    <b v="0"/>
    <n v="25"/>
    <b v="1"/>
    <s v="theater/musical"/>
    <n v="10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d v="2015-04-08T22:00:00"/>
    <n v="1426199843"/>
    <x v="3775"/>
    <b v="0"/>
    <n v="14"/>
    <b v="1"/>
    <s v="theater/musical"/>
    <n v="100.25"/>
    <n v="143.21428571428572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d v="2014-07-31T19:00:00"/>
    <n v="1403599778"/>
    <x v="3776"/>
    <b v="0"/>
    <n v="94"/>
    <b v="1"/>
    <s v="theater/musical"/>
    <n v="106.71250000000001"/>
    <n v="90.819148936170208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d v="2014-09-26T22:00:00"/>
    <n v="1409884821"/>
    <x v="3777"/>
    <b v="0"/>
    <n v="59"/>
    <b v="1"/>
    <s v="theater/musical"/>
    <n v="143.19999999999999"/>
    <n v="48.542372881355931"/>
    <n v="48.542372881355931"/>
    <x v="1"/>
    <s v="musical"/>
  </r>
  <r>
    <n v="3778"/>
    <s v="Give a Puppet a Hand"/>
    <s v="Sponsor an AVENUE Q puppet for The Barn Players April 2015 production."/>
    <x v="262"/>
    <n v="2521"/>
    <x v="0"/>
    <s v="US"/>
    <s v="USD"/>
    <n v="1423942780"/>
    <d v="2015-02-14T13:39:40"/>
    <n v="1418758780"/>
    <x v="3778"/>
    <b v="0"/>
    <n v="36"/>
    <b v="1"/>
    <s v="theater/musical"/>
    <n v="105.04166666666667"/>
    <n v="70.027777777777771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d v="2016-03-26T10:39:00"/>
    <n v="1456421940"/>
    <x v="3779"/>
    <b v="0"/>
    <n v="115"/>
    <b v="1"/>
    <s v="theater/musical"/>
    <n v="103.98"/>
    <n v="135.62608695652173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d v="2015-07-13T14:06:00"/>
    <n v="1433999785"/>
    <x v="3780"/>
    <b v="0"/>
    <n v="30"/>
    <b v="1"/>
    <s v="theater/musical"/>
    <n v="120"/>
    <n v="1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d v="2014-09-08T15:11:25"/>
    <n v="1408050685"/>
    <x v="3781"/>
    <b v="0"/>
    <n v="52"/>
    <b v="1"/>
    <s v="theater/musical"/>
    <n v="109.66666666666667"/>
    <n v="94.903846153846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d v="2016-07-24T17:00:00"/>
    <n v="1466887297"/>
    <x v="3782"/>
    <b v="0"/>
    <n v="27"/>
    <b v="1"/>
    <s v="theater/musical"/>
    <n v="101.75"/>
    <n v="75.370370370370367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d v="2016-03-15T10:00:00"/>
    <n v="1455938520"/>
    <x v="3783"/>
    <b v="0"/>
    <n v="24"/>
    <b v="1"/>
    <s v="theater/musical"/>
    <n v="128.91666666666666"/>
    <n v="64.4583333333333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d v="2016-07-10T17:32:12"/>
    <n v="1465601532"/>
    <x v="3784"/>
    <b v="0"/>
    <n v="10"/>
    <b v="1"/>
    <s v="theater/musical"/>
    <n v="115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d v="2016-08-02T04:03:00"/>
    <n v="1467040769"/>
    <x v="3785"/>
    <b v="0"/>
    <n v="30"/>
    <b v="1"/>
    <s v="theater/musical"/>
    <n v="150.75"/>
    <n v="100.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d v="2016-05-26T18:54:35"/>
    <n v="1461718475"/>
    <x v="3786"/>
    <b v="0"/>
    <n v="71"/>
    <b v="1"/>
    <s v="theater/musical"/>
    <n v="110.96666666666667"/>
    <n v="93.77464788732393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d v="2015-07-10T21:59:00"/>
    <n v="1434113406"/>
    <x v="3787"/>
    <b v="0"/>
    <n v="10"/>
    <b v="1"/>
    <s v="theater/musical"/>
    <n v="100.28571428571429"/>
    <n v="35.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d v="2015-12-23T10:18:00"/>
    <n v="1448469719"/>
    <x v="3788"/>
    <b v="0"/>
    <n v="1"/>
    <b v="0"/>
    <s v="theater/musical"/>
    <n v="0.66666666666666663"/>
    <n v="500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d v="2015-06-15T13:10:18"/>
    <n v="1431630618"/>
    <x v="3789"/>
    <b v="0"/>
    <n v="4"/>
    <b v="0"/>
    <s v="theater/musical"/>
    <n v="3.267605633802817"/>
    <n v="29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d v="2016-11-22T11:00:23"/>
    <n v="1477238423"/>
    <x v="3790"/>
    <b v="0"/>
    <n v="0"/>
    <b v="0"/>
    <s v="theater/musical"/>
    <n v="0"/>
    <e v="#DIV/0!"/>
    <n v="0"/>
    <x v="1"/>
    <s v="musical"/>
  </r>
  <r>
    <n v="3791"/>
    <s v="Spin! at The Cumming Playhouse"/>
    <s v="Spin! is an original musical comedy-drama presented by Blue Palm Productions."/>
    <x v="15"/>
    <n v="0"/>
    <x v="2"/>
    <s v="US"/>
    <s v="USD"/>
    <n v="1404664592"/>
    <d v="2014-07-06T10:36:32"/>
    <n v="1399480592"/>
    <x v="3791"/>
    <b v="0"/>
    <n v="0"/>
    <b v="0"/>
    <s v="theater/musical"/>
    <n v="0"/>
    <e v="#DIV/0!"/>
    <n v="0"/>
    <x v="1"/>
    <s v="musical"/>
  </r>
  <r>
    <n v="3792"/>
    <s v="BorikÃ©n: The Show"/>
    <s v="A cultural and historic journey through Puerto Rico's music and dance!"/>
    <x v="78"/>
    <n v="35"/>
    <x v="2"/>
    <s v="US"/>
    <s v="USD"/>
    <n v="1436957022"/>
    <d v="2015-07-15T04:43:42"/>
    <n v="1434365022"/>
    <x v="3792"/>
    <b v="0"/>
    <n v="2"/>
    <b v="0"/>
    <s v="theater/musical"/>
    <n v="0.28000000000000003"/>
    <n v="17.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d v="2014-12-16T16:32:09"/>
    <n v="1416954729"/>
    <x v="3793"/>
    <b v="0"/>
    <n v="24"/>
    <b v="0"/>
    <s v="theater/musical"/>
    <n v="59.657142857142858"/>
    <n v="17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d v="2015-06-07T07:55:54"/>
    <n v="1431093354"/>
    <x v="3794"/>
    <b v="0"/>
    <n v="1"/>
    <b v="0"/>
    <s v="theater/musical"/>
    <n v="1"/>
    <n v="50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d v="2015-08-28T16:30:00"/>
    <n v="1437042490"/>
    <x v="3795"/>
    <b v="0"/>
    <n v="2"/>
    <b v="0"/>
    <s v="theater/musical"/>
    <n v="1.6666666666666667"/>
    <n v="5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d v="2017-01-13T18:42:36"/>
    <n v="1479170556"/>
    <x v="3796"/>
    <b v="0"/>
    <n v="1"/>
    <b v="0"/>
    <s v="theater/musical"/>
    <n v="4.4444444444444444E-3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d v="2015-04-20T15:09:25"/>
    <n v="1426972165"/>
    <x v="3797"/>
    <b v="0"/>
    <n v="37"/>
    <b v="0"/>
    <s v="theater/musical"/>
    <n v="89.666666666666671"/>
    <n v="145.40540540540542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d v="2014-08-10T11:20:48"/>
    <n v="1405099248"/>
    <x v="3798"/>
    <b v="0"/>
    <n v="5"/>
    <b v="0"/>
    <s v="theater/musical"/>
    <n v="1.4642857142857142"/>
    <n v="205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d v="2016-03-11T16:20:43"/>
    <n v="1455142843"/>
    <x v="3799"/>
    <b v="0"/>
    <n v="4"/>
    <b v="0"/>
    <s v="theater/musical"/>
    <n v="4.0199999999999996"/>
    <n v="100.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d v="2015-01-10T22:59:00"/>
    <n v="1418146883"/>
    <x v="3800"/>
    <b v="0"/>
    <n v="16"/>
    <b v="0"/>
    <s v="theater/musical"/>
    <n v="4.0045454545454549"/>
    <n v="55.0625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d v="2015-01-02T10:13:36"/>
    <n v="1417536816"/>
    <x v="3801"/>
    <b v="0"/>
    <n v="9"/>
    <b v="0"/>
    <s v="theater/musical"/>
    <n v="8.52"/>
    <n v="47.3333333333333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d v="2015-10-21T21:01:46"/>
    <n v="1442890906"/>
    <x v="3802"/>
    <b v="0"/>
    <n v="0"/>
    <b v="0"/>
    <s v="theater/musical"/>
    <n v="0"/>
    <e v="#DIV/0!"/>
    <n v="0"/>
    <x v="1"/>
    <s v="musical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d v="2016-03-04T17:19:28"/>
    <n v="1454541568"/>
    <x v="3803"/>
    <b v="0"/>
    <n v="40"/>
    <b v="0"/>
    <s v="theater/musical"/>
    <n v="19.649999999999999"/>
    <n v="58.95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d v="2016-07-31T01:00:00"/>
    <n v="1465172024"/>
    <x v="3804"/>
    <b v="0"/>
    <n v="0"/>
    <b v="0"/>
    <s v="theater/musical"/>
    <n v="0"/>
    <e v="#DIV/0!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d v="2014-09-27T15:17:20"/>
    <n v="1406668640"/>
    <x v="3805"/>
    <b v="0"/>
    <n v="2"/>
    <b v="0"/>
    <s v="theater/musical"/>
    <n v="2E-3"/>
    <n v="1.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d v="2014-06-29T00:13:01"/>
    <n v="1402294381"/>
    <x v="3806"/>
    <b v="0"/>
    <n v="1"/>
    <b v="0"/>
    <s v="theater/musical"/>
    <n v="6.6666666666666666E-2"/>
    <n v="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d v="2015-04-03T15:48:59"/>
    <n v="1427492939"/>
    <x v="3807"/>
    <b v="0"/>
    <n v="9"/>
    <b v="0"/>
    <s v="theater/musical"/>
    <n v="30.333333333333332"/>
    <n v="50.555555555555557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d v="2015-04-25T03:53:39"/>
    <n v="1424775219"/>
    <x v="3808"/>
    <b v="0"/>
    <n v="24"/>
    <b v="1"/>
    <s v="theater/plays"/>
    <n v="100"/>
    <n v="41.666666666666664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d v="2014-07-30T17:00:00"/>
    <n v="1402403907"/>
    <x v="3809"/>
    <b v="0"/>
    <n v="38"/>
    <b v="1"/>
    <s v="theater/plays"/>
    <n v="101.25"/>
    <n v="53.289473684210527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d v="2015-03-21T13:22:38"/>
    <n v="1424377358"/>
    <x v="3810"/>
    <b v="0"/>
    <n v="26"/>
    <b v="1"/>
    <s v="theater/plays"/>
    <n v="121.73333333333333"/>
    <n v="70.230769230769226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d v="2016-05-31T05:00:00"/>
    <n v="1461769373"/>
    <x v="3811"/>
    <b v="0"/>
    <n v="19"/>
    <b v="1"/>
    <s v="theater/plays"/>
    <n v="330"/>
    <n v="43.421052631578945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d v="2015-05-31T21:59:00"/>
    <n v="1429120908"/>
    <x v="3812"/>
    <b v="0"/>
    <n v="11"/>
    <b v="1"/>
    <s v="theater/plays"/>
    <n v="109.55"/>
    <n v="199.1818181818181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d v="2016-06-14T15:43:00"/>
    <n v="1462603021"/>
    <x v="3813"/>
    <b v="0"/>
    <n v="27"/>
    <b v="1"/>
    <s v="theater/plays"/>
    <n v="100.95190476190474"/>
    <n v="78.518148148148143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d v="2015-03-31T21:59:00"/>
    <n v="1424727712"/>
    <x v="3814"/>
    <b v="0"/>
    <n v="34"/>
    <b v="1"/>
    <s v="theater/plays"/>
    <n v="140.13333333333333"/>
    <n v="61.82352941176470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d v="2015-08-20T17:00:00"/>
    <n v="1437545657"/>
    <x v="3815"/>
    <b v="0"/>
    <n v="20"/>
    <b v="1"/>
    <s v="theater/plays"/>
    <n v="100.001"/>
    <n v="50.000500000000002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d v="2014-07-17T10:33:43"/>
    <n v="1403022823"/>
    <x v="3816"/>
    <b v="0"/>
    <n v="37"/>
    <b v="1"/>
    <s v="theater/plays"/>
    <n v="119.238"/>
    <n v="48.339729729729726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d v="2015-10-23T21:59:00"/>
    <n v="1444236216"/>
    <x v="3817"/>
    <b v="0"/>
    <n v="20"/>
    <b v="1"/>
    <s v="theater/plays"/>
    <n v="107.25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d v="2015-03-12T13:13:02"/>
    <n v="1423599182"/>
    <x v="3818"/>
    <b v="0"/>
    <n v="10"/>
    <b v="1"/>
    <s v="theater/plays"/>
    <n v="228"/>
    <n v="5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d v="2015-07-17T15:02:00"/>
    <n v="1435554104"/>
    <x v="3819"/>
    <b v="0"/>
    <n v="26"/>
    <b v="1"/>
    <s v="theater/plays"/>
    <n v="106.4"/>
    <n v="40.92307692307692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d v="2015-07-05T09:38:37"/>
    <n v="1433518717"/>
    <x v="3820"/>
    <b v="0"/>
    <n v="20"/>
    <b v="1"/>
    <s v="theater/plays"/>
    <n v="143.33333333333334"/>
    <n v="21.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d v="2016-01-03T22:20:07"/>
    <n v="1449116407"/>
    <x v="3821"/>
    <b v="0"/>
    <n v="46"/>
    <b v="1"/>
    <s v="theater/plays"/>
    <n v="104.54285714285714"/>
    <n v="79.543478260869563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d v="2016-01-19T16:59:00"/>
    <n v="1448136417"/>
    <x v="3822"/>
    <b v="0"/>
    <n v="76"/>
    <b v="1"/>
    <s v="theater/plays"/>
    <n v="110.02"/>
    <n v="72.381578947368425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d v="2015-07-19T21:59:00"/>
    <n v="1434405044"/>
    <x v="3823"/>
    <b v="0"/>
    <n v="41"/>
    <b v="1"/>
    <s v="theater/plays"/>
    <n v="106"/>
    <n v="64.634146341463421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d v="2016-08-01T07:41:00"/>
    <n v="1469026903"/>
    <x v="3824"/>
    <b v="0"/>
    <n v="7"/>
    <b v="1"/>
    <s v="theater/plays"/>
    <n v="108"/>
    <n v="38.571428571428569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d v="2015-06-16T19:40:14"/>
    <n v="1432690814"/>
    <x v="3825"/>
    <b v="0"/>
    <n v="49"/>
    <b v="1"/>
    <s v="theater/plays"/>
    <n v="105.42"/>
    <n v="107.57142857142857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d v="2015-05-07T04:09:54"/>
    <n v="1428401394"/>
    <x v="3826"/>
    <b v="0"/>
    <n v="26"/>
    <b v="1"/>
    <s v="theater/plays"/>
    <n v="119.16666666666667"/>
    <n v="27.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d v="2015-03-26T18:00:00"/>
    <n v="1422656201"/>
    <x v="3827"/>
    <b v="0"/>
    <n v="65"/>
    <b v="1"/>
    <s v="theater/plays"/>
    <n v="152.66666666666666"/>
    <n v="70.461538461538467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d v="2014-12-31T07:39:47"/>
    <n v="1414845587"/>
    <x v="3828"/>
    <b v="0"/>
    <n v="28"/>
    <b v="1"/>
    <s v="theater/plays"/>
    <n v="100"/>
    <n v="178.57142857142858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d v="2016-08-31T14:46:11"/>
    <n v="1470948371"/>
    <x v="3829"/>
    <b v="0"/>
    <n v="8"/>
    <b v="1"/>
    <s v="theater/plays"/>
    <n v="100.2"/>
    <n v="62.625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d v="2016-05-27T11:46:51"/>
    <n v="1463161611"/>
    <x v="3830"/>
    <b v="0"/>
    <n v="3"/>
    <b v="1"/>
    <s v="theater/plays"/>
    <n v="225"/>
    <n v="7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d v="2014-11-05T15:22:25"/>
    <n v="1413404545"/>
    <x v="3831"/>
    <b v="0"/>
    <n v="9"/>
    <b v="1"/>
    <s v="theater/plays"/>
    <n v="106.02200000000001"/>
    <n v="58.901111111111113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d v="2016-02-19T20:45:35"/>
    <n v="1452048335"/>
    <x v="3832"/>
    <b v="0"/>
    <n v="9"/>
    <b v="1"/>
    <s v="theater/plays"/>
    <n v="104.66666666666667"/>
    <n v="139.55555555555554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d v="2014-12-01T13:09:00"/>
    <n v="1416516972"/>
    <x v="3833"/>
    <b v="0"/>
    <n v="20"/>
    <b v="1"/>
    <s v="theater/plays"/>
    <n v="116.66666666666667"/>
    <n v="7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d v="2015-06-18T04:41:07"/>
    <n v="1432032067"/>
    <x v="3834"/>
    <b v="0"/>
    <n v="57"/>
    <b v="1"/>
    <s v="theater/plays"/>
    <n v="109.03333333333333"/>
    <n v="57.38596491228069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d v="2016-04-21T16:36:48"/>
    <n v="1459463808"/>
    <x v="3835"/>
    <b v="0"/>
    <n v="8"/>
    <b v="1"/>
    <s v="theater/plays"/>
    <n v="160"/>
    <n v="4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d v="2016-08-02T22:09:00"/>
    <n v="1467497652"/>
    <x v="3836"/>
    <b v="0"/>
    <n v="14"/>
    <b v="1"/>
    <s v="theater/plays"/>
    <n v="112.5"/>
    <n v="64.285714285714292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d v="2015-07-03T12:22:38"/>
    <n v="1432837358"/>
    <x v="3837"/>
    <b v="0"/>
    <n v="17"/>
    <b v="1"/>
    <s v="theater/plays"/>
    <n v="102.1"/>
    <n v="120.11764705882354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d v="2015-05-22T11:03:29"/>
    <n v="1429722209"/>
    <x v="3838"/>
    <b v="0"/>
    <n v="100"/>
    <b v="1"/>
    <s v="theater/plays"/>
    <n v="100.824"/>
    <n v="1008.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d v="2015-07-29T21:25:24"/>
    <n v="1433042724"/>
    <x v="3839"/>
    <b v="0"/>
    <n v="32"/>
    <b v="1"/>
    <s v="theater/plays"/>
    <n v="101.25"/>
    <n v="63.281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d v="2016-03-28T09:50:29"/>
    <n v="1457023829"/>
    <x v="3840"/>
    <b v="0"/>
    <n v="3"/>
    <b v="1"/>
    <s v="theater/plays"/>
    <n v="6500"/>
    <n v="21.666666666666668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d v="2014-07-20T12:51:27"/>
    <n v="1400698287"/>
    <x v="3841"/>
    <b v="1"/>
    <n v="34"/>
    <b v="0"/>
    <s v="theater/plays"/>
    <n v="8.7200000000000006"/>
    <n v="25.647058823529413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d v="2014-05-11T05:50:52"/>
    <n v="1397217052"/>
    <x v="3842"/>
    <b v="1"/>
    <n v="23"/>
    <b v="0"/>
    <s v="theater/plays"/>
    <n v="21.94"/>
    <n v="47.695652173913047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d v="2014-05-31T19:44:24"/>
    <n v="1399427064"/>
    <x v="3843"/>
    <b v="1"/>
    <n v="19"/>
    <b v="0"/>
    <s v="theater/plays"/>
    <n v="21.3"/>
    <n v="56.05263157894737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d v="2014-06-03T00:59:00"/>
    <n v="1399474134"/>
    <x v="3844"/>
    <b v="1"/>
    <n v="50"/>
    <b v="0"/>
    <s v="theater/plays"/>
    <n v="41.489795918367349"/>
    <n v="81.319999999999993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d v="2015-10-01T09:02:54"/>
    <n v="1441119774"/>
    <x v="3845"/>
    <b v="1"/>
    <n v="12"/>
    <b v="0"/>
    <s v="theater/plays"/>
    <n v="2.105"/>
    <n v="70.166666666666671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d v="2014-10-04T00:59:00"/>
    <n v="1409721542"/>
    <x v="3846"/>
    <b v="1"/>
    <n v="8"/>
    <b v="0"/>
    <s v="theater/plays"/>
    <n v="2.7"/>
    <n v="23.625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d v="2015-07-18T23:23:11"/>
    <n v="1433395391"/>
    <x v="3847"/>
    <b v="1"/>
    <n v="9"/>
    <b v="0"/>
    <s v="theater/plays"/>
    <n v="16.161904761904761"/>
    <n v="188.55555555555554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d v="2015-10-18T13:36:29"/>
    <n v="1442604989"/>
    <x v="3848"/>
    <b v="1"/>
    <n v="43"/>
    <b v="0"/>
    <s v="theater/plays"/>
    <n v="16.376923076923077"/>
    <n v="49.511627906976742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d v="2015-06-11T12:24:44"/>
    <n v="1431455084"/>
    <x v="3849"/>
    <b v="1"/>
    <n v="28"/>
    <b v="0"/>
    <s v="theater/plays"/>
    <n v="7.043333333333333"/>
    <n v="75.464285714285708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s v="US"/>
    <s v="USD"/>
    <n v="1420081143"/>
    <d v="2014-12-31T20:59:03"/>
    <n v="1417489143"/>
    <x v="3850"/>
    <b v="1"/>
    <n v="4"/>
    <b v="0"/>
    <s v="theater/plays"/>
    <n v="3.8"/>
    <n v="9.5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d v="2015-07-17T04:32:59"/>
    <n v="1434537179"/>
    <x v="3851"/>
    <b v="1"/>
    <n v="24"/>
    <b v="0"/>
    <s v="theater/plays"/>
    <n v="34.08"/>
    <n v="35.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d v="2015-03-26T21:34:36"/>
    <n v="1425270876"/>
    <x v="3852"/>
    <b v="0"/>
    <n v="2"/>
    <b v="0"/>
    <s v="theater/plays"/>
    <n v="0.2"/>
    <n v="10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d v="2014-09-01T14:09:38"/>
    <n v="1406578178"/>
    <x v="3853"/>
    <b v="0"/>
    <n v="2"/>
    <b v="0"/>
    <s v="theater/plays"/>
    <n v="2.5999999999999999E-2"/>
    <n v="13"/>
    <n v="13"/>
    <x v="1"/>
    <s v="plays"/>
  </r>
  <r>
    <n v="3854"/>
    <s v="The Case Of Soghomon Tehlirian"/>
    <s v="A play dedicated to the 100th anniversary of the Armenian Genocide."/>
    <x v="34"/>
    <n v="1788"/>
    <x v="2"/>
    <s v="US"/>
    <s v="USD"/>
    <n v="1431206058"/>
    <d v="2015-05-09T15:14:18"/>
    <n v="1428614058"/>
    <x v="3854"/>
    <b v="0"/>
    <n v="20"/>
    <b v="0"/>
    <s v="theater/plays"/>
    <n v="16.254545454545454"/>
    <n v="89.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d v="2015-03-26T16:17:51"/>
    <n v="1424819871"/>
    <x v="3855"/>
    <b v="0"/>
    <n v="1"/>
    <b v="0"/>
    <s v="theater/plays"/>
    <n v="2.5"/>
    <n v="2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d v="2015-03-08T10:50:03"/>
    <n v="1423245003"/>
    <x v="3856"/>
    <b v="0"/>
    <n v="1"/>
    <b v="0"/>
    <s v="theater/plays"/>
    <n v="0.02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d v="2014-08-01T11:12:00"/>
    <n v="1404927690"/>
    <x v="3857"/>
    <b v="0"/>
    <n v="4"/>
    <b v="0"/>
    <s v="theater/plays"/>
    <n v="5.2"/>
    <n v="6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d v="2015-05-22T15:00:00"/>
    <n v="1430734844"/>
    <x v="3858"/>
    <b v="0"/>
    <n v="1"/>
    <b v="0"/>
    <s v="theater/plays"/>
    <n v="2"/>
    <n v="10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d v="2014-06-25T15:00:00"/>
    <n v="1401485207"/>
    <x v="3859"/>
    <b v="0"/>
    <n v="1"/>
    <b v="0"/>
    <s v="theater/plays"/>
    <n v="0.04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d v="2014-08-12T09:51:50"/>
    <n v="1405266710"/>
    <x v="3860"/>
    <b v="0"/>
    <n v="13"/>
    <b v="0"/>
    <s v="theater/plays"/>
    <n v="17.666666666666668"/>
    <n v="81.538461538461533"/>
    <n v="81.538461538461533"/>
    <x v="1"/>
    <s v="plays"/>
  </r>
  <r>
    <n v="3861"/>
    <s v="READY OR NOT HERE I COME"/>
    <s v="THE COMING OF THE LORD!"/>
    <x v="13"/>
    <n v="100"/>
    <x v="2"/>
    <s v="US"/>
    <s v="USD"/>
    <n v="1415828820"/>
    <d v="2014-11-12T15:47:00"/>
    <n v="1412258977"/>
    <x v="3861"/>
    <b v="0"/>
    <n v="1"/>
    <b v="0"/>
    <s v="theater/plays"/>
    <n v="5"/>
    <n v="100"/>
    <n v="100"/>
    <x v="1"/>
    <s v="plays"/>
  </r>
  <r>
    <n v="3862"/>
    <s v="The Container Play"/>
    <s v="The hit immersive theatre experience of England comes to Corpus Christi!"/>
    <x v="51"/>
    <n v="1"/>
    <x v="2"/>
    <s v="US"/>
    <s v="USD"/>
    <n v="1473699540"/>
    <d v="2016-09-12T10:59:00"/>
    <n v="1472451356"/>
    <x v="3862"/>
    <b v="0"/>
    <n v="1"/>
    <b v="0"/>
    <s v="theater/plays"/>
    <n v="1.3333333333333334E-2"/>
    <n v="1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d v="2015-11-05T10:11:45"/>
    <n v="1441552305"/>
    <x v="3863"/>
    <b v="0"/>
    <n v="0"/>
    <b v="0"/>
    <s v="theater/plays"/>
    <n v="0"/>
    <e v="#DIV/0!"/>
    <n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d v="2015-11-17T16:24:14"/>
    <n v="1445203454"/>
    <x v="3864"/>
    <b v="0"/>
    <n v="3"/>
    <b v="0"/>
    <s v="theater/plays"/>
    <n v="1.2"/>
    <n v="20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d v="2014-08-29T23:30:00"/>
    <n v="1405957098"/>
    <x v="3865"/>
    <b v="0"/>
    <n v="14"/>
    <b v="0"/>
    <s v="theater/plays"/>
    <n v="26.937422295897225"/>
    <n v="46.428571428571431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d v="2016-03-22T21:29:00"/>
    <n v="1454453021"/>
    <x v="3866"/>
    <b v="0"/>
    <n v="2"/>
    <b v="0"/>
    <s v="theater/plays"/>
    <n v="0.55000000000000004"/>
    <n v="5.5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d v="2016-06-18T13:32:19"/>
    <n v="1463686339"/>
    <x v="3867"/>
    <b v="0"/>
    <n v="5"/>
    <b v="0"/>
    <s v="theater/plays"/>
    <n v="12.55"/>
    <n v="50.2"/>
    <n v="50.2"/>
    <x v="1"/>
    <s v="plays"/>
  </r>
  <r>
    <n v="3868"/>
    <s v="1000 words (Canceled)"/>
    <s v="New collection of music by Scott Evan Davis!"/>
    <x v="10"/>
    <n v="10"/>
    <x v="1"/>
    <s v="GB"/>
    <s v="GBP"/>
    <n v="1410191405"/>
    <d v="2014-09-08T09:50:05"/>
    <n v="1408031405"/>
    <x v="3868"/>
    <b v="0"/>
    <n v="1"/>
    <b v="0"/>
    <s v="theater/musical"/>
    <n v="0.2"/>
    <n v="10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d v="2015-03-13T21:11:00"/>
    <n v="1423761792"/>
    <x v="3869"/>
    <b v="0"/>
    <n v="15"/>
    <b v="0"/>
    <s v="theater/musical"/>
    <n v="3.4474868431088401"/>
    <n v="30.13333333333333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d v="2014-07-02T22:07:58"/>
    <n v="1401768478"/>
    <x v="3870"/>
    <b v="0"/>
    <n v="10"/>
    <b v="0"/>
    <s v="theater/musical"/>
    <n v="15"/>
    <n v="150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d v="2017-03-29T11:44:10"/>
    <n v="1485629050"/>
    <x v="3871"/>
    <b v="0"/>
    <n v="3"/>
    <b v="0"/>
    <s v="theater/musical"/>
    <n v="2.6666666666666665"/>
    <n v="13.333333333333334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d v="2015-08-13T21:29:56"/>
    <n v="1435202996"/>
    <x v="3872"/>
    <b v="0"/>
    <n v="0"/>
    <b v="0"/>
    <s v="theater/musical"/>
    <n v="0"/>
    <e v="#DIV/0!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d v="2015-10-08T10:42:15"/>
    <n v="1441730535"/>
    <x v="3873"/>
    <b v="0"/>
    <n v="0"/>
    <b v="0"/>
    <s v="theater/musical"/>
    <n v="0"/>
    <e v="#DIV/0!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d v="2015-01-23T19:00:00"/>
    <n v="1420244622"/>
    <x v="3874"/>
    <b v="0"/>
    <n v="0"/>
    <b v="0"/>
    <s v="theater/musical"/>
    <n v="0"/>
    <e v="#DIV/0!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d v="2016-09-03T04:00:00"/>
    <n v="1472804365"/>
    <x v="3875"/>
    <b v="0"/>
    <n v="0"/>
    <b v="0"/>
    <s v="theater/musical"/>
    <n v="0"/>
    <e v="#DIV/0!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d v="2016-02-02T08:58:48"/>
    <n v="1451833128"/>
    <x v="3876"/>
    <b v="0"/>
    <n v="46"/>
    <b v="0"/>
    <s v="theater/musical"/>
    <n v="52.794871794871796"/>
    <n v="44.760869565217391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d v="2016-12-08T10:15:52"/>
    <n v="1478621752"/>
    <x v="3877"/>
    <b v="0"/>
    <n v="14"/>
    <b v="0"/>
    <s v="theater/musical"/>
    <n v="4.9640000000000004"/>
    <n v="88.642857142857139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d v="2015-06-29T21:59:00"/>
    <n v="1433014746"/>
    <x v="3878"/>
    <b v="0"/>
    <n v="1"/>
    <b v="0"/>
    <s v="theater/musical"/>
    <n v="5.5555555555555552E-2"/>
    <n v="10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d v="2015-01-25T14:39:56"/>
    <n v="1419626396"/>
    <x v="3879"/>
    <b v="0"/>
    <n v="0"/>
    <b v="0"/>
    <s v="theater/musical"/>
    <n v="0"/>
    <e v="#DIV/0!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d v="2014-07-30T17:00:00"/>
    <n v="1403724820"/>
    <x v="3880"/>
    <b v="0"/>
    <n v="17"/>
    <b v="0"/>
    <s v="theater/musical"/>
    <n v="13.066666666666666"/>
    <n v="57.647058823529413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d v="2017-02-19T18:26:39"/>
    <n v="1484958399"/>
    <x v="3881"/>
    <b v="0"/>
    <n v="1"/>
    <b v="0"/>
    <s v="theater/musical"/>
    <n v="5"/>
    <n v="2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d v="2016-01-31T17:03:00"/>
    <n v="1451950570"/>
    <x v="3882"/>
    <b v="0"/>
    <n v="0"/>
    <b v="0"/>
    <s v="theater/musical"/>
    <n v="0"/>
    <e v="#DIV/0!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d v="2014-09-02T08:27:49"/>
    <n v="1407076069"/>
    <x v="3883"/>
    <b v="0"/>
    <n v="0"/>
    <b v="0"/>
    <s v="theater/musical"/>
    <n v="0"/>
    <e v="#DIV/0!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d v="2015-03-27T11:59:52"/>
    <n v="1425322792"/>
    <x v="3884"/>
    <b v="0"/>
    <n v="0"/>
    <b v="0"/>
    <s v="theater/musical"/>
    <n v="0"/>
    <e v="#DIV/0!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d v="2016-05-09T16:49:51"/>
    <n v="1460242191"/>
    <x v="3885"/>
    <b v="0"/>
    <n v="0"/>
    <b v="0"/>
    <s v="theater/musical"/>
    <n v="0"/>
    <e v="#DIV/0!"/>
    <n v="0"/>
    <x v="1"/>
    <s v="musical"/>
  </r>
  <r>
    <n v="3886"/>
    <s v="a (Canceled)"/>
    <n v="1"/>
    <x v="3"/>
    <n v="0"/>
    <x v="1"/>
    <s v="AU"/>
    <s v="AUD"/>
    <n v="1418275702"/>
    <d v="2014-12-10T23:28:22"/>
    <n v="1415683702"/>
    <x v="3886"/>
    <b v="0"/>
    <n v="0"/>
    <b v="0"/>
    <s v="theater/musical"/>
    <n v="0"/>
    <e v="#DIV/0!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d v="2015-05-01T16:00:00"/>
    <n v="1426538129"/>
    <x v="3887"/>
    <b v="0"/>
    <n v="2"/>
    <b v="0"/>
    <s v="theater/musical"/>
    <n v="1.75"/>
    <n v="17.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d v="2017-02-26T07:05:58"/>
    <n v="1485522358"/>
    <x v="3888"/>
    <b v="0"/>
    <n v="14"/>
    <b v="0"/>
    <s v="theater/plays"/>
    <n v="27.1"/>
    <n v="38.714285714285715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d v="2015-01-04T17:26:00"/>
    <n v="1417651630"/>
    <x v="3889"/>
    <b v="0"/>
    <n v="9"/>
    <b v="0"/>
    <s v="theater/plays"/>
    <n v="1.4750000000000001"/>
    <n v="13.11111111111111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d v="2015-08-15T12:12:24"/>
    <n v="1434478344"/>
    <x v="3890"/>
    <b v="0"/>
    <n v="8"/>
    <b v="0"/>
    <s v="theater/plays"/>
    <n v="16.826666666666668"/>
    <n v="315.5"/>
    <n v="315.5"/>
    <x v="1"/>
    <s v="plays"/>
  </r>
  <r>
    <n v="3891"/>
    <s v="Out of the Box: A Mime Story"/>
    <s v="A comedy about a mime who dreams of becoming a stand up comedian."/>
    <x v="134"/>
    <n v="260"/>
    <x v="2"/>
    <s v="US"/>
    <s v="USD"/>
    <n v="1427086740"/>
    <d v="2015-03-22T22:59:00"/>
    <n v="1424488244"/>
    <x v="3891"/>
    <b v="0"/>
    <n v="7"/>
    <b v="0"/>
    <s v="theater/plays"/>
    <n v="32.5"/>
    <n v="37.142857142857146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d v="2014-08-24T01:00:00"/>
    <n v="1408203557"/>
    <x v="3892"/>
    <b v="0"/>
    <n v="0"/>
    <b v="0"/>
    <s v="theater/plays"/>
    <n v="0"/>
    <e v="#DIV/0!"/>
    <n v="0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d v="2014-07-01T00:00:00"/>
    <n v="1400600840"/>
    <x v="3893"/>
    <b v="0"/>
    <n v="84"/>
    <b v="0"/>
    <s v="theater/plays"/>
    <n v="21.55"/>
    <n v="128.2738095238095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d v="2016-12-05T22:59:00"/>
    <n v="1478386812"/>
    <x v="3894"/>
    <b v="0"/>
    <n v="11"/>
    <b v="0"/>
    <s v="theater/plays"/>
    <n v="3.4666666666666668"/>
    <n v="47.272727272727273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d v="2015-02-28T00:00:18"/>
    <n v="1422424818"/>
    <x v="3895"/>
    <b v="0"/>
    <n v="1"/>
    <b v="0"/>
    <s v="theater/plays"/>
    <n v="5"/>
    <n v="50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d v="2014-06-16T22:36:18"/>
    <n v="1401770178"/>
    <x v="3896"/>
    <b v="0"/>
    <n v="4"/>
    <b v="0"/>
    <s v="theater/plays"/>
    <n v="10.625"/>
    <n v="42.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d v="2015-01-08T14:58:03"/>
    <n v="1418158683"/>
    <x v="3897"/>
    <b v="0"/>
    <n v="10"/>
    <b v="0"/>
    <s v="theater/plays"/>
    <n v="17.600000000000001"/>
    <n v="44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d v="2015-08-17T10:00:00"/>
    <n v="1436355270"/>
    <x v="3898"/>
    <b v="0"/>
    <n v="16"/>
    <b v="0"/>
    <s v="theater/plays"/>
    <n v="32.56"/>
    <n v="50.875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d v="2014-08-12T12:36:01"/>
    <n v="1406140561"/>
    <x v="3899"/>
    <b v="0"/>
    <n v="2"/>
    <b v="0"/>
    <s v="theater/plays"/>
    <n v="1.25"/>
    <n v="62.5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d v="2015-06-10T20:13:11"/>
    <n v="1431396791"/>
    <x v="3900"/>
    <b v="0"/>
    <n v="5"/>
    <b v="0"/>
    <s v="theater/plays"/>
    <n v="5.4"/>
    <n v="27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d v="2015-12-19T13:49:59"/>
    <n v="1447098599"/>
    <x v="3901"/>
    <b v="0"/>
    <n v="1"/>
    <b v="0"/>
    <s v="theater/plays"/>
    <n v="0.83333333333333337"/>
    <n v="2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d v="2016-11-14T06:14:02"/>
    <n v="1476962042"/>
    <x v="3902"/>
    <b v="0"/>
    <n v="31"/>
    <b v="0"/>
    <s v="theater/plays"/>
    <n v="48.833333333333336"/>
    <n v="47.25806451612903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d v="2015-08-14T13:38:00"/>
    <n v="1435709765"/>
    <x v="3903"/>
    <b v="0"/>
    <n v="0"/>
    <b v="0"/>
    <s v="theater/plays"/>
    <n v="0"/>
    <e v="#DIV/0!"/>
    <n v="0"/>
    <x v="1"/>
    <s v="plays"/>
  </r>
  <r>
    <n v="3904"/>
    <s v="Black America from Prophets to Pimps"/>
    <s v="A play that will cover 4000 years of black history."/>
    <x v="3"/>
    <n v="3"/>
    <x v="2"/>
    <s v="US"/>
    <s v="USD"/>
    <n v="1429074240"/>
    <d v="2015-04-14T23:04:00"/>
    <n v="1427866200"/>
    <x v="3904"/>
    <b v="0"/>
    <n v="2"/>
    <b v="0"/>
    <s v="theater/plays"/>
    <n v="0.03"/>
    <n v="1.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d v="2015-06-11T17:00:00"/>
    <n v="1430405903"/>
    <x v="3905"/>
    <b v="0"/>
    <n v="7"/>
    <b v="0"/>
    <s v="theater/plays"/>
    <n v="11.533333333333333"/>
    <n v="24.714285714285715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d v="2015-06-26T07:25:00"/>
    <n v="1432072893"/>
    <x v="3906"/>
    <b v="0"/>
    <n v="16"/>
    <b v="0"/>
    <s v="theater/plays"/>
    <n v="67.333333333333329"/>
    <n v="63.125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d v="2014-10-26T14:08:00"/>
    <n v="1411587606"/>
    <x v="3907"/>
    <b v="0"/>
    <n v="4"/>
    <b v="0"/>
    <s v="theater/plays"/>
    <n v="15.3"/>
    <n v="38.25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d v="2014-07-28T21:14:56"/>
    <n v="1405307696"/>
    <x v="3908"/>
    <b v="0"/>
    <n v="4"/>
    <b v="0"/>
    <s v="theater/plays"/>
    <n v="8.6666666666666661"/>
    <n v="16.25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d v="2014-09-11T02:37:22"/>
    <n v="1407832642"/>
    <x v="3909"/>
    <b v="0"/>
    <n v="4"/>
    <b v="0"/>
    <s v="theater/plays"/>
    <n v="0.22500000000000001"/>
    <n v="33.7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d v="2015-09-07T12:09:57"/>
    <n v="1439057397"/>
    <x v="3910"/>
    <b v="0"/>
    <n v="3"/>
    <b v="0"/>
    <s v="theater/plays"/>
    <n v="3.0833333333333335"/>
    <n v="61.666666666666664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d v="2014-11-26T14:29:37"/>
    <n v="1414438177"/>
    <x v="3911"/>
    <b v="0"/>
    <n v="36"/>
    <b v="0"/>
    <s v="theater/plays"/>
    <n v="37.412500000000001"/>
    <n v="83.138888888888886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d v="2015-04-24T22:35:00"/>
    <n v="1424759330"/>
    <x v="3912"/>
    <b v="0"/>
    <n v="1"/>
    <b v="0"/>
    <s v="theater/plays"/>
    <n v="6.6666666666666671E-3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d v="2015-11-30T00:04:09"/>
    <n v="1446267849"/>
    <x v="3913"/>
    <b v="0"/>
    <n v="7"/>
    <b v="0"/>
    <s v="theater/plays"/>
    <n v="10"/>
    <n v="142.85714285714286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d v="2015-05-10T16:59:00"/>
    <n v="1429558756"/>
    <x v="3914"/>
    <b v="0"/>
    <n v="27"/>
    <b v="0"/>
    <s v="theater/plays"/>
    <n v="36.36"/>
    <n v="33.666666666666664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d v="2016-06-01T17:38:29"/>
    <n v="1462232309"/>
    <x v="3915"/>
    <b v="0"/>
    <n v="1"/>
    <b v="0"/>
    <s v="theater/plays"/>
    <n v="0.33333333333333331"/>
    <n v="5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d v="2016-06-03T05:19:12"/>
    <n v="1462360752"/>
    <x v="3916"/>
    <b v="0"/>
    <n v="0"/>
    <b v="0"/>
    <s v="theater/plays"/>
    <n v="0"/>
    <e v="#DIV/0!"/>
    <n v="0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d v="2014-09-11T06:39:21"/>
    <n v="1407847161"/>
    <x v="3917"/>
    <b v="0"/>
    <n v="1"/>
    <b v="0"/>
    <s v="theater/plays"/>
    <n v="0.2857142857142857"/>
    <n v="10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d v="2014-08-04T10:00:00"/>
    <n v="1406131023"/>
    <x v="3918"/>
    <b v="0"/>
    <n v="3"/>
    <b v="0"/>
    <s v="theater/plays"/>
    <n v="0.2"/>
    <n v="40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d v="2016-01-17T18:00:00"/>
    <n v="1450628773"/>
    <x v="3919"/>
    <b v="0"/>
    <n v="3"/>
    <b v="0"/>
    <s v="theater/plays"/>
    <n v="1.8"/>
    <n v="3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d v="2016-11-13T04:17:40"/>
    <n v="1476436660"/>
    <x v="3920"/>
    <b v="0"/>
    <n v="3"/>
    <b v="0"/>
    <s v="theater/plays"/>
    <n v="5.4"/>
    <n v="4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d v="2014-10-26T12:00:00"/>
    <n v="1413291655"/>
    <x v="3921"/>
    <b v="0"/>
    <n v="0"/>
    <b v="0"/>
    <s v="theater/plays"/>
    <n v="0"/>
    <e v="#DIV/0!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d v="2015-03-02T17:00:00"/>
    <n v="1421432810"/>
    <x v="3922"/>
    <b v="0"/>
    <n v="6"/>
    <b v="0"/>
    <s v="theater/plays"/>
    <n v="8.1333333333333329"/>
    <n v="10.166666666666666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d v="2015-04-09T17:31:11"/>
    <n v="1426203071"/>
    <x v="3923"/>
    <b v="0"/>
    <n v="17"/>
    <b v="0"/>
    <s v="theater/plays"/>
    <n v="12.034782608695652"/>
    <n v="81.41176470588234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d v="2014-06-26T17:02:02"/>
    <n v="1401231722"/>
    <x v="3924"/>
    <b v="0"/>
    <n v="40"/>
    <b v="0"/>
    <s v="theater/plays"/>
    <n v="15.266666666666667"/>
    <n v="57.25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d v="2014-07-30T14:53:59"/>
    <n v="1404161639"/>
    <x v="3925"/>
    <b v="0"/>
    <n v="3"/>
    <b v="0"/>
    <s v="theater/plays"/>
    <n v="10"/>
    <n v="5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d v="2014-12-26T20:02:28"/>
    <n v="1417053748"/>
    <x v="3926"/>
    <b v="0"/>
    <n v="1"/>
    <b v="0"/>
    <s v="theater/plays"/>
    <n v="0.3"/>
    <n v="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d v="2014-08-09T00:25:04"/>
    <n v="1404973504"/>
    <x v="3927"/>
    <b v="0"/>
    <n v="2"/>
    <b v="0"/>
    <s v="theater/plays"/>
    <n v="1"/>
    <n v="12.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d v="2015-10-15T22:59:00"/>
    <n v="1442593427"/>
    <x v="3928"/>
    <b v="0"/>
    <n v="7"/>
    <b v="0"/>
    <s v="theater/plays"/>
    <n v="13.02"/>
    <n v="9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d v="2016-09-18T13:51:05"/>
    <n v="1471636265"/>
    <x v="3929"/>
    <b v="0"/>
    <n v="14"/>
    <b v="0"/>
    <s v="theater/plays"/>
    <n v="2.2650000000000001"/>
    <n v="32.357142857142854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d v="2016-04-01T00:00:00"/>
    <n v="1457078868"/>
    <x v="3930"/>
    <b v="0"/>
    <n v="0"/>
    <b v="0"/>
    <s v="theater/plays"/>
    <n v="0"/>
    <e v="#DIV/0!"/>
    <n v="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d v="2015-09-05T21:38:27"/>
    <n v="1439350707"/>
    <x v="3931"/>
    <b v="0"/>
    <n v="0"/>
    <b v="0"/>
    <s v="theater/plays"/>
    <n v="0"/>
    <e v="#DIV/0!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d v="2016-03-15T21:02:44"/>
    <n v="1455508964"/>
    <x v="3932"/>
    <b v="0"/>
    <n v="1"/>
    <b v="0"/>
    <s v="theater/plays"/>
    <n v="8.3333333333333332E-3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d v="2016-07-16T18:43:00"/>
    <n v="1466205262"/>
    <x v="3933"/>
    <b v="0"/>
    <n v="12"/>
    <b v="0"/>
    <s v="theater/plays"/>
    <n v="15.742857142857142"/>
    <n v="91.833333333333329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d v="2015-10-01T07:00:00"/>
    <n v="1439827639"/>
    <x v="3934"/>
    <b v="0"/>
    <n v="12"/>
    <b v="0"/>
    <s v="theater/plays"/>
    <n v="11"/>
    <n v="45.833333333333336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d v="2015-10-04T09:45:46"/>
    <n v="1438789546"/>
    <x v="3935"/>
    <b v="0"/>
    <n v="23"/>
    <b v="0"/>
    <s v="theater/plays"/>
    <n v="43.833333333333336"/>
    <n v="57.173913043478258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d v="2016-12-01T01:18:40"/>
    <n v="1477981120"/>
    <x v="3936"/>
    <b v="0"/>
    <n v="0"/>
    <b v="0"/>
    <s v="theater/plays"/>
    <n v="0"/>
    <e v="#DIV/0!"/>
    <n v="0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d v="2016-07-11T09:09:20"/>
    <n v="1465830560"/>
    <x v="3937"/>
    <b v="0"/>
    <n v="10"/>
    <b v="0"/>
    <s v="theater/plays"/>
    <n v="86.135181975736572"/>
    <n v="248.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d v="2015-06-27T15:44:14"/>
    <n v="1432763054"/>
    <x v="3938"/>
    <b v="0"/>
    <n v="5"/>
    <b v="0"/>
    <s v="theater/plays"/>
    <n v="12.196620583717358"/>
    <n v="79.40000000000000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d v="2014-10-06T22:30:00"/>
    <n v="1412328979"/>
    <x v="3939"/>
    <b v="0"/>
    <n v="1"/>
    <b v="0"/>
    <s v="theater/plays"/>
    <n v="0.1"/>
    <n v="5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d v="2015-01-02T05:49:11"/>
    <n v="1416311351"/>
    <x v="3940"/>
    <b v="0"/>
    <n v="2"/>
    <b v="0"/>
    <s v="theater/plays"/>
    <n v="0.22"/>
    <n v="5.5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d v="2014-11-24T19:00:00"/>
    <n v="1414505137"/>
    <x v="3941"/>
    <b v="0"/>
    <n v="2"/>
    <b v="0"/>
    <s v="theater/plays"/>
    <n v="0.90909090909090906"/>
    <n v="25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d v="2015-06-16T15:41:54"/>
    <n v="1429306914"/>
    <x v="3942"/>
    <b v="0"/>
    <n v="0"/>
    <b v="0"/>
    <s v="theater/plays"/>
    <n v="0"/>
    <e v="#DIV/0!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d v="2015-11-02T10:50:00"/>
    <n v="1443811268"/>
    <x v="3943"/>
    <b v="0"/>
    <n v="13"/>
    <b v="0"/>
    <s v="theater/plays"/>
    <n v="35.64"/>
    <n v="137.0769230769230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d v="2015-08-27T09:54:35"/>
    <n v="1438098875"/>
    <x v="3944"/>
    <b v="0"/>
    <n v="0"/>
    <b v="0"/>
    <s v="theater/plays"/>
    <n v="0"/>
    <e v="#DIV/0!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d v="2015-05-15T13:14:28"/>
    <n v="1429125268"/>
    <x v="3945"/>
    <b v="0"/>
    <n v="1"/>
    <b v="0"/>
    <s v="theater/plays"/>
    <n v="0.25"/>
    <n v="5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d v="2015-02-28T02:00:00"/>
    <n v="1422388822"/>
    <x v="3946"/>
    <b v="0"/>
    <n v="5"/>
    <b v="0"/>
    <s v="theater/plays"/>
    <n v="3.25"/>
    <n v="39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d v="2016-10-01T21:25:44"/>
    <n v="1472786744"/>
    <x v="3947"/>
    <b v="0"/>
    <n v="2"/>
    <b v="0"/>
    <s v="theater/plays"/>
    <n v="3.3666666666666667"/>
    <n v="50.5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d v="2014-09-07T01:48:43"/>
    <n v="1404892123"/>
    <x v="3948"/>
    <b v="0"/>
    <n v="0"/>
    <b v="0"/>
    <s v="theater/plays"/>
    <n v="0"/>
    <e v="#DIV/0!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d v="2015-02-10T20:53:41"/>
    <n v="1421031221"/>
    <x v="3949"/>
    <b v="0"/>
    <n v="32"/>
    <b v="0"/>
    <s v="theater/plays"/>
    <n v="15.77"/>
    <n v="49.28125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d v="2016-04-08T12:35:00"/>
    <n v="1457628680"/>
    <x v="3950"/>
    <b v="0"/>
    <n v="1"/>
    <b v="0"/>
    <s v="theater/plays"/>
    <n v="0.625"/>
    <n v="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d v="2016-05-03T12:49:02"/>
    <n v="1457120942"/>
    <x v="3951"/>
    <b v="0"/>
    <n v="1"/>
    <b v="0"/>
    <s v="theater/plays"/>
    <n v="5.0000000000000001E-4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d v="2015-10-26T12:58:10"/>
    <n v="1440701890"/>
    <x v="3952"/>
    <b v="0"/>
    <n v="1"/>
    <b v="0"/>
    <s v="theater/plays"/>
    <n v="9.6153846153846159E-2"/>
    <n v="25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d v="2016-07-29T17:29:00"/>
    <n v="1467162586"/>
    <x v="3953"/>
    <b v="0"/>
    <n v="0"/>
    <b v="0"/>
    <s v="theater/plays"/>
    <n v="0"/>
    <e v="#DIV/0!"/>
    <n v="0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d v="2014-07-14T09:37:44"/>
    <n v="1400168264"/>
    <x v="3954"/>
    <b v="0"/>
    <n v="0"/>
    <b v="0"/>
    <s v="theater/plays"/>
    <n v="0"/>
    <e v="#DIV/0!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d v="2015-11-28T15:22:21"/>
    <n v="1446150141"/>
    <x v="3955"/>
    <b v="0"/>
    <n v="8"/>
    <b v="0"/>
    <s v="theater/plays"/>
    <n v="24.285714285714285"/>
    <n v="53.12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d v="2016-04-24T18:20:00"/>
    <n v="1459203727"/>
    <x v="3956"/>
    <b v="0"/>
    <n v="0"/>
    <b v="0"/>
    <s v="theater/plays"/>
    <n v="0"/>
    <e v="#DIV/0!"/>
    <n v="0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d v="2016-07-08T17:25:54"/>
    <n v="1464045954"/>
    <x v="3957"/>
    <b v="0"/>
    <n v="1"/>
    <b v="0"/>
    <s v="theater/plays"/>
    <n v="2.5000000000000001E-2"/>
    <n v="7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d v="2014-08-02T08:00:00"/>
    <n v="1403822912"/>
    <x v="3958"/>
    <b v="0"/>
    <n v="16"/>
    <b v="0"/>
    <s v="theater/plays"/>
    <n v="32.049999999999997"/>
    <n v="40.0625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d v="2014-09-28T12:55:56"/>
    <n v="1409338556"/>
    <x v="3959"/>
    <b v="0"/>
    <n v="12"/>
    <b v="0"/>
    <s v="theater/plays"/>
    <n v="24.333333333333332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d v="2016-01-03T14:17:36"/>
    <n v="1449260256"/>
    <x v="3960"/>
    <b v="0"/>
    <n v="4"/>
    <b v="0"/>
    <s v="theater/plays"/>
    <n v="1.5"/>
    <n v="11.25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d v="2014-05-08T15:23:30"/>
    <n v="1397683410"/>
    <x v="3961"/>
    <b v="0"/>
    <n v="2"/>
    <b v="0"/>
    <s v="theater/plays"/>
    <n v="0.42"/>
    <n v="10.5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d v="2015-11-28T08:54:54"/>
    <n v="1446562494"/>
    <x v="3962"/>
    <b v="0"/>
    <n v="3"/>
    <b v="0"/>
    <s v="theater/plays"/>
    <n v="3.2142857142857144"/>
    <n v="1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d v="2015-11-17T22:41:57"/>
    <n v="1445226117"/>
    <x v="3963"/>
    <b v="0"/>
    <n v="0"/>
    <b v="0"/>
    <s v="theater/plays"/>
    <n v="0"/>
    <e v="#DIV/0!"/>
    <n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d v="2015-04-19T10:19:46"/>
    <n v="1424279986"/>
    <x v="3964"/>
    <b v="0"/>
    <n v="3"/>
    <b v="0"/>
    <s v="theater/plays"/>
    <n v="6.3"/>
    <n v="4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d v="2016-04-13T22:39:40"/>
    <n v="1455428380"/>
    <x v="3965"/>
    <b v="0"/>
    <n v="4"/>
    <b v="0"/>
    <s v="theater/plays"/>
    <n v="14.25"/>
    <n v="71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d v="2014-07-23T20:59:00"/>
    <n v="1402506278"/>
    <x v="3966"/>
    <b v="0"/>
    <n v="2"/>
    <b v="0"/>
    <s v="theater/plays"/>
    <n v="0.6"/>
    <n v="22.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d v="2017-03-06T00:58:27"/>
    <n v="1486191507"/>
    <x v="3967"/>
    <b v="0"/>
    <n v="10"/>
    <b v="0"/>
    <s v="theater/plays"/>
    <n v="24.117647058823529"/>
    <n v="41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d v="2016-05-22T13:34:33"/>
    <n v="1458761673"/>
    <x v="3968"/>
    <b v="0"/>
    <n v="11"/>
    <b v="0"/>
    <s v="theater/plays"/>
    <n v="10.54"/>
    <n v="47.9090909090909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d v="2016-08-28T21:55:00"/>
    <n v="1471638646"/>
    <x v="3969"/>
    <b v="0"/>
    <n v="6"/>
    <b v="0"/>
    <s v="theater/plays"/>
    <n v="7.4690265486725664"/>
    <n v="35.166666666666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d v="2016-04-17T14:43:31"/>
    <n v="1458333811"/>
    <x v="3970"/>
    <b v="0"/>
    <n v="2"/>
    <b v="0"/>
    <s v="theater/plays"/>
    <n v="7.3333333333333334E-2"/>
    <n v="5.5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d v="2014-07-21T06:52:06"/>
    <n v="1403355126"/>
    <x v="3971"/>
    <b v="0"/>
    <n v="6"/>
    <b v="0"/>
    <s v="theater/plays"/>
    <n v="0.97142857142857142"/>
    <n v="22.666666666666668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d v="2015-02-05T19:37:14"/>
    <n v="1418002634"/>
    <x v="3972"/>
    <b v="0"/>
    <n v="8"/>
    <b v="0"/>
    <s v="theater/plays"/>
    <n v="21.1"/>
    <n v="26.375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d v="2016-05-08T22:00:00"/>
    <n v="1460219110"/>
    <x v="3973"/>
    <b v="0"/>
    <n v="37"/>
    <b v="0"/>
    <s v="theater/plays"/>
    <n v="78.099999999999994"/>
    <n v="105.54054054054055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d v="2016-06-02T07:07:28"/>
    <n v="1462280848"/>
    <x v="3974"/>
    <b v="0"/>
    <n v="11"/>
    <b v="0"/>
    <s v="theater/plays"/>
    <n v="32"/>
    <n v="29.0909090909090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d v="2016-07-13T14:48:18"/>
    <n v="1465850898"/>
    <x v="3975"/>
    <b v="0"/>
    <n v="0"/>
    <b v="0"/>
    <s v="theater/plays"/>
    <n v="0"/>
    <e v="#DIV/0!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d v="2014-08-01T01:00:00"/>
    <n v="1405024561"/>
    <x v="3976"/>
    <b v="0"/>
    <n v="10"/>
    <b v="0"/>
    <s v="theater/plays"/>
    <n v="47.692307692307693"/>
    <n v="62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d v="2016-07-22T12:55:32"/>
    <n v="1466621732"/>
    <x v="3977"/>
    <b v="0"/>
    <n v="6"/>
    <b v="0"/>
    <s v="theater/plays"/>
    <n v="1.45"/>
    <n v="217.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d v="2015-01-31T09:25:53"/>
    <n v="1417533953"/>
    <x v="3978"/>
    <b v="0"/>
    <n v="8"/>
    <b v="0"/>
    <s v="theater/plays"/>
    <n v="10.7"/>
    <n v="26.7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d v="2015-03-29T14:00:00"/>
    <n v="1425678057"/>
    <x v="3979"/>
    <b v="0"/>
    <n v="6"/>
    <b v="0"/>
    <s v="theater/plays"/>
    <n v="1.8333333333333333"/>
    <n v="18.33333333333333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d v="2014-07-05T08:22:27"/>
    <n v="1401978147"/>
    <x v="3980"/>
    <b v="0"/>
    <n v="7"/>
    <b v="0"/>
    <s v="theater/plays"/>
    <n v="18"/>
    <n v="64.285714285714292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d v="2016-07-16T22:19:09"/>
    <n v="1463545149"/>
    <x v="3981"/>
    <b v="0"/>
    <n v="7"/>
    <b v="0"/>
    <s v="theater/plays"/>
    <n v="4.083333333333333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d v="2015-07-07T13:26:20"/>
    <n v="1431113180"/>
    <x v="3982"/>
    <b v="0"/>
    <n v="5"/>
    <b v="0"/>
    <s v="theater/plays"/>
    <n v="20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d v="2014-05-20T00:59:00"/>
    <n v="1397854356"/>
    <x v="3983"/>
    <b v="0"/>
    <n v="46"/>
    <b v="0"/>
    <s v="theater/plays"/>
    <n v="34.802513464991023"/>
    <n v="84.282608695652172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d v="2014-11-07T18:00:00"/>
    <n v="1412809644"/>
    <x v="3984"/>
    <b v="0"/>
    <n v="10"/>
    <b v="0"/>
    <s v="theater/plays"/>
    <n v="6.333333333333333"/>
    <n v="9.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d v="2016-02-20T15:05:00"/>
    <n v="1454173120"/>
    <x v="3985"/>
    <b v="0"/>
    <n v="19"/>
    <b v="0"/>
    <s v="theater/plays"/>
    <n v="32.049999999999997"/>
    <n v="33.736842105263158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d v="2016-05-06T07:04:00"/>
    <n v="1460034594"/>
    <x v="3986"/>
    <b v="0"/>
    <n v="13"/>
    <b v="0"/>
    <s v="theater/plays"/>
    <n v="9.76"/>
    <n v="37.53846153846154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d v="2014-05-16T16:11:30"/>
    <n v="1399414290"/>
    <x v="3987"/>
    <b v="0"/>
    <n v="13"/>
    <b v="0"/>
    <s v="theater/plays"/>
    <n v="37.75"/>
    <n v="11.61538461538461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s v="US"/>
    <s v="USD"/>
    <n v="1440813413"/>
    <d v="2015-08-28T19:56:53"/>
    <n v="1439517413"/>
    <x v="3988"/>
    <b v="0"/>
    <n v="4"/>
    <b v="0"/>
    <s v="theater/plays"/>
    <n v="2.1333333333333333"/>
    <n v="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d v="2015-11-08T12:59:41"/>
    <n v="1444413581"/>
    <x v="3989"/>
    <b v="0"/>
    <n v="0"/>
    <b v="0"/>
    <s v="theater/plays"/>
    <n v="0"/>
    <e v="#DIV/0!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d v="2016-03-02T10:08:13"/>
    <n v="1454342893"/>
    <x v="3990"/>
    <b v="0"/>
    <n v="3"/>
    <b v="0"/>
    <s v="theater/plays"/>
    <n v="4.1818181818181817"/>
    <n v="23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d v="2015-05-31T09:28:02"/>
    <n v="1430494082"/>
    <x v="3991"/>
    <b v="0"/>
    <n v="1"/>
    <b v="0"/>
    <s v="theater/plays"/>
    <n v="20"/>
    <n v="10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d v="2015-12-11T17:34:19"/>
    <n v="1444689259"/>
    <x v="3992"/>
    <b v="0"/>
    <n v="9"/>
    <b v="0"/>
    <s v="theater/plays"/>
    <n v="5.41"/>
    <n v="60.11111111111111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d v="2015-05-13T14:45:12"/>
    <n v="1428957912"/>
    <x v="3993"/>
    <b v="0"/>
    <n v="1"/>
    <b v="0"/>
    <s v="theater/plays"/>
    <n v="6.0000000000000001E-3"/>
    <n v="3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d v="2014-07-19T03:21:30"/>
    <n v="1403169690"/>
    <x v="3994"/>
    <b v="0"/>
    <n v="1"/>
    <b v="0"/>
    <s v="theater/plays"/>
    <n v="0.25"/>
    <n v="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d v="2015-02-14T05:27:00"/>
    <n v="1421339077"/>
    <x v="3995"/>
    <b v="0"/>
    <n v="4"/>
    <b v="0"/>
    <s v="theater/plays"/>
    <n v="35"/>
    <n v="17.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d v="2014-11-20T10:04:00"/>
    <n v="1415341464"/>
    <x v="3996"/>
    <b v="0"/>
    <n v="17"/>
    <b v="0"/>
    <s v="theater/plays"/>
    <n v="16.566666666666666"/>
    <n v="29.235294117647058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d v="2015-04-05T02:23:41"/>
    <n v="1425633821"/>
    <x v="3997"/>
    <b v="0"/>
    <n v="0"/>
    <b v="0"/>
    <s v="theater/plays"/>
    <n v="0"/>
    <e v="#DIV/0!"/>
    <n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d v="2015-03-28T16:07:06"/>
    <n v="1424992026"/>
    <x v="3998"/>
    <b v="0"/>
    <n v="12"/>
    <b v="0"/>
    <s v="theater/plays"/>
    <n v="57.2"/>
    <n v="59.58333333333333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d v="2014-08-31T13:51:49"/>
    <n v="1406058798"/>
    <x v="3999"/>
    <b v="0"/>
    <n v="14"/>
    <b v="0"/>
    <s v="theater/plays"/>
    <n v="16.514285714285716"/>
    <n v="82.571428571428569"/>
    <n v="82.571428571428569"/>
    <x v="1"/>
    <s v="plays"/>
  </r>
  <r>
    <n v="4000"/>
    <s v="The Escorts"/>
    <s v="An Enticing Trip into the World of Assisted Dying"/>
    <x v="6"/>
    <n v="10"/>
    <x v="2"/>
    <s v="US"/>
    <s v="USD"/>
    <n v="1462631358"/>
    <d v="2016-05-07T08:29:18"/>
    <n v="1457450958"/>
    <x v="4000"/>
    <b v="0"/>
    <n v="1"/>
    <b v="0"/>
    <s v="theater/plays"/>
    <n v="0.125"/>
    <n v="1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d v="2017-03-01T13:00:00"/>
    <n v="1486681708"/>
    <x v="4001"/>
    <b v="0"/>
    <n v="14"/>
    <b v="0"/>
    <s v="theater/plays"/>
    <n v="37.75"/>
    <n v="32.357142857142854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d v="2014-09-26T19:02:41"/>
    <n v="1409187761"/>
    <x v="4002"/>
    <b v="0"/>
    <n v="4"/>
    <b v="0"/>
    <s v="theater/plays"/>
    <n v="1.84"/>
    <n v="5.75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d v="2015-02-15T08:05:47"/>
    <n v="1421417147"/>
    <x v="4003"/>
    <b v="0"/>
    <n v="2"/>
    <b v="0"/>
    <s v="theater/plays"/>
    <n v="10.050000000000001"/>
    <n v="100.5"/>
    <n v="100.5"/>
    <x v="1"/>
    <s v="plays"/>
  </r>
  <r>
    <n v="4004"/>
    <s v="South Florida Tours"/>
    <s v="Help Launch The Queen Into South Florida!"/>
    <x v="2"/>
    <n v="1"/>
    <x v="2"/>
    <s v="US"/>
    <s v="USD"/>
    <n v="1412740457"/>
    <d v="2014-10-07T21:54:17"/>
    <n v="1410148457"/>
    <x v="4004"/>
    <b v="0"/>
    <n v="1"/>
    <b v="0"/>
    <s v="theater/plays"/>
    <n v="0.2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d v="2014-10-20T13:23:05"/>
    <n v="1408648985"/>
    <x v="4005"/>
    <b v="0"/>
    <n v="2"/>
    <b v="0"/>
    <s v="theater/plays"/>
    <n v="1.3333333333333333"/>
    <n v="2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d v="2016-02-16T12:33:07"/>
    <n v="1453487587"/>
    <x v="4006"/>
    <b v="0"/>
    <n v="1"/>
    <b v="0"/>
    <s v="theater/plays"/>
    <n v="6.6666666666666671E-3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d v="2014-08-26T10:28:00"/>
    <n v="1406572381"/>
    <x v="4007"/>
    <b v="0"/>
    <n v="1"/>
    <b v="0"/>
    <s v="theater/plays"/>
    <n v="0.25"/>
    <n v="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d v="2015-07-22T17:08:27"/>
    <n v="1435014507"/>
    <x v="4008"/>
    <b v="0"/>
    <n v="4"/>
    <b v="0"/>
    <s v="theater/plays"/>
    <n v="6"/>
    <n v="15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d v="2014-09-09T10:49:20"/>
    <n v="1406825360"/>
    <x v="4009"/>
    <b v="0"/>
    <n v="3"/>
    <b v="0"/>
    <s v="theater/plays"/>
    <n v="3.8860103626943006"/>
    <n v="25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d v="2014-10-26T12:29:26"/>
    <n v="1412879366"/>
    <x v="4010"/>
    <b v="0"/>
    <n v="38"/>
    <b v="0"/>
    <s v="theater/plays"/>
    <n v="24.194444444444443"/>
    <n v="45.842105263157897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d v="2015-01-28T07:04:38"/>
    <n v="1419858278"/>
    <x v="4011"/>
    <b v="0"/>
    <n v="4"/>
    <b v="0"/>
    <s v="theater/plays"/>
    <n v="7.6"/>
    <n v="4.75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d v="2015-05-02T07:04:09"/>
    <n v="1427979849"/>
    <x v="4012"/>
    <b v="0"/>
    <n v="0"/>
    <b v="0"/>
    <s v="theater/plays"/>
    <n v="0"/>
    <e v="#DIV/0!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d v="2015-02-16T01:13:43"/>
    <n v="1421478823"/>
    <x v="4013"/>
    <b v="0"/>
    <n v="2"/>
    <b v="0"/>
    <s v="theater/plays"/>
    <n v="1.3"/>
    <n v="13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d v="2016-03-04T23:54:29"/>
    <n v="1455861269"/>
    <x v="4014"/>
    <b v="0"/>
    <n v="0"/>
    <b v="0"/>
    <s v="theater/plays"/>
    <n v="0"/>
    <e v="#DIV/0!"/>
    <n v="0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d v="2015-07-19T12:44:23"/>
    <n v="1434739463"/>
    <x v="4015"/>
    <b v="0"/>
    <n v="1"/>
    <b v="0"/>
    <s v="theater/plays"/>
    <n v="1.4285714285714285E-2"/>
    <n v="1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d v="2014-09-17T14:56:40"/>
    <n v="1408395400"/>
    <x v="4016"/>
    <b v="0"/>
    <n v="7"/>
    <b v="0"/>
    <s v="theater/plays"/>
    <n v="14"/>
    <n v="1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d v="2014-09-04T10:07:54"/>
    <n v="1407254874"/>
    <x v="4017"/>
    <b v="0"/>
    <n v="2"/>
    <b v="0"/>
    <s v="theater/plays"/>
    <n v="1.05"/>
    <n v="52.5"/>
    <n v="52.5"/>
    <x v="1"/>
    <s v="plays"/>
  </r>
  <r>
    <n v="4018"/>
    <s v="Time Please Fringe"/>
    <s v="Funding for a production of Time Please at the Brighton Fringe 2017... and beyond."/>
    <x v="15"/>
    <n v="130"/>
    <x v="2"/>
    <s v="GB"/>
    <s v="GBP"/>
    <n v="1475877108"/>
    <d v="2016-10-07T15:51:48"/>
    <n v="1473285108"/>
    <x v="4018"/>
    <b v="0"/>
    <n v="4"/>
    <b v="0"/>
    <s v="theater/plays"/>
    <n v="8.6666666666666661"/>
    <n v="32.5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d v="2016-04-15T10:28:00"/>
    <n v="1455725596"/>
    <x v="4019"/>
    <b v="0"/>
    <n v="4"/>
    <b v="0"/>
    <s v="theater/plays"/>
    <n v="0.82857142857142863"/>
    <n v="7.25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d v="2015-03-23T21:34:59"/>
    <n v="1424579699"/>
    <x v="4020"/>
    <b v="0"/>
    <n v="3"/>
    <b v="0"/>
    <s v="theater/plays"/>
    <n v="16.666666666666668"/>
    <n v="33.333333333333336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d v="2014-10-26T15:52:38"/>
    <n v="1409176358"/>
    <x v="4021"/>
    <b v="0"/>
    <n v="2"/>
    <b v="0"/>
    <s v="theater/plays"/>
    <n v="0.83333333333333337"/>
    <n v="62.5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d v="2015-01-31T20:54:00"/>
    <n v="1418824867"/>
    <x v="4022"/>
    <b v="0"/>
    <n v="197"/>
    <b v="0"/>
    <s v="theater/plays"/>
    <n v="69.561111111111117"/>
    <n v="63.558375634517766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d v="2016-03-24T16:59:23"/>
    <n v="1454975963"/>
    <x v="4023"/>
    <b v="0"/>
    <n v="0"/>
    <b v="0"/>
    <s v="theater/plays"/>
    <n v="0"/>
    <e v="#DIV/0!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d v="2015-08-31T10:04:57"/>
    <n v="1438445097"/>
    <x v="4024"/>
    <b v="0"/>
    <n v="1"/>
    <b v="0"/>
    <s v="theater/plays"/>
    <n v="1.25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d v="2015-07-25T23:42:16"/>
    <n v="1432705336"/>
    <x v="4025"/>
    <b v="0"/>
    <n v="4"/>
    <b v="0"/>
    <s v="theater/plays"/>
    <n v="5"/>
    <n v="62.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d v="2015-12-04T10:43:59"/>
    <n v="1444059839"/>
    <x v="4026"/>
    <b v="0"/>
    <n v="0"/>
    <b v="0"/>
    <s v="theater/plays"/>
    <n v="0"/>
    <e v="#DIV/0!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d v="2017-02-22T19:00:00"/>
    <n v="1486077481"/>
    <x v="4027"/>
    <b v="0"/>
    <n v="7"/>
    <b v="0"/>
    <s v="theater/plays"/>
    <n v="7.166666666666667"/>
    <n v="30.714285714285715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d v="2014-06-05T16:31:40"/>
    <n v="1399415500"/>
    <x v="4028"/>
    <b v="0"/>
    <n v="11"/>
    <b v="0"/>
    <s v="theater/plays"/>
    <n v="28.05"/>
    <n v="51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d v="2015-12-13T18:36:10"/>
    <n v="1447461370"/>
    <x v="4029"/>
    <b v="0"/>
    <n v="0"/>
    <b v="0"/>
    <s v="theater/plays"/>
    <n v="0"/>
    <e v="#DIV/0!"/>
    <n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d v="2016-02-03T12:49:00"/>
    <n v="1452008599"/>
    <x v="4030"/>
    <b v="0"/>
    <n v="6"/>
    <b v="0"/>
    <s v="theater/plays"/>
    <n v="16"/>
    <n v="66.666666666666671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d v="2014-12-18T09:02:44"/>
    <n v="1414591364"/>
    <x v="4031"/>
    <b v="0"/>
    <n v="0"/>
    <b v="0"/>
    <s v="theater/plays"/>
    <n v="0"/>
    <e v="#DIV/0!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d v="2015-12-15T14:25:16"/>
    <n v="1445023516"/>
    <x v="4032"/>
    <b v="0"/>
    <n v="7"/>
    <b v="0"/>
    <s v="theater/plays"/>
    <n v="6.8287037037037033"/>
    <n v="59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d v="2016-10-02T03:00:00"/>
    <n v="1472711224"/>
    <x v="4033"/>
    <b v="0"/>
    <n v="94"/>
    <b v="0"/>
    <s v="theater/plays"/>
    <n v="25.698702928870294"/>
    <n v="65.340319148936175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d v="2015-04-03T15:44:10"/>
    <n v="1425509050"/>
    <x v="4034"/>
    <b v="0"/>
    <n v="2"/>
    <b v="0"/>
    <s v="theater/plays"/>
    <n v="1.4814814814814814"/>
    <n v="100"/>
    <n v="100"/>
    <x v="1"/>
    <s v="plays"/>
  </r>
  <r>
    <n v="4035"/>
    <s v="The Lost Boy"/>
    <s v="&quot;Stories are where you go to look for the truth of your own life.&quot; (Frank Delaney)"/>
    <x v="3"/>
    <n v="3685"/>
    <x v="2"/>
    <s v="US"/>
    <s v="USD"/>
    <n v="1413925887"/>
    <d v="2014-10-21T15:11:27"/>
    <n v="1411333887"/>
    <x v="4035"/>
    <b v="0"/>
    <n v="25"/>
    <b v="0"/>
    <s v="theater/plays"/>
    <n v="36.85"/>
    <n v="147.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d v="2014-07-01T16:30:00"/>
    <n v="1402784964"/>
    <x v="4036"/>
    <b v="0"/>
    <n v="17"/>
    <b v="0"/>
    <s v="theater/plays"/>
    <n v="47.05"/>
    <n v="166.0588235294117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d v="2016-05-24T08:25:00"/>
    <n v="1462585315"/>
    <x v="4037"/>
    <b v="0"/>
    <n v="2"/>
    <b v="0"/>
    <s v="theater/plays"/>
    <n v="11.428571428571429"/>
    <n v="4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d v="2014-10-17T13:10:10"/>
    <n v="1408389010"/>
    <x v="4038"/>
    <b v="0"/>
    <n v="4"/>
    <b v="0"/>
    <s v="theater/plays"/>
    <n v="12.04"/>
    <n v="75.25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d v="2015-11-30T23:59:00"/>
    <n v="1446048367"/>
    <x v="4039"/>
    <b v="0"/>
    <n v="5"/>
    <b v="0"/>
    <s v="theater/plays"/>
    <n v="6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d v="2015-07-17T21:00:00"/>
    <n v="1432100004"/>
    <x v="4040"/>
    <b v="0"/>
    <n v="2"/>
    <b v="0"/>
    <s v="theater/plays"/>
    <n v="31.25"/>
    <n v="1250"/>
    <n v="1250"/>
    <x v="1"/>
    <s v="plays"/>
  </r>
  <r>
    <n v="4041"/>
    <s v="In the Land of Gold"/>
    <s v="A bold, colouful, vibrant play centred around the last remaining monarchy of Africa."/>
    <x v="10"/>
    <n v="21"/>
    <x v="2"/>
    <s v="GB"/>
    <s v="GBP"/>
    <n v="1473160954"/>
    <d v="2016-09-06T05:22:34"/>
    <n v="1467976954"/>
    <x v="4041"/>
    <b v="0"/>
    <n v="2"/>
    <b v="0"/>
    <s v="theater/plays"/>
    <n v="0.42"/>
    <n v="10.5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d v="2015-01-20T13:16:00"/>
    <n v="1419213664"/>
    <x v="4042"/>
    <b v="0"/>
    <n v="3"/>
    <b v="0"/>
    <s v="theater/plays"/>
    <n v="0.21"/>
    <n v="7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d v="2014-11-20T16:58:45"/>
    <n v="1415228325"/>
    <x v="4043"/>
    <b v="0"/>
    <n v="0"/>
    <b v="0"/>
    <s v="theater/plays"/>
    <n v="0"/>
    <e v="#DIV/0!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d v="2015-04-09T23:00:00"/>
    <n v="1426050982"/>
    <x v="4044"/>
    <b v="0"/>
    <n v="4"/>
    <b v="0"/>
    <s v="theater/plays"/>
    <n v="37.5"/>
    <n v="56.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d v="2014-08-20T22:49:49"/>
    <n v="1406004589"/>
    <x v="4045"/>
    <b v="0"/>
    <n v="1"/>
    <b v="0"/>
    <s v="theater/plays"/>
    <n v="0.02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d v="2014-10-22T09:36:50"/>
    <n v="1411400210"/>
    <x v="4046"/>
    <b v="0"/>
    <n v="12"/>
    <b v="0"/>
    <s v="theater/plays"/>
    <n v="8.2142857142857135"/>
    <n v="38.333333333333336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d v="2015-01-10T19:00:00"/>
    <n v="1418862743"/>
    <x v="4047"/>
    <b v="0"/>
    <n v="4"/>
    <b v="0"/>
    <s v="theater/plays"/>
    <n v="2.2000000000000002"/>
    <n v="27.5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d v="2016-04-11T05:13:07"/>
    <n v="1457352787"/>
    <x v="4048"/>
    <b v="0"/>
    <n v="91"/>
    <b v="0"/>
    <s v="theater/plays"/>
    <n v="17.652941176470588"/>
    <n v="32.97802197802197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d v="2015-07-14T17:00:15"/>
    <n v="1434322815"/>
    <x v="4049"/>
    <b v="0"/>
    <n v="1"/>
    <b v="0"/>
    <s v="theater/plays"/>
    <n v="0.08"/>
    <n v="16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d v="2014-10-23T09:16:31"/>
    <n v="1411485391"/>
    <x v="4050"/>
    <b v="0"/>
    <n v="1"/>
    <b v="0"/>
    <s v="theater/plays"/>
    <n v="6.6666666666666666E-2"/>
    <n v="1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d v="2014-05-09T00:53:00"/>
    <n v="1399058797"/>
    <x v="4051"/>
    <b v="0"/>
    <n v="0"/>
    <b v="0"/>
    <s v="theater/plays"/>
    <n v="0"/>
    <e v="#DIV/0!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d v="2014-10-13T15:05:16"/>
    <n v="1408050316"/>
    <x v="4052"/>
    <b v="0"/>
    <n v="13"/>
    <b v="0"/>
    <s v="theater/plays"/>
    <n v="37.533333333333331"/>
    <n v="86.615384615384613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d v="2014-11-15T14:00:00"/>
    <n v="1413477228"/>
    <x v="4053"/>
    <b v="0"/>
    <n v="2"/>
    <b v="0"/>
    <s v="theater/plays"/>
    <n v="22"/>
    <n v="55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d v="2016-09-30T22:00:00"/>
    <n v="1472674285"/>
    <x v="4054"/>
    <b v="0"/>
    <n v="0"/>
    <b v="0"/>
    <s v="theater/plays"/>
    <n v="0"/>
    <e v="#DIV/0!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d v="2014-06-19T09:33:51"/>
    <n v="1400600031"/>
    <x v="4055"/>
    <b v="0"/>
    <n v="21"/>
    <b v="0"/>
    <s v="theater/plays"/>
    <n v="17.62"/>
    <n v="41.952380952380949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d v="2016-07-03T13:59:00"/>
    <n v="1465856639"/>
    <x v="4056"/>
    <b v="0"/>
    <n v="9"/>
    <b v="0"/>
    <s v="theater/plays"/>
    <n v="53"/>
    <n v="88.333333333333329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d v="2015-11-25T17:00:00"/>
    <n v="1446506080"/>
    <x v="4057"/>
    <b v="0"/>
    <n v="6"/>
    <b v="0"/>
    <s v="theater/plays"/>
    <n v="22.142857142857142"/>
    <n v="129.16666666666666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d v="2016-03-31T21:59:00"/>
    <n v="1458178044"/>
    <x v="4058"/>
    <b v="0"/>
    <n v="4"/>
    <b v="0"/>
    <s v="theater/plays"/>
    <n v="2.5333333333333332"/>
    <n v="23.75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d v="2014-09-15T21:00:00"/>
    <n v="1408116152"/>
    <x v="4059"/>
    <b v="0"/>
    <n v="7"/>
    <b v="0"/>
    <s v="theater/plays"/>
    <n v="2.5"/>
    <n v="35.71428571428571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d v="2014-06-23T10:00:00"/>
    <n v="1400604056"/>
    <x v="4060"/>
    <b v="0"/>
    <n v="5"/>
    <b v="0"/>
    <s v="theater/plays"/>
    <n v="2.85"/>
    <n v="57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d v="2016-04-20T20:23:43"/>
    <n v="1456025023"/>
    <x v="4061"/>
    <b v="0"/>
    <n v="0"/>
    <b v="0"/>
    <s v="theater/plays"/>
    <n v="0"/>
    <e v="#DIV/0!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d v="2016-07-02T11:44:28"/>
    <n v="1464889468"/>
    <x v="4062"/>
    <b v="0"/>
    <n v="3"/>
    <b v="0"/>
    <s v="theater/plays"/>
    <n v="2.4500000000000002"/>
    <n v="163.33333333333334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d v="2014-06-27T10:21:24"/>
    <n v="1401294084"/>
    <x v="4063"/>
    <b v="0"/>
    <n v="9"/>
    <b v="0"/>
    <s v="theater/plays"/>
    <n v="1.4210526315789473"/>
    <n v="1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d v="2015-04-29T08:07:06"/>
    <n v="1427724426"/>
    <x v="4064"/>
    <b v="0"/>
    <n v="6"/>
    <b v="0"/>
    <s v="theater/plays"/>
    <n v="19.25"/>
    <n v="64.166666666666671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d v="2014-08-12T16:50:11"/>
    <n v="1405291811"/>
    <x v="4065"/>
    <b v="0"/>
    <n v="4"/>
    <b v="0"/>
    <s v="theater/plays"/>
    <n v="0.67500000000000004"/>
    <n v="6.7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d v="2016-05-18T18:56:28"/>
    <n v="1461027388"/>
    <x v="4066"/>
    <b v="0"/>
    <n v="1"/>
    <b v="0"/>
    <s v="theater/plays"/>
    <n v="0.16666666666666666"/>
    <n v="2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d v="2015-09-27T20:49:10"/>
    <n v="1439952550"/>
    <x v="4067"/>
    <b v="0"/>
    <n v="17"/>
    <b v="0"/>
    <s v="theater/plays"/>
    <n v="60.9"/>
    <n v="179.11764705882354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d v="2017-01-13T17:05:00"/>
    <n v="1481756855"/>
    <x v="4068"/>
    <b v="0"/>
    <n v="1"/>
    <b v="0"/>
    <s v="theater/plays"/>
    <n v="1.0000000000000002"/>
    <n v="34.950000000000003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d v="2015-02-28T06:00:00"/>
    <n v="1421596356"/>
    <x v="4069"/>
    <b v="0"/>
    <n v="13"/>
    <b v="0"/>
    <s v="theater/plays"/>
    <n v="34.4"/>
    <n v="33.07692307692308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d v="2015-02-28T21:00:00"/>
    <n v="1422374420"/>
    <x v="4070"/>
    <b v="0"/>
    <n v="6"/>
    <b v="0"/>
    <s v="theater/plays"/>
    <n v="16.5"/>
    <n v="27.5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d v="2016-12-26T13:18:51"/>
    <n v="1480187931"/>
    <x v="4071"/>
    <b v="0"/>
    <n v="0"/>
    <b v="0"/>
    <s v="theater/plays"/>
    <n v="0"/>
    <e v="#DIV/0!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d v="2014-08-21T12:35:11"/>
    <n v="1403462111"/>
    <x v="4072"/>
    <b v="0"/>
    <n v="2"/>
    <b v="0"/>
    <s v="theater/plays"/>
    <n v="0.4"/>
    <n v="2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d v="2015-05-08T22:00:00"/>
    <n v="1426407426"/>
    <x v="4073"/>
    <b v="0"/>
    <n v="2"/>
    <b v="0"/>
    <s v="theater/plays"/>
    <n v="1.0571428571428572"/>
    <n v="18.5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d v="2015-11-05T08:16:15"/>
    <n v="1444137375"/>
    <x v="4074"/>
    <b v="0"/>
    <n v="21"/>
    <b v="0"/>
    <s v="theater/plays"/>
    <n v="26.727272727272727"/>
    <n v="3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d v="2014-06-30T11:28:00"/>
    <n v="1400547969"/>
    <x v="4075"/>
    <b v="0"/>
    <n v="13"/>
    <b v="0"/>
    <s v="theater/plays"/>
    <n v="28.8"/>
    <n v="44.30769230769230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d v="2014-10-21T13:51:00"/>
    <n v="1411499149"/>
    <x v="4076"/>
    <b v="0"/>
    <n v="0"/>
    <b v="0"/>
    <s v="theater/plays"/>
    <n v="0"/>
    <e v="#DIV/0!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d v="2016-12-21T11:03:14"/>
    <n v="1479747794"/>
    <x v="4077"/>
    <b v="0"/>
    <n v="6"/>
    <b v="0"/>
    <s v="theater/plays"/>
    <n v="8.9"/>
    <n v="222.5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d v="2017-01-27T12:54:02"/>
    <n v="1482951242"/>
    <x v="4078"/>
    <b v="0"/>
    <n v="0"/>
    <b v="0"/>
    <s v="theater/plays"/>
    <n v="0"/>
    <e v="#DIV/0!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d v="2016-06-19T16:32:01"/>
    <n v="1463783521"/>
    <x v="4079"/>
    <b v="0"/>
    <n v="1"/>
    <b v="0"/>
    <s v="theater/plays"/>
    <n v="0.16666666666666666"/>
    <n v="5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d v="2016-06-14T12:54:00"/>
    <n v="1463849116"/>
    <x v="4080"/>
    <b v="0"/>
    <n v="0"/>
    <b v="0"/>
    <s v="theater/plays"/>
    <n v="0"/>
    <e v="#DIV/0!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d v="2015-03-08T06:57:05"/>
    <n v="1423231025"/>
    <x v="4081"/>
    <b v="0"/>
    <n v="12"/>
    <b v="0"/>
    <s v="theater/plays"/>
    <n v="15.737410071942445"/>
    <n v="29.166666666666668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d v="2015-11-14T17:00:00"/>
    <n v="1446179553"/>
    <x v="4082"/>
    <b v="0"/>
    <n v="2"/>
    <b v="0"/>
    <s v="theater/plays"/>
    <n v="2"/>
    <n v="1.5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d v="2016-01-14T12:16:56"/>
    <n v="1450203416"/>
    <x v="4083"/>
    <b v="0"/>
    <n v="6"/>
    <b v="0"/>
    <s v="theater/plays"/>
    <n v="21.685714285714287"/>
    <n v="126.5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d v="2016-10-09T04:28:26"/>
    <n v="1473416906"/>
    <x v="4084"/>
    <b v="0"/>
    <n v="1"/>
    <b v="0"/>
    <s v="theater/plays"/>
    <n v="0.33333333333333331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d v="2015-03-23T21:59:00"/>
    <n v="1424701775"/>
    <x v="4085"/>
    <b v="0"/>
    <n v="1"/>
    <b v="0"/>
    <s v="theater/plays"/>
    <n v="0.2857142857142857"/>
    <n v="10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d v="2015-11-20T22:00:00"/>
    <n v="1445985299"/>
    <x v="4086"/>
    <b v="0"/>
    <n v="5"/>
    <b v="0"/>
    <s v="theater/plays"/>
    <n v="4.7"/>
    <n v="9.4"/>
    <n v="9.4"/>
    <x v="1"/>
    <s v="plays"/>
  </r>
  <r>
    <n v="4087"/>
    <s v="Stage Production &quot;The Nail Shop&quot;"/>
    <s v="Comedy Stage Play"/>
    <x v="376"/>
    <n v="0"/>
    <x v="2"/>
    <s v="US"/>
    <s v="USD"/>
    <n v="1468777786"/>
    <d v="2016-07-17T11:49:46"/>
    <n v="1466185786"/>
    <x v="4087"/>
    <b v="0"/>
    <n v="0"/>
    <b v="0"/>
    <s v="theater/plays"/>
    <n v="0"/>
    <e v="#DIV/0!"/>
    <n v="0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d v="2015-01-16T04:26:00"/>
    <n v="1418827324"/>
    <x v="4088"/>
    <b v="0"/>
    <n v="3"/>
    <b v="0"/>
    <s v="theater/plays"/>
    <n v="10.8"/>
    <n v="72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d v="2015-05-31T11:35:00"/>
    <n v="1430242488"/>
    <x v="4089"/>
    <b v="0"/>
    <n v="8"/>
    <b v="0"/>
    <s v="theater/plays"/>
    <n v="4.8"/>
    <n v="30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d v="2015-08-07T09:00:00"/>
    <n v="1437754137"/>
    <x v="4090"/>
    <b v="0"/>
    <n v="3"/>
    <b v="0"/>
    <s v="theater/plays"/>
    <n v="3.2"/>
    <n v="10.66666666666666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d v="2015-01-16T06:09:11"/>
    <n v="1418818151"/>
    <x v="4091"/>
    <b v="0"/>
    <n v="8"/>
    <b v="0"/>
    <s v="theater/plays"/>
    <n v="12.75"/>
    <n v="25.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d v="2015-04-04T21:40:47"/>
    <n v="1423024847"/>
    <x v="4092"/>
    <b v="0"/>
    <n v="1"/>
    <b v="0"/>
    <s v="theater/plays"/>
    <n v="1.8181818181818181E-2"/>
    <n v="2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d v="2015-08-22T13:34:53"/>
    <n v="1435088093"/>
    <x v="4093"/>
    <b v="0"/>
    <n v="4"/>
    <b v="0"/>
    <s v="theater/plays"/>
    <n v="2.4"/>
    <n v="1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d v="2014-10-21T22:59:00"/>
    <n v="1410141900"/>
    <x v="4094"/>
    <b v="0"/>
    <n v="8"/>
    <b v="0"/>
    <s v="theater/plays"/>
    <n v="36.5"/>
    <n v="91.25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d v="2016-12-18T18:45:50"/>
    <n v="1479516350"/>
    <x v="4095"/>
    <b v="0"/>
    <n v="1"/>
    <b v="0"/>
    <s v="theater/plays"/>
    <n v="2.6666666666666665"/>
    <n v="8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d v="2017-02-28T02:51:00"/>
    <n v="1484484219"/>
    <x v="4096"/>
    <b v="0"/>
    <n v="5"/>
    <b v="0"/>
    <s v="theater/plays"/>
    <n v="11.428571428571429"/>
    <n v="8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d v="2016-01-31T17:55:00"/>
    <n v="1449431237"/>
    <x v="4097"/>
    <b v="0"/>
    <n v="0"/>
    <b v="0"/>
    <s v="theater/plays"/>
    <n v="0"/>
    <e v="#DIV/0!"/>
    <n v="0"/>
    <x v="1"/>
    <s v="plays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d v="2016-06-04T11:19:57"/>
    <n v="1462468797"/>
    <x v="4098"/>
    <b v="0"/>
    <n v="0"/>
    <b v="0"/>
    <s v="theater/plays"/>
    <n v="0"/>
    <e v="#DIV/0!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d v="2016-09-02T14:24:33"/>
    <n v="1468959873"/>
    <x v="4099"/>
    <b v="0"/>
    <n v="1"/>
    <b v="0"/>
    <s v="theater/plays"/>
    <n v="1.1111111111111112"/>
    <n v="50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d v="2014-10-24T20:59:50"/>
    <n v="1413341990"/>
    <x v="4100"/>
    <b v="0"/>
    <n v="0"/>
    <b v="0"/>
    <s v="theater/plays"/>
    <n v="0"/>
    <e v="#DIV/0!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d v="2017-01-25T15:41:22"/>
    <n v="1482788482"/>
    <x v="4101"/>
    <b v="0"/>
    <n v="0"/>
    <b v="0"/>
    <s v="theater/plays"/>
    <n v="0"/>
    <e v="#DIV/0!"/>
    <n v="0"/>
    <x v="1"/>
    <s v="plays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d v="2016-05-15T14:21:13"/>
    <n v="1460751673"/>
    <x v="4102"/>
    <b v="0"/>
    <n v="6"/>
    <b v="0"/>
    <s v="theater/plays"/>
    <n v="27.4"/>
    <n v="22.83333333333333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d v="2015-08-26T12:32:00"/>
    <n v="1435953566"/>
    <x v="4103"/>
    <b v="0"/>
    <n v="6"/>
    <b v="0"/>
    <s v="theater/plays"/>
    <n v="10"/>
    <n v="16.666666666666668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d v="2016-10-27T00:40:34"/>
    <n v="1474958434"/>
    <x v="4104"/>
    <b v="0"/>
    <n v="14"/>
    <b v="0"/>
    <s v="theater/plays"/>
    <n v="21.366666666666667"/>
    <n v="45.785714285714285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d v="2016-12-25T18:15:09"/>
    <n v="1479860109"/>
    <x v="4105"/>
    <b v="0"/>
    <n v="6"/>
    <b v="0"/>
    <s v="theater/plays"/>
    <n v="6.9696969696969697"/>
    <n v="383.33333333333331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d v="2015-04-01T19:00:00"/>
    <n v="1424221866"/>
    <x v="4106"/>
    <b v="0"/>
    <n v="33"/>
    <b v="0"/>
    <s v="theater/plays"/>
    <n v="70.599999999999994"/>
    <n v="106.96969696969697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d v="2014-09-24T16:00:01"/>
    <n v="1409608801"/>
    <x v="4107"/>
    <b v="0"/>
    <n v="4"/>
    <b v="0"/>
    <s v="theater/plays"/>
    <n v="2.0499999999999998"/>
    <n v="10.25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d v="2017-03-02T23:00:00"/>
    <n v="1485909937"/>
    <x v="4108"/>
    <b v="0"/>
    <n v="1"/>
    <b v="0"/>
    <s v="theater/plays"/>
    <n v="1.9666666666666666"/>
    <n v="59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d v="2015-11-29T07:56:44"/>
    <n v="1446209804"/>
    <x v="4109"/>
    <b v="0"/>
    <n v="0"/>
    <b v="0"/>
    <s v="theater/plays"/>
    <n v="0"/>
    <e v="#DIV/0!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d v="2016-07-21T09:02:31"/>
    <n v="1463929351"/>
    <x v="4110"/>
    <b v="0"/>
    <n v="6"/>
    <b v="0"/>
    <s v="theater/plays"/>
    <n v="28.666666666666668"/>
    <n v="14.333333333333334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d v="2015-02-23T21:15:40"/>
    <n v="1422155740"/>
    <x v="4111"/>
    <b v="0"/>
    <n v="6"/>
    <b v="0"/>
    <s v="theater/plays"/>
    <n v="3.1333333333333333"/>
    <n v="15.666666666666666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d v="2016-02-27T18:00:00"/>
    <n v="1454280186"/>
    <x v="4112"/>
    <b v="0"/>
    <n v="1"/>
    <b v="0"/>
    <s v="theater/plays"/>
    <n v="0.04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d v="2016-01-08T00:34:00"/>
    <n v="1450619123"/>
    <x v="4113"/>
    <b v="0"/>
    <n v="3"/>
    <b v="0"/>
    <s v="theater/plays"/>
    <n v="0.2"/>
    <n v="1"/>
    <n v="1"/>
    <x v="1"/>
    <s v="plays"/>
  </r>
  <r>
    <m/>
    <m/>
    <m/>
    <x v="445"/>
    <m/>
    <x v="4"/>
    <m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2BBA6-A6B1-46F9-B666-18DF5C4AD7D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7">
      <pivotArea dataOnly="0" fieldPosition="0">
        <references count="1">
          <reference field="17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CB170-E9E8-493D-9DAA-93F3E5C1444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formats count="3">
    <format dxfId="16">
      <pivotArea outline="0" collapsedLevelsAreSubtotals="1" fieldPosition="0"/>
    </format>
    <format dxfId="15">
      <pivotArea dataOnly="0" labelOnly="1" fieldPosition="0">
        <references count="1">
          <reference field="18" count="0"/>
        </references>
      </pivotArea>
    </format>
    <format dxfId="14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72DA2-38C3-4AFE-9991-21F9F909827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/>
  </dataFields>
  <formats count="8">
    <format dxfId="13">
      <pivotArea outline="0" collapsedLevelsAreSubtotals="1" fieldPosition="0"/>
    </format>
    <format dxfId="12">
      <pivotArea dataOnly="0" labelOnly="1" fieldPosition="0">
        <references count="1">
          <reference field="21" count="5">
            <x v="0"/>
            <x v="1"/>
            <x v="2"/>
            <x v="3"/>
            <x v="4"/>
          </reference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2">
          <reference field="11" count="1">
            <x v="0"/>
          </reference>
          <reference field="21" count="1" selected="0">
            <x v="0"/>
          </reference>
        </references>
      </pivotArea>
    </format>
    <format dxfId="9">
      <pivotArea dataOnly="0" labelOnly="1" fieldPosition="0">
        <references count="2">
          <reference field="11" count="3">
            <x v="1"/>
            <x v="2"/>
            <x v="3"/>
          </reference>
          <reference field="21" count="1" selected="0">
            <x v="1"/>
          </reference>
        </references>
      </pivotArea>
    </format>
    <format dxfId="8">
      <pivotArea dataOnly="0" labelOnly="1" fieldPosition="0">
        <references count="2">
          <reference field="11" count="3">
            <x v="4"/>
            <x v="5"/>
            <x v="6"/>
          </reference>
          <reference field="21" count="1" selected="0">
            <x v="2"/>
          </reference>
        </references>
      </pivotArea>
    </format>
    <format dxfId="7">
      <pivotArea dataOnly="0" labelOnly="1" fieldPosition="0">
        <references count="2">
          <reference field="11" count="3">
            <x v="7"/>
            <x v="8"/>
            <x v="9"/>
          </reference>
          <reference field="21" count="1" selected="0">
            <x v="3"/>
          </reference>
        </references>
      </pivotArea>
    </format>
    <format dxfId="6">
      <pivotArea dataOnly="0" labelOnly="1" fieldPosition="0">
        <references count="2">
          <reference field="11" count="3">
            <x v="10"/>
            <x v="11"/>
            <x v="12"/>
          </reference>
          <reference field="21" count="1" selected="0">
            <x v="4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C6" sqref="C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5546875" style="5" customWidth="1"/>
    <col min="5" max="5" width="12.77734375" style="5" customWidth="1"/>
    <col min="6" max="6" width="15.109375" style="5" customWidth="1"/>
    <col min="7" max="7" width="13" style="5" customWidth="1"/>
    <col min="8" max="8" width="14.77734375" style="5" customWidth="1"/>
    <col min="9" max="9" width="15" style="5" customWidth="1"/>
    <col min="10" max="10" width="24.33203125" style="12" customWidth="1"/>
    <col min="11" max="11" width="15.77734375" style="5" customWidth="1"/>
    <col min="12" max="12" width="23.21875" style="12" customWidth="1"/>
    <col min="13" max="13" width="13.44140625" customWidth="1"/>
    <col min="14" max="14" width="17.77734375" style="5" customWidth="1"/>
    <col min="15" max="15" width="16.109375" customWidth="1"/>
    <col min="16" max="16" width="28.21875" style="5" customWidth="1"/>
    <col min="17" max="17" width="18.5546875" style="5" customWidth="1"/>
    <col min="18" max="18" width="18.77734375" style="5" customWidth="1"/>
    <col min="19" max="19" width="31.44140625" style="5" customWidth="1"/>
    <col min="20" max="20" width="17.44140625" style="5" customWidth="1"/>
    <col min="21" max="21" width="14.88671875" style="5" customWidth="1"/>
    <col min="22" max="22" width="8.88671875" customWidth="1"/>
  </cols>
  <sheetData>
    <row r="1" spans="1:21" ht="20.399999999999999" customHeight="1" x14ac:dyDescent="0.3">
      <c r="A1" s="1" t="s">
        <v>0</v>
      </c>
      <c r="B1" s="2" t="s">
        <v>1</v>
      </c>
      <c r="C1" s="2" t="s">
        <v>4110</v>
      </c>
      <c r="D1" s="1" t="s">
        <v>8367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1" t="s">
        <v>8366</v>
      </c>
      <c r="K1" s="1" t="s">
        <v>8259</v>
      </c>
      <c r="L1" s="11" t="s">
        <v>8368</v>
      </c>
      <c r="M1" s="1" t="s">
        <v>8260</v>
      </c>
      <c r="N1" s="1" t="s">
        <v>8261</v>
      </c>
      <c r="O1" s="1" t="s">
        <v>8262</v>
      </c>
      <c r="P1" s="1" t="s">
        <v>8360</v>
      </c>
      <c r="Q1" s="1" t="s">
        <v>8361</v>
      </c>
      <c r="R1" s="1" t="s">
        <v>8362</v>
      </c>
      <c r="S1" s="1" t="s">
        <v>8363</v>
      </c>
      <c r="T1" s="1" t="s">
        <v>8364</v>
      </c>
      <c r="U1" s="1" t="s">
        <v>8365</v>
      </c>
    </row>
    <row r="2" spans="1:21" ht="43.2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12">
        <f>(I2/86400)+25569+(-6/24)</f>
        <v>42207.875</v>
      </c>
      <c r="K2" s="5">
        <v>1434931811</v>
      </c>
      <c r="L2" s="12">
        <f>(K2/86400)+25569+(-6/24)</f>
        <v>42176.757071759261</v>
      </c>
      <c r="M2" t="b">
        <v>0</v>
      </c>
      <c r="N2" s="5">
        <v>182</v>
      </c>
      <c r="O2" t="b">
        <v>1</v>
      </c>
      <c r="P2" s="5" t="s">
        <v>8263</v>
      </c>
      <c r="Q2" s="5">
        <f t="shared" ref="Q2:Q65" si="0">E2*100/D2</f>
        <v>136.85882352941175</v>
      </c>
      <c r="R2" s="5">
        <v>63.917582417582416</v>
      </c>
      <c r="S2" s="5">
        <f t="shared" ref="S2:S65" si="1">IFERROR(R2,0)</f>
        <v>63.917582417582416</v>
      </c>
      <c r="T2" s="5" t="s">
        <v>8321</v>
      </c>
      <c r="U2" s="5" t="s">
        <v>8322</v>
      </c>
    </row>
    <row r="3" spans="1:21" ht="28.8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12">
        <f t="shared" ref="J3:J66" si="2">(I3/86400)+25569+(-6/24)</f>
        <v>42796.350497685184</v>
      </c>
      <c r="K3" s="5">
        <v>1485872683</v>
      </c>
      <c r="L3" s="12">
        <f t="shared" ref="L3:L66" si="3">(K3/86400)+25569+(-6/24)</f>
        <v>42766.350497685184</v>
      </c>
      <c r="M3" t="b">
        <v>0</v>
      </c>
      <c r="N3" s="5">
        <v>79</v>
      </c>
      <c r="O3" t="b">
        <v>1</v>
      </c>
      <c r="P3" s="5" t="s">
        <v>8263</v>
      </c>
      <c r="Q3" s="5">
        <f t="shared" si="0"/>
        <v>142.60827250608273</v>
      </c>
      <c r="R3" s="5">
        <v>185.48101265822785</v>
      </c>
      <c r="S3" s="5">
        <f t="shared" si="1"/>
        <v>185.48101265822785</v>
      </c>
      <c r="T3" s="5" t="s">
        <v>8321</v>
      </c>
      <c r="U3" s="5" t="s">
        <v>8322</v>
      </c>
    </row>
    <row r="4" spans="1:21" ht="43.2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12">
        <f t="shared" si="2"/>
        <v>42415.452349537038</v>
      </c>
      <c r="K4" s="5">
        <v>1454691083</v>
      </c>
      <c r="L4" s="12">
        <f t="shared" si="3"/>
        <v>42405.452349537038</v>
      </c>
      <c r="M4" t="b">
        <v>0</v>
      </c>
      <c r="N4" s="5">
        <v>35</v>
      </c>
      <c r="O4" t="b">
        <v>1</v>
      </c>
      <c r="P4" s="5" t="s">
        <v>8263</v>
      </c>
      <c r="Q4" s="5">
        <f t="shared" si="0"/>
        <v>105</v>
      </c>
      <c r="R4" s="5">
        <v>15</v>
      </c>
      <c r="S4" s="5">
        <f t="shared" si="1"/>
        <v>15</v>
      </c>
      <c r="T4" s="5" t="s">
        <v>8321</v>
      </c>
      <c r="U4" s="5" t="s">
        <v>8322</v>
      </c>
    </row>
    <row r="5" spans="1:21" ht="28.8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12">
        <f t="shared" si="2"/>
        <v>41858.265127314815</v>
      </c>
      <c r="K5" s="5">
        <v>1404822107</v>
      </c>
      <c r="L5" s="12">
        <f t="shared" si="3"/>
        <v>41828.265127314815</v>
      </c>
      <c r="M5" t="b">
        <v>0</v>
      </c>
      <c r="N5" s="5">
        <v>150</v>
      </c>
      <c r="O5" t="b">
        <v>1</v>
      </c>
      <c r="P5" s="5" t="s">
        <v>8263</v>
      </c>
      <c r="Q5" s="5">
        <f t="shared" si="0"/>
        <v>103.9</v>
      </c>
      <c r="R5" s="5">
        <v>69.266666666666666</v>
      </c>
      <c r="S5" s="5">
        <f t="shared" si="1"/>
        <v>69.266666666666666</v>
      </c>
      <c r="T5" s="5" t="s">
        <v>8321</v>
      </c>
      <c r="U5" s="5" t="s">
        <v>8322</v>
      </c>
    </row>
    <row r="6" spans="1:21" ht="57.6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12">
        <f t="shared" si="2"/>
        <v>42357.584247685183</v>
      </c>
      <c r="K6" s="5">
        <v>1447963279</v>
      </c>
      <c r="L6" s="12">
        <f t="shared" si="3"/>
        <v>42327.584247685183</v>
      </c>
      <c r="M6" t="b">
        <v>0</v>
      </c>
      <c r="N6" s="5">
        <v>284</v>
      </c>
      <c r="O6" t="b">
        <v>1</v>
      </c>
      <c r="P6" s="5" t="s">
        <v>8263</v>
      </c>
      <c r="Q6" s="5">
        <f t="shared" si="0"/>
        <v>122.99154545454546</v>
      </c>
      <c r="R6" s="5">
        <v>190.55028169014085</v>
      </c>
      <c r="S6" s="5">
        <f t="shared" si="1"/>
        <v>190.55028169014085</v>
      </c>
      <c r="T6" s="5" t="s">
        <v>8321</v>
      </c>
      <c r="U6" s="5" t="s">
        <v>8322</v>
      </c>
    </row>
    <row r="7" spans="1:21" ht="43.2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12">
        <f t="shared" si="2"/>
        <v>42579.982638888891</v>
      </c>
      <c r="K7" s="5">
        <v>1468362207</v>
      </c>
      <c r="L7" s="12">
        <f t="shared" si="3"/>
        <v>42563.682951388888</v>
      </c>
      <c r="M7" t="b">
        <v>0</v>
      </c>
      <c r="N7" s="5">
        <v>47</v>
      </c>
      <c r="O7" t="b">
        <v>1</v>
      </c>
      <c r="P7" s="5" t="s">
        <v>8263</v>
      </c>
      <c r="Q7" s="5">
        <f t="shared" si="0"/>
        <v>109.77744436109028</v>
      </c>
      <c r="R7" s="5">
        <v>93.40425531914893</v>
      </c>
      <c r="S7" s="5">
        <f t="shared" si="1"/>
        <v>93.40425531914893</v>
      </c>
      <c r="T7" s="5" t="s">
        <v>8321</v>
      </c>
      <c r="U7" s="5" t="s">
        <v>8322</v>
      </c>
    </row>
    <row r="8" spans="1:21" ht="43.2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12">
        <f t="shared" si="2"/>
        <v>41803.822337962964</v>
      </c>
      <c r="K8" s="5">
        <v>1401846250</v>
      </c>
      <c r="L8" s="12">
        <f t="shared" si="3"/>
        <v>41793.822337962964</v>
      </c>
      <c r="M8" t="b">
        <v>0</v>
      </c>
      <c r="N8" s="5">
        <v>58</v>
      </c>
      <c r="O8" t="b">
        <v>1</v>
      </c>
      <c r="P8" s="5" t="s">
        <v>8263</v>
      </c>
      <c r="Q8" s="5">
        <f t="shared" si="0"/>
        <v>106.4875</v>
      </c>
      <c r="R8" s="5">
        <v>146.87931034482759</v>
      </c>
      <c r="S8" s="5">
        <f t="shared" si="1"/>
        <v>146.87931034482759</v>
      </c>
      <c r="T8" s="5" t="s">
        <v>8321</v>
      </c>
      <c r="U8" s="5" t="s">
        <v>8322</v>
      </c>
    </row>
    <row r="9" spans="1:21" ht="57.6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12">
        <f t="shared" si="2"/>
        <v>42555.797071759254</v>
      </c>
      <c r="K9" s="5">
        <v>1464224867</v>
      </c>
      <c r="L9" s="12">
        <f t="shared" si="3"/>
        <v>42515.797071759254</v>
      </c>
      <c r="M9" t="b">
        <v>0</v>
      </c>
      <c r="N9" s="5">
        <v>57</v>
      </c>
      <c r="O9" t="b">
        <v>1</v>
      </c>
      <c r="P9" s="5" t="s">
        <v>8263</v>
      </c>
      <c r="Q9" s="5">
        <f t="shared" si="0"/>
        <v>101.22222222222223</v>
      </c>
      <c r="R9" s="5">
        <v>159.82456140350877</v>
      </c>
      <c r="S9" s="5">
        <f t="shared" si="1"/>
        <v>159.82456140350877</v>
      </c>
      <c r="T9" s="5" t="s">
        <v>8321</v>
      </c>
      <c r="U9" s="5" t="s">
        <v>8322</v>
      </c>
    </row>
    <row r="10" spans="1:21" ht="28.8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12">
        <f t="shared" si="2"/>
        <v>42475.625</v>
      </c>
      <c r="K10" s="5">
        <v>1460155212</v>
      </c>
      <c r="L10" s="12">
        <f t="shared" si="3"/>
        <v>42468.69458333333</v>
      </c>
      <c r="M10" t="b">
        <v>0</v>
      </c>
      <c r="N10" s="5">
        <v>12</v>
      </c>
      <c r="O10" t="b">
        <v>1</v>
      </c>
      <c r="P10" s="5" t="s">
        <v>8263</v>
      </c>
      <c r="Q10" s="5">
        <f t="shared" si="0"/>
        <v>100.04342857142858</v>
      </c>
      <c r="R10" s="5">
        <v>291.79333333333335</v>
      </c>
      <c r="S10" s="5">
        <f t="shared" si="1"/>
        <v>291.79333333333335</v>
      </c>
      <c r="T10" s="5" t="s">
        <v>8321</v>
      </c>
      <c r="U10" s="5" t="s">
        <v>8322</v>
      </c>
    </row>
    <row r="11" spans="1:21" ht="43.2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12">
        <f t="shared" si="2"/>
        <v>42476.853518518517</v>
      </c>
      <c r="K11" s="5">
        <v>1458268144</v>
      </c>
      <c r="L11" s="12">
        <f t="shared" si="3"/>
        <v>42446.853518518517</v>
      </c>
      <c r="M11" t="b">
        <v>0</v>
      </c>
      <c r="N11" s="5">
        <v>20</v>
      </c>
      <c r="O11" t="b">
        <v>1</v>
      </c>
      <c r="P11" s="5" t="s">
        <v>8263</v>
      </c>
      <c r="Q11" s="5">
        <f t="shared" si="0"/>
        <v>125.998</v>
      </c>
      <c r="R11" s="5">
        <v>31.499500000000001</v>
      </c>
      <c r="S11" s="5">
        <f t="shared" si="1"/>
        <v>31.499500000000001</v>
      </c>
      <c r="T11" s="5" t="s">
        <v>8321</v>
      </c>
      <c r="U11" s="5" t="s">
        <v>8322</v>
      </c>
    </row>
    <row r="12" spans="1:21" ht="43.2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12">
        <f t="shared" si="2"/>
        <v>41814.818043981482</v>
      </c>
      <c r="K12" s="5">
        <v>1400636279</v>
      </c>
      <c r="L12" s="12">
        <f t="shared" si="3"/>
        <v>41779.818043981482</v>
      </c>
      <c r="M12" t="b">
        <v>0</v>
      </c>
      <c r="N12" s="5">
        <v>19</v>
      </c>
      <c r="O12" t="b">
        <v>1</v>
      </c>
      <c r="P12" s="5" t="s">
        <v>8263</v>
      </c>
      <c r="Q12" s="5">
        <f t="shared" si="0"/>
        <v>100.5</v>
      </c>
      <c r="R12" s="5">
        <v>158.68421052631578</v>
      </c>
      <c r="S12" s="5">
        <f t="shared" si="1"/>
        <v>158.68421052631578</v>
      </c>
      <c r="T12" s="5" t="s">
        <v>8321</v>
      </c>
      <c r="U12" s="5" t="s">
        <v>8322</v>
      </c>
    </row>
    <row r="13" spans="1:21" ht="57.6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12">
        <f t="shared" si="2"/>
        <v>42603.875</v>
      </c>
      <c r="K13" s="5">
        <v>1469126462</v>
      </c>
      <c r="L13" s="12">
        <f t="shared" si="3"/>
        <v>42572.528495370367</v>
      </c>
      <c r="M13" t="b">
        <v>0</v>
      </c>
      <c r="N13" s="5">
        <v>75</v>
      </c>
      <c r="O13" t="b">
        <v>1</v>
      </c>
      <c r="P13" s="5" t="s">
        <v>8263</v>
      </c>
      <c r="Q13" s="5">
        <f t="shared" si="0"/>
        <v>120.5</v>
      </c>
      <c r="R13" s="5">
        <v>80.333333333333329</v>
      </c>
      <c r="S13" s="5">
        <f t="shared" si="1"/>
        <v>80.333333333333329</v>
      </c>
      <c r="T13" s="5" t="s">
        <v>8321</v>
      </c>
      <c r="U13" s="5" t="s">
        <v>8322</v>
      </c>
    </row>
    <row r="14" spans="1:21" ht="57.6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12">
        <f t="shared" si="2"/>
        <v>41835.875</v>
      </c>
      <c r="K14" s="5">
        <v>1401642425</v>
      </c>
      <c r="L14" s="12">
        <f t="shared" si="3"/>
        <v>41791.463252314818</v>
      </c>
      <c r="M14" t="b">
        <v>0</v>
      </c>
      <c r="N14" s="5">
        <v>827</v>
      </c>
      <c r="O14" t="b">
        <v>1</v>
      </c>
      <c r="P14" s="5" t="s">
        <v>8263</v>
      </c>
      <c r="Q14" s="5">
        <f t="shared" si="0"/>
        <v>165.29333333333332</v>
      </c>
      <c r="R14" s="5">
        <v>59.961305925030231</v>
      </c>
      <c r="S14" s="5">
        <f t="shared" si="1"/>
        <v>59.961305925030231</v>
      </c>
      <c r="T14" s="5" t="s">
        <v>8321</v>
      </c>
      <c r="U14" s="5" t="s">
        <v>8322</v>
      </c>
    </row>
    <row r="15" spans="1:21" ht="43.2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12">
        <f t="shared" si="2"/>
        <v>42544.602083333331</v>
      </c>
      <c r="K15" s="5">
        <v>1463588109</v>
      </c>
      <c r="L15" s="12">
        <f t="shared" si="3"/>
        <v>42508.427187499998</v>
      </c>
      <c r="M15" t="b">
        <v>0</v>
      </c>
      <c r="N15" s="5">
        <v>51</v>
      </c>
      <c r="O15" t="b">
        <v>1</v>
      </c>
      <c r="P15" s="5" t="s">
        <v>8263</v>
      </c>
      <c r="Q15" s="5">
        <f t="shared" si="0"/>
        <v>159.97142857142856</v>
      </c>
      <c r="R15" s="5">
        <v>109.78431372549019</v>
      </c>
      <c r="S15" s="5">
        <f t="shared" si="1"/>
        <v>109.78431372549019</v>
      </c>
      <c r="T15" s="5" t="s">
        <v>8321</v>
      </c>
      <c r="U15" s="5" t="s">
        <v>8322</v>
      </c>
    </row>
    <row r="16" spans="1:21" ht="28.8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12">
        <f t="shared" si="2"/>
        <v>41833.332638888889</v>
      </c>
      <c r="K16" s="5">
        <v>1403051888</v>
      </c>
      <c r="L16" s="12">
        <f t="shared" si="3"/>
        <v>41807.77648148148</v>
      </c>
      <c r="M16" t="b">
        <v>0</v>
      </c>
      <c r="N16" s="5">
        <v>41</v>
      </c>
      <c r="O16" t="b">
        <v>1</v>
      </c>
      <c r="P16" s="5" t="s">
        <v>8263</v>
      </c>
      <c r="Q16" s="5">
        <f t="shared" si="0"/>
        <v>100.93333333333334</v>
      </c>
      <c r="R16" s="5">
        <v>147.70731707317074</v>
      </c>
      <c r="S16" s="5">
        <f t="shared" si="1"/>
        <v>147.70731707317074</v>
      </c>
      <c r="T16" s="5" t="s">
        <v>8321</v>
      </c>
      <c r="U16" s="5" t="s">
        <v>8322</v>
      </c>
    </row>
    <row r="17" spans="1:21" ht="43.2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12">
        <f t="shared" si="2"/>
        <v>42274.593055555553</v>
      </c>
      <c r="K17" s="5">
        <v>1441790658</v>
      </c>
      <c r="L17" s="12">
        <f t="shared" si="3"/>
        <v>42256.141875000001</v>
      </c>
      <c r="M17" t="b">
        <v>0</v>
      </c>
      <c r="N17" s="5">
        <v>98</v>
      </c>
      <c r="O17" t="b">
        <v>1</v>
      </c>
      <c r="P17" s="5" t="s">
        <v>8263</v>
      </c>
      <c r="Q17" s="5">
        <f t="shared" si="0"/>
        <v>106.6</v>
      </c>
      <c r="R17" s="5">
        <v>21.755102040816325</v>
      </c>
      <c r="S17" s="5">
        <f t="shared" si="1"/>
        <v>21.755102040816325</v>
      </c>
      <c r="T17" s="5" t="s">
        <v>8321</v>
      </c>
      <c r="U17" s="5" t="s">
        <v>8322</v>
      </c>
    </row>
    <row r="18" spans="1:21" ht="43.2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12">
        <f t="shared" si="2"/>
        <v>41805.979166666664</v>
      </c>
      <c r="K18" s="5">
        <v>1398971211</v>
      </c>
      <c r="L18" s="12">
        <f t="shared" si="3"/>
        <v>41760.546423611115</v>
      </c>
      <c r="M18" t="b">
        <v>0</v>
      </c>
      <c r="N18" s="5">
        <v>70</v>
      </c>
      <c r="O18" t="b">
        <v>1</v>
      </c>
      <c r="P18" s="5" t="s">
        <v>8263</v>
      </c>
      <c r="Q18" s="5">
        <f t="shared" si="0"/>
        <v>100.24166666666666</v>
      </c>
      <c r="R18" s="5">
        <v>171.84285714285716</v>
      </c>
      <c r="S18" s="5">
        <f t="shared" si="1"/>
        <v>171.84285714285716</v>
      </c>
      <c r="T18" s="5" t="s">
        <v>8321</v>
      </c>
      <c r="U18" s="5" t="s">
        <v>8322</v>
      </c>
    </row>
    <row r="19" spans="1:21" ht="43.2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12">
        <f t="shared" si="2"/>
        <v>41947.523402777777</v>
      </c>
      <c r="K19" s="5">
        <v>1412530422</v>
      </c>
      <c r="L19" s="12">
        <f t="shared" si="3"/>
        <v>41917.481736111113</v>
      </c>
      <c r="M19" t="b">
        <v>0</v>
      </c>
      <c r="N19" s="5">
        <v>36</v>
      </c>
      <c r="O19" t="b">
        <v>1</v>
      </c>
      <c r="P19" s="5" t="s">
        <v>8263</v>
      </c>
      <c r="Q19" s="5">
        <f t="shared" si="0"/>
        <v>100.66666666666667</v>
      </c>
      <c r="R19" s="5">
        <v>41.944444444444443</v>
      </c>
      <c r="S19" s="5">
        <f t="shared" si="1"/>
        <v>41.944444444444443</v>
      </c>
      <c r="T19" s="5" t="s">
        <v>8321</v>
      </c>
      <c r="U19" s="5" t="s">
        <v>8322</v>
      </c>
    </row>
    <row r="20" spans="1:21" ht="43.2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12">
        <f t="shared" si="2"/>
        <v>41899.292314814811</v>
      </c>
      <c r="K20" s="5">
        <v>1408366856</v>
      </c>
      <c r="L20" s="12">
        <f t="shared" si="3"/>
        <v>41869.292314814811</v>
      </c>
      <c r="M20" t="b">
        <v>0</v>
      </c>
      <c r="N20" s="5">
        <v>342</v>
      </c>
      <c r="O20" t="b">
        <v>1</v>
      </c>
      <c r="P20" s="5" t="s">
        <v>8263</v>
      </c>
      <c r="Q20" s="5">
        <f t="shared" si="0"/>
        <v>106.3211</v>
      </c>
      <c r="R20" s="5">
        <v>93.264122807017543</v>
      </c>
      <c r="S20" s="5">
        <f t="shared" si="1"/>
        <v>93.264122807017543</v>
      </c>
      <c r="T20" s="5" t="s">
        <v>8321</v>
      </c>
      <c r="U20" s="5" t="s">
        <v>8322</v>
      </c>
    </row>
    <row r="21" spans="1:21" ht="43.2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12">
        <f t="shared" si="2"/>
        <v>42205.566365740742</v>
      </c>
      <c r="K21" s="5">
        <v>1434828934</v>
      </c>
      <c r="L21" s="12">
        <f t="shared" si="3"/>
        <v>42175.566365740742</v>
      </c>
      <c r="M21" t="b">
        <v>0</v>
      </c>
      <c r="N21" s="5">
        <v>22</v>
      </c>
      <c r="O21" t="b">
        <v>1</v>
      </c>
      <c r="P21" s="5" t="s">
        <v>8263</v>
      </c>
      <c r="Q21" s="5">
        <f t="shared" si="0"/>
        <v>145.29411764705881</v>
      </c>
      <c r="R21" s="5">
        <v>56.136363636363633</v>
      </c>
      <c r="S21" s="5">
        <f t="shared" si="1"/>
        <v>56.136363636363633</v>
      </c>
      <c r="T21" s="5" t="s">
        <v>8321</v>
      </c>
      <c r="U21" s="5" t="s">
        <v>8322</v>
      </c>
    </row>
    <row r="22" spans="1:21" ht="43.2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12">
        <f t="shared" si="2"/>
        <v>42260.508240740739</v>
      </c>
      <c r="K22" s="5">
        <v>1436983912</v>
      </c>
      <c r="L22" s="12">
        <f t="shared" si="3"/>
        <v>42200.508240740739</v>
      </c>
      <c r="M22" t="b">
        <v>0</v>
      </c>
      <c r="N22" s="5">
        <v>25</v>
      </c>
      <c r="O22" t="b">
        <v>1</v>
      </c>
      <c r="P22" s="5" t="s">
        <v>8263</v>
      </c>
      <c r="Q22" s="5">
        <f t="shared" si="0"/>
        <v>100.2</v>
      </c>
      <c r="R22" s="5">
        <v>80.16</v>
      </c>
      <c r="S22" s="5">
        <f t="shared" si="1"/>
        <v>80.16</v>
      </c>
      <c r="T22" s="5" t="s">
        <v>8321</v>
      </c>
      <c r="U22" s="5" t="s">
        <v>8322</v>
      </c>
    </row>
    <row r="23" spans="1:21" ht="43.2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12">
        <f t="shared" si="2"/>
        <v>41908.377187500002</v>
      </c>
      <c r="K23" s="5">
        <v>1409151789</v>
      </c>
      <c r="L23" s="12">
        <f t="shared" si="3"/>
        <v>41878.377187500002</v>
      </c>
      <c r="M23" t="b">
        <v>0</v>
      </c>
      <c r="N23" s="5">
        <v>101</v>
      </c>
      <c r="O23" t="b">
        <v>1</v>
      </c>
      <c r="P23" s="5" t="s">
        <v>8263</v>
      </c>
      <c r="Q23" s="5">
        <f t="shared" si="0"/>
        <v>109.13513513513513</v>
      </c>
      <c r="R23" s="5">
        <v>199.9009900990099</v>
      </c>
      <c r="S23" s="5">
        <f t="shared" si="1"/>
        <v>199.9009900990099</v>
      </c>
      <c r="T23" s="5" t="s">
        <v>8321</v>
      </c>
      <c r="U23" s="5" t="s">
        <v>8322</v>
      </c>
    </row>
    <row r="24" spans="1:21" ht="28.8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12">
        <f t="shared" si="2"/>
        <v>42005.082638888889</v>
      </c>
      <c r="K24" s="5">
        <v>1418766740</v>
      </c>
      <c r="L24" s="12">
        <f t="shared" si="3"/>
        <v>41989.66134259259</v>
      </c>
      <c r="M24" t="b">
        <v>0</v>
      </c>
      <c r="N24" s="5">
        <v>8</v>
      </c>
      <c r="O24" t="b">
        <v>1</v>
      </c>
      <c r="P24" s="5" t="s">
        <v>8263</v>
      </c>
      <c r="Q24" s="5">
        <f t="shared" si="0"/>
        <v>117.14285714285714</v>
      </c>
      <c r="R24" s="5">
        <v>51.25</v>
      </c>
      <c r="S24" s="5">
        <f t="shared" si="1"/>
        <v>51.25</v>
      </c>
      <c r="T24" s="5" t="s">
        <v>8321</v>
      </c>
      <c r="U24" s="5" t="s">
        <v>8322</v>
      </c>
    </row>
    <row r="25" spans="1:21" ht="43.2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12">
        <f t="shared" si="2"/>
        <v>42124.388888888891</v>
      </c>
      <c r="K25" s="5">
        <v>1428086501</v>
      </c>
      <c r="L25" s="12">
        <f t="shared" si="3"/>
        <v>42097.528946759259</v>
      </c>
      <c r="M25" t="b">
        <v>0</v>
      </c>
      <c r="N25" s="5">
        <v>23</v>
      </c>
      <c r="O25" t="b">
        <v>1</v>
      </c>
      <c r="P25" s="5" t="s">
        <v>8263</v>
      </c>
      <c r="Q25" s="5">
        <f t="shared" si="0"/>
        <v>118.5</v>
      </c>
      <c r="R25" s="5">
        <v>103.04347826086956</v>
      </c>
      <c r="S25" s="5">
        <f t="shared" si="1"/>
        <v>103.04347826086956</v>
      </c>
      <c r="T25" s="5" t="s">
        <v>8321</v>
      </c>
      <c r="U25" s="5" t="s">
        <v>8322</v>
      </c>
    </row>
    <row r="26" spans="1:21" ht="28.8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12">
        <f t="shared" si="2"/>
        <v>42262.568749999999</v>
      </c>
      <c r="K26" s="5">
        <v>1439494863</v>
      </c>
      <c r="L26" s="12">
        <f t="shared" si="3"/>
        <v>42229.570173611108</v>
      </c>
      <c r="M26" t="b">
        <v>0</v>
      </c>
      <c r="N26" s="5">
        <v>574</v>
      </c>
      <c r="O26" t="b">
        <v>1</v>
      </c>
      <c r="P26" s="5" t="s">
        <v>8263</v>
      </c>
      <c r="Q26" s="5">
        <f t="shared" si="0"/>
        <v>108.80768571428571</v>
      </c>
      <c r="R26" s="5">
        <v>66.346149825783982</v>
      </c>
      <c r="S26" s="5">
        <f t="shared" si="1"/>
        <v>66.346149825783982</v>
      </c>
      <c r="T26" s="5" t="s">
        <v>8321</v>
      </c>
      <c r="U26" s="5" t="s">
        <v>8322</v>
      </c>
    </row>
    <row r="27" spans="1:21" ht="43.2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12">
        <f t="shared" si="2"/>
        <v>42377.775011574078</v>
      </c>
      <c r="K27" s="5">
        <v>1447115761</v>
      </c>
      <c r="L27" s="12">
        <f t="shared" si="3"/>
        <v>42317.775011574078</v>
      </c>
      <c r="M27" t="b">
        <v>0</v>
      </c>
      <c r="N27" s="5">
        <v>14</v>
      </c>
      <c r="O27" t="b">
        <v>1</v>
      </c>
      <c r="P27" s="5" t="s">
        <v>8263</v>
      </c>
      <c r="Q27" s="5">
        <f t="shared" si="0"/>
        <v>133.33333333333334</v>
      </c>
      <c r="R27" s="5">
        <v>57.142857142857146</v>
      </c>
      <c r="S27" s="5">
        <f t="shared" si="1"/>
        <v>57.142857142857146</v>
      </c>
      <c r="T27" s="5" t="s">
        <v>8321</v>
      </c>
      <c r="U27" s="5" t="s">
        <v>8322</v>
      </c>
    </row>
    <row r="28" spans="1:21" ht="43.2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12">
        <f t="shared" si="2"/>
        <v>41868.265555555554</v>
      </c>
      <c r="K28" s="5">
        <v>1404822144</v>
      </c>
      <c r="L28" s="12">
        <f t="shared" si="3"/>
        <v>41828.265555555554</v>
      </c>
      <c r="M28" t="b">
        <v>0</v>
      </c>
      <c r="N28" s="5">
        <v>19</v>
      </c>
      <c r="O28" t="b">
        <v>1</v>
      </c>
      <c r="P28" s="5" t="s">
        <v>8263</v>
      </c>
      <c r="Q28" s="5">
        <f t="shared" si="0"/>
        <v>155.19999999999999</v>
      </c>
      <c r="R28" s="5">
        <v>102.10526315789474</v>
      </c>
      <c r="S28" s="5">
        <f t="shared" si="1"/>
        <v>102.10526315789474</v>
      </c>
      <c r="T28" s="5" t="s">
        <v>8321</v>
      </c>
      <c r="U28" s="5" t="s">
        <v>8322</v>
      </c>
    </row>
    <row r="29" spans="1:21" ht="43.2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12">
        <f t="shared" si="2"/>
        <v>41958.956400462965</v>
      </c>
      <c r="K29" s="5">
        <v>1413518233</v>
      </c>
      <c r="L29" s="12">
        <f t="shared" si="3"/>
        <v>41928.914733796293</v>
      </c>
      <c r="M29" t="b">
        <v>0</v>
      </c>
      <c r="N29" s="5">
        <v>150</v>
      </c>
      <c r="O29" t="b">
        <v>1</v>
      </c>
      <c r="P29" s="5" t="s">
        <v>8263</v>
      </c>
      <c r="Q29" s="5">
        <f t="shared" si="0"/>
        <v>111.72499999999999</v>
      </c>
      <c r="R29" s="5">
        <v>148.96666666666667</v>
      </c>
      <c r="S29" s="5">
        <f t="shared" si="1"/>
        <v>148.96666666666667</v>
      </c>
      <c r="T29" s="5" t="s">
        <v>8321</v>
      </c>
      <c r="U29" s="5" t="s">
        <v>8322</v>
      </c>
    </row>
    <row r="30" spans="1:21" ht="28.8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12">
        <f t="shared" si="2"/>
        <v>42354.71393518518</v>
      </c>
      <c r="K30" s="5">
        <v>1447715284</v>
      </c>
      <c r="L30" s="12">
        <f t="shared" si="3"/>
        <v>42324.71393518518</v>
      </c>
      <c r="M30" t="b">
        <v>0</v>
      </c>
      <c r="N30" s="5">
        <v>71</v>
      </c>
      <c r="O30" t="b">
        <v>1</v>
      </c>
      <c r="P30" s="5" t="s">
        <v>8263</v>
      </c>
      <c r="Q30" s="5">
        <f t="shared" si="0"/>
        <v>100.35</v>
      </c>
      <c r="R30" s="5">
        <v>169.6056338028169</v>
      </c>
      <c r="S30" s="5">
        <f t="shared" si="1"/>
        <v>169.6056338028169</v>
      </c>
      <c r="T30" s="5" t="s">
        <v>8321</v>
      </c>
      <c r="U30" s="5" t="s">
        <v>8322</v>
      </c>
    </row>
    <row r="31" spans="1:21" ht="43.2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12">
        <f t="shared" si="2"/>
        <v>41842.42324074074</v>
      </c>
      <c r="K31" s="5">
        <v>1403453368</v>
      </c>
      <c r="L31" s="12">
        <f t="shared" si="3"/>
        <v>41812.42324074074</v>
      </c>
      <c r="M31" t="b">
        <v>0</v>
      </c>
      <c r="N31" s="5">
        <v>117</v>
      </c>
      <c r="O31" t="b">
        <v>1</v>
      </c>
      <c r="P31" s="5" t="s">
        <v>8263</v>
      </c>
      <c r="Q31" s="5">
        <f t="shared" si="0"/>
        <v>123.33333333333333</v>
      </c>
      <c r="R31" s="5">
        <v>31.623931623931625</v>
      </c>
      <c r="S31" s="5">
        <f t="shared" si="1"/>
        <v>31.623931623931625</v>
      </c>
      <c r="T31" s="5" t="s">
        <v>8321</v>
      </c>
      <c r="U31" s="5" t="s">
        <v>8322</v>
      </c>
    </row>
    <row r="32" spans="1:21" ht="43.2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12">
        <f t="shared" si="2"/>
        <v>41872.042997685188</v>
      </c>
      <c r="K32" s="5">
        <v>1406012515</v>
      </c>
      <c r="L32" s="12">
        <f t="shared" si="3"/>
        <v>41842.042997685188</v>
      </c>
      <c r="M32" t="b">
        <v>0</v>
      </c>
      <c r="N32" s="5">
        <v>53</v>
      </c>
      <c r="O32" t="b">
        <v>1</v>
      </c>
      <c r="P32" s="5" t="s">
        <v>8263</v>
      </c>
      <c r="Q32" s="5">
        <f t="shared" si="0"/>
        <v>101.29975</v>
      </c>
      <c r="R32" s="5">
        <v>76.45264150943396</v>
      </c>
      <c r="S32" s="5">
        <f t="shared" si="1"/>
        <v>76.45264150943396</v>
      </c>
      <c r="T32" s="5" t="s">
        <v>8321</v>
      </c>
      <c r="U32" s="5" t="s">
        <v>8322</v>
      </c>
    </row>
    <row r="33" spans="1:21" ht="43.2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12">
        <f t="shared" si="2"/>
        <v>42394.54206018518</v>
      </c>
      <c r="K33" s="5">
        <v>1452193234</v>
      </c>
      <c r="L33" s="12">
        <f t="shared" si="3"/>
        <v>42376.54206018518</v>
      </c>
      <c r="M33" t="b">
        <v>0</v>
      </c>
      <c r="N33" s="5">
        <v>1</v>
      </c>
      <c r="O33" t="b">
        <v>1</v>
      </c>
      <c r="P33" s="5" t="s">
        <v>8263</v>
      </c>
      <c r="Q33" s="5">
        <f t="shared" si="0"/>
        <v>100</v>
      </c>
      <c r="R33" s="5">
        <v>13</v>
      </c>
      <c r="S33" s="5">
        <f t="shared" si="1"/>
        <v>13</v>
      </c>
      <c r="T33" s="5" t="s">
        <v>8321</v>
      </c>
      <c r="U33" s="5" t="s">
        <v>8322</v>
      </c>
    </row>
    <row r="34" spans="1:21" ht="57.6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12">
        <f t="shared" si="2"/>
        <v>42502.915972222225</v>
      </c>
      <c r="K34" s="5">
        <v>1459523017</v>
      </c>
      <c r="L34" s="12">
        <f t="shared" si="3"/>
        <v>42461.377511574072</v>
      </c>
      <c r="M34" t="b">
        <v>0</v>
      </c>
      <c r="N34" s="5">
        <v>89</v>
      </c>
      <c r="O34" t="b">
        <v>1</v>
      </c>
      <c r="P34" s="5" t="s">
        <v>8263</v>
      </c>
      <c r="Q34" s="5">
        <f t="shared" si="0"/>
        <v>100.24604569420035</v>
      </c>
      <c r="R34" s="5">
        <v>320.44943820224717</v>
      </c>
      <c r="S34" s="5">
        <f t="shared" si="1"/>
        <v>320.44943820224717</v>
      </c>
      <c r="T34" s="5" t="s">
        <v>8321</v>
      </c>
      <c r="U34" s="5" t="s">
        <v>8322</v>
      </c>
    </row>
    <row r="35" spans="1:21" ht="43.2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12">
        <f t="shared" si="2"/>
        <v>42316.452557870369</v>
      </c>
      <c r="K35" s="5">
        <v>1444405901</v>
      </c>
      <c r="L35" s="12">
        <f t="shared" si="3"/>
        <v>42286.410891203705</v>
      </c>
      <c r="M35" t="b">
        <v>0</v>
      </c>
      <c r="N35" s="5">
        <v>64</v>
      </c>
      <c r="O35" t="b">
        <v>1</v>
      </c>
      <c r="P35" s="5" t="s">
        <v>8263</v>
      </c>
      <c r="Q35" s="5">
        <f t="shared" si="0"/>
        <v>102.0952380952381</v>
      </c>
      <c r="R35" s="5">
        <v>83.75</v>
      </c>
      <c r="S35" s="5">
        <f t="shared" si="1"/>
        <v>83.75</v>
      </c>
      <c r="T35" s="5" t="s">
        <v>8321</v>
      </c>
      <c r="U35" s="5" t="s">
        <v>8322</v>
      </c>
    </row>
    <row r="36" spans="1:21" ht="43.2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12">
        <f t="shared" si="2"/>
        <v>41856.071770833332</v>
      </c>
      <c r="K36" s="5">
        <v>1405928601</v>
      </c>
      <c r="L36" s="12">
        <f t="shared" si="3"/>
        <v>41841.071770833332</v>
      </c>
      <c r="M36" t="b">
        <v>0</v>
      </c>
      <c r="N36" s="5">
        <v>68</v>
      </c>
      <c r="O36" t="b">
        <v>1</v>
      </c>
      <c r="P36" s="5" t="s">
        <v>8263</v>
      </c>
      <c r="Q36" s="5">
        <f t="shared" si="0"/>
        <v>130.46153846153845</v>
      </c>
      <c r="R36" s="5">
        <v>49.882352941176471</v>
      </c>
      <c r="S36" s="5">
        <f t="shared" si="1"/>
        <v>49.882352941176471</v>
      </c>
      <c r="T36" s="5" t="s">
        <v>8321</v>
      </c>
      <c r="U36" s="5" t="s">
        <v>8322</v>
      </c>
    </row>
    <row r="37" spans="1:21" ht="43.2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12">
        <f t="shared" si="2"/>
        <v>42121.75</v>
      </c>
      <c r="K37" s="5">
        <v>1428130814</v>
      </c>
      <c r="L37" s="12">
        <f t="shared" si="3"/>
        <v>42098.041828703703</v>
      </c>
      <c r="M37" t="b">
        <v>0</v>
      </c>
      <c r="N37" s="5">
        <v>28</v>
      </c>
      <c r="O37" t="b">
        <v>1</v>
      </c>
      <c r="P37" s="5" t="s">
        <v>8263</v>
      </c>
      <c r="Q37" s="5">
        <f t="shared" si="0"/>
        <v>166.5</v>
      </c>
      <c r="R37" s="5">
        <v>59.464285714285715</v>
      </c>
      <c r="S37" s="5">
        <f t="shared" si="1"/>
        <v>59.464285714285715</v>
      </c>
      <c r="T37" s="5" t="s">
        <v>8321</v>
      </c>
      <c r="U37" s="5" t="s">
        <v>8322</v>
      </c>
    </row>
    <row r="38" spans="1:21" ht="28.8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12">
        <f t="shared" si="2"/>
        <v>42098.015335648146</v>
      </c>
      <c r="K38" s="5">
        <v>1425540125</v>
      </c>
      <c r="L38" s="12">
        <f t="shared" si="3"/>
        <v>42068.057002314818</v>
      </c>
      <c r="M38" t="b">
        <v>0</v>
      </c>
      <c r="N38" s="5">
        <v>44</v>
      </c>
      <c r="O38" t="b">
        <v>1</v>
      </c>
      <c r="P38" s="5" t="s">
        <v>8263</v>
      </c>
      <c r="Q38" s="5">
        <f t="shared" si="0"/>
        <v>142.15</v>
      </c>
      <c r="R38" s="5">
        <v>193.84090909090909</v>
      </c>
      <c r="S38" s="5">
        <f t="shared" si="1"/>
        <v>193.84090909090909</v>
      </c>
      <c r="T38" s="5" t="s">
        <v>8321</v>
      </c>
      <c r="U38" s="5" t="s">
        <v>8322</v>
      </c>
    </row>
    <row r="39" spans="1:21" ht="43.2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12">
        <f t="shared" si="2"/>
        <v>42062.443043981482</v>
      </c>
      <c r="K39" s="5">
        <v>1422463079</v>
      </c>
      <c r="L39" s="12">
        <f t="shared" si="3"/>
        <v>42032.443043981482</v>
      </c>
      <c r="M39" t="b">
        <v>0</v>
      </c>
      <c r="N39" s="5">
        <v>253</v>
      </c>
      <c r="O39" t="b">
        <v>1</v>
      </c>
      <c r="P39" s="5" t="s">
        <v>8263</v>
      </c>
      <c r="Q39" s="5">
        <f t="shared" si="0"/>
        <v>183.44090909090909</v>
      </c>
      <c r="R39" s="5">
        <v>159.51383399209487</v>
      </c>
      <c r="S39" s="5">
        <f t="shared" si="1"/>
        <v>159.51383399209487</v>
      </c>
      <c r="T39" s="5" t="s">
        <v>8321</v>
      </c>
      <c r="U39" s="5" t="s">
        <v>8322</v>
      </c>
    </row>
    <row r="40" spans="1:21" ht="43.2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12">
        <f t="shared" si="2"/>
        <v>41404.807222222225</v>
      </c>
      <c r="K40" s="5">
        <v>1365643344</v>
      </c>
      <c r="L40" s="12">
        <f t="shared" si="3"/>
        <v>41374.807222222225</v>
      </c>
      <c r="M40" t="b">
        <v>0</v>
      </c>
      <c r="N40" s="5">
        <v>66</v>
      </c>
      <c r="O40" t="b">
        <v>1</v>
      </c>
      <c r="P40" s="5" t="s">
        <v>8263</v>
      </c>
      <c r="Q40" s="5">
        <f t="shared" si="0"/>
        <v>110.04</v>
      </c>
      <c r="R40" s="5">
        <v>41.68181818181818</v>
      </c>
      <c r="S40" s="5">
        <f t="shared" si="1"/>
        <v>41.68181818181818</v>
      </c>
      <c r="T40" s="5" t="s">
        <v>8321</v>
      </c>
      <c r="U40" s="5" t="s">
        <v>8322</v>
      </c>
    </row>
    <row r="41" spans="1:21" ht="57.6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12">
        <f t="shared" si="2"/>
        <v>41784.707638888889</v>
      </c>
      <c r="K41" s="5">
        <v>1398388068</v>
      </c>
      <c r="L41" s="12">
        <f t="shared" si="3"/>
        <v>41753.797083333331</v>
      </c>
      <c r="M41" t="b">
        <v>0</v>
      </c>
      <c r="N41" s="5">
        <v>217</v>
      </c>
      <c r="O41" t="b">
        <v>1</v>
      </c>
      <c r="P41" s="5" t="s">
        <v>8263</v>
      </c>
      <c r="Q41" s="5">
        <f t="shared" si="0"/>
        <v>130.97999999999999</v>
      </c>
      <c r="R41" s="5">
        <v>150.89861751152074</v>
      </c>
      <c r="S41" s="5">
        <f t="shared" si="1"/>
        <v>150.89861751152074</v>
      </c>
      <c r="T41" s="5" t="s">
        <v>8321</v>
      </c>
      <c r="U41" s="5" t="s">
        <v>8322</v>
      </c>
    </row>
    <row r="42" spans="1:21" ht="43.2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12">
        <f t="shared" si="2"/>
        <v>41808.916666666664</v>
      </c>
      <c r="K42" s="5">
        <v>1401426488</v>
      </c>
      <c r="L42" s="12">
        <f t="shared" si="3"/>
        <v>41788.96398148148</v>
      </c>
      <c r="M42" t="b">
        <v>0</v>
      </c>
      <c r="N42" s="5">
        <v>16</v>
      </c>
      <c r="O42" t="b">
        <v>1</v>
      </c>
      <c r="P42" s="5" t="s">
        <v>8263</v>
      </c>
      <c r="Q42" s="5">
        <f t="shared" si="0"/>
        <v>101.35</v>
      </c>
      <c r="R42" s="5">
        <v>126.6875</v>
      </c>
      <c r="S42" s="5">
        <f t="shared" si="1"/>
        <v>126.6875</v>
      </c>
      <c r="T42" s="5" t="s">
        <v>8321</v>
      </c>
      <c r="U42" s="5" t="s">
        <v>8322</v>
      </c>
    </row>
    <row r="43" spans="1:21" ht="43.2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12">
        <f t="shared" si="2"/>
        <v>41917.318912037037</v>
      </c>
      <c r="K43" s="5">
        <v>1409924354</v>
      </c>
      <c r="L43" s="12">
        <f t="shared" si="3"/>
        <v>41887.318912037037</v>
      </c>
      <c r="M43" t="b">
        <v>0</v>
      </c>
      <c r="N43" s="5">
        <v>19</v>
      </c>
      <c r="O43" t="b">
        <v>1</v>
      </c>
      <c r="P43" s="5" t="s">
        <v>8263</v>
      </c>
      <c r="Q43" s="5">
        <f t="shared" si="0"/>
        <v>100</v>
      </c>
      <c r="R43" s="5">
        <v>105.26315789473684</v>
      </c>
      <c r="S43" s="5">
        <f t="shared" si="1"/>
        <v>105.26315789473684</v>
      </c>
      <c r="T43" s="5" t="s">
        <v>8321</v>
      </c>
      <c r="U43" s="5" t="s">
        <v>8322</v>
      </c>
    </row>
    <row r="44" spans="1:21" ht="43.2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12">
        <f t="shared" si="2"/>
        <v>42001.389189814814</v>
      </c>
      <c r="K44" s="5">
        <v>1417188026</v>
      </c>
      <c r="L44" s="12">
        <f t="shared" si="3"/>
        <v>41971.389189814814</v>
      </c>
      <c r="M44" t="b">
        <v>0</v>
      </c>
      <c r="N44" s="5">
        <v>169</v>
      </c>
      <c r="O44" t="b">
        <v>1</v>
      </c>
      <c r="P44" s="5" t="s">
        <v>8263</v>
      </c>
      <c r="Q44" s="5">
        <f t="shared" si="0"/>
        <v>141.85714285714286</v>
      </c>
      <c r="R44" s="5">
        <v>117.51479289940828</v>
      </c>
      <c r="S44" s="5">
        <f t="shared" si="1"/>
        <v>117.51479289940828</v>
      </c>
      <c r="T44" s="5" t="s">
        <v>8321</v>
      </c>
      <c r="U44" s="5" t="s">
        <v>8322</v>
      </c>
    </row>
    <row r="45" spans="1:21" ht="43.2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12">
        <f t="shared" si="2"/>
        <v>41832.75</v>
      </c>
      <c r="K45" s="5">
        <v>1402599486</v>
      </c>
      <c r="L45" s="12">
        <f t="shared" si="3"/>
        <v>41802.540347222224</v>
      </c>
      <c r="M45" t="b">
        <v>0</v>
      </c>
      <c r="N45" s="5">
        <v>263</v>
      </c>
      <c r="O45" t="b">
        <v>1</v>
      </c>
      <c r="P45" s="5" t="s">
        <v>8263</v>
      </c>
      <c r="Q45" s="5">
        <f t="shared" si="0"/>
        <v>308.66000000000003</v>
      </c>
      <c r="R45" s="5">
        <v>117.36121673003802</v>
      </c>
      <c r="S45" s="5">
        <f t="shared" si="1"/>
        <v>117.36121673003802</v>
      </c>
      <c r="T45" s="5" t="s">
        <v>8321</v>
      </c>
      <c r="U45" s="5" t="s">
        <v>8322</v>
      </c>
    </row>
    <row r="46" spans="1:21" ht="57.6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12">
        <f t="shared" si="2"/>
        <v>41918.848807870367</v>
      </c>
      <c r="K46" s="5">
        <v>1408760537</v>
      </c>
      <c r="L46" s="12">
        <f t="shared" si="3"/>
        <v>41873.848807870367</v>
      </c>
      <c r="M46" t="b">
        <v>0</v>
      </c>
      <c r="N46" s="5">
        <v>15</v>
      </c>
      <c r="O46" t="b">
        <v>1</v>
      </c>
      <c r="P46" s="5" t="s">
        <v>8263</v>
      </c>
      <c r="Q46" s="5">
        <f t="shared" si="0"/>
        <v>100</v>
      </c>
      <c r="R46" s="5">
        <v>133.33333333333334</v>
      </c>
      <c r="S46" s="5">
        <f t="shared" si="1"/>
        <v>133.33333333333334</v>
      </c>
      <c r="T46" s="5" t="s">
        <v>8321</v>
      </c>
      <c r="U46" s="5" t="s">
        <v>8322</v>
      </c>
    </row>
    <row r="47" spans="1:21" ht="43.2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12">
        <f t="shared" si="2"/>
        <v>42487.373923611114</v>
      </c>
      <c r="K47" s="5">
        <v>1459177107</v>
      </c>
      <c r="L47" s="12">
        <f t="shared" si="3"/>
        <v>42457.373923611114</v>
      </c>
      <c r="M47" t="b">
        <v>0</v>
      </c>
      <c r="N47" s="5">
        <v>61</v>
      </c>
      <c r="O47" t="b">
        <v>1</v>
      </c>
      <c r="P47" s="5" t="s">
        <v>8263</v>
      </c>
      <c r="Q47" s="5">
        <f t="shared" si="0"/>
        <v>120</v>
      </c>
      <c r="R47" s="5">
        <v>98.360655737704917</v>
      </c>
      <c r="S47" s="5">
        <f t="shared" si="1"/>
        <v>98.360655737704917</v>
      </c>
      <c r="T47" s="5" t="s">
        <v>8321</v>
      </c>
      <c r="U47" s="5" t="s">
        <v>8322</v>
      </c>
    </row>
    <row r="48" spans="1:21" ht="43.2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12">
        <f t="shared" si="2"/>
        <v>42353.71497685185</v>
      </c>
      <c r="K48" s="5">
        <v>1447628974</v>
      </c>
      <c r="L48" s="12">
        <f t="shared" si="3"/>
        <v>42323.71497685185</v>
      </c>
      <c r="M48" t="b">
        <v>0</v>
      </c>
      <c r="N48" s="5">
        <v>45</v>
      </c>
      <c r="O48" t="b">
        <v>1</v>
      </c>
      <c r="P48" s="5" t="s">
        <v>8263</v>
      </c>
      <c r="Q48" s="5">
        <f t="shared" si="0"/>
        <v>104.16666666666667</v>
      </c>
      <c r="R48" s="5">
        <v>194.44444444444446</v>
      </c>
      <c r="S48" s="5">
        <f t="shared" si="1"/>
        <v>194.44444444444446</v>
      </c>
      <c r="T48" s="5" t="s">
        <v>8321</v>
      </c>
      <c r="U48" s="5" t="s">
        <v>8322</v>
      </c>
    </row>
    <row r="49" spans="1:21" ht="57.6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12">
        <f t="shared" si="2"/>
        <v>41992.611192129625</v>
      </c>
      <c r="K49" s="5">
        <v>1413834007</v>
      </c>
      <c r="L49" s="12">
        <f t="shared" si="3"/>
        <v>41932.569525462961</v>
      </c>
      <c r="M49" t="b">
        <v>0</v>
      </c>
      <c r="N49" s="5">
        <v>70</v>
      </c>
      <c r="O49" t="b">
        <v>1</v>
      </c>
      <c r="P49" s="5" t="s">
        <v>8263</v>
      </c>
      <c r="Q49" s="5">
        <f t="shared" si="0"/>
        <v>107.611</v>
      </c>
      <c r="R49" s="5">
        <v>76.865000000000009</v>
      </c>
      <c r="S49" s="5">
        <f t="shared" si="1"/>
        <v>76.865000000000009</v>
      </c>
      <c r="T49" s="5" t="s">
        <v>8321</v>
      </c>
      <c r="U49" s="5" t="s">
        <v>8322</v>
      </c>
    </row>
    <row r="50" spans="1:21" ht="43.2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12">
        <f t="shared" si="2"/>
        <v>42064.25</v>
      </c>
      <c r="K50" s="5">
        <v>1422534260</v>
      </c>
      <c r="L50" s="12">
        <f t="shared" si="3"/>
        <v>42033.266898148147</v>
      </c>
      <c r="M50" t="b">
        <v>0</v>
      </c>
      <c r="N50" s="5">
        <v>38</v>
      </c>
      <c r="O50" t="b">
        <v>1</v>
      </c>
      <c r="P50" s="5" t="s">
        <v>8263</v>
      </c>
      <c r="Q50" s="5">
        <f t="shared" si="0"/>
        <v>107.95</v>
      </c>
      <c r="R50" s="5">
        <v>56.815789473684212</v>
      </c>
      <c r="S50" s="5">
        <f t="shared" si="1"/>
        <v>56.815789473684212</v>
      </c>
      <c r="T50" s="5" t="s">
        <v>8321</v>
      </c>
      <c r="U50" s="5" t="s">
        <v>8322</v>
      </c>
    </row>
    <row r="51" spans="1:21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12">
        <f t="shared" si="2"/>
        <v>42300.926446759258</v>
      </c>
      <c r="K51" s="5">
        <v>1443068045</v>
      </c>
      <c r="L51" s="12">
        <f t="shared" si="3"/>
        <v>42270.926446759258</v>
      </c>
      <c r="M51" t="b">
        <v>0</v>
      </c>
      <c r="N51" s="5">
        <v>87</v>
      </c>
      <c r="O51" t="b">
        <v>1</v>
      </c>
      <c r="P51" s="5" t="s">
        <v>8263</v>
      </c>
      <c r="Q51" s="5">
        <f t="shared" si="0"/>
        <v>100</v>
      </c>
      <c r="R51" s="5">
        <v>137.93103448275863</v>
      </c>
      <c r="S51" s="5">
        <f t="shared" si="1"/>
        <v>137.93103448275863</v>
      </c>
      <c r="T51" s="5" t="s">
        <v>8321</v>
      </c>
      <c r="U51" s="5" t="s">
        <v>8322</v>
      </c>
    </row>
    <row r="52" spans="1:21" ht="43.2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12">
        <f t="shared" si="2"/>
        <v>42034.458333333328</v>
      </c>
      <c r="K52" s="5">
        <v>1419271458</v>
      </c>
      <c r="L52" s="12">
        <f t="shared" si="3"/>
        <v>41995.502986111111</v>
      </c>
      <c r="M52" t="b">
        <v>0</v>
      </c>
      <c r="N52" s="5">
        <v>22</v>
      </c>
      <c r="O52" t="b">
        <v>1</v>
      </c>
      <c r="P52" s="5" t="s">
        <v>8263</v>
      </c>
      <c r="Q52" s="5">
        <f t="shared" si="0"/>
        <v>100</v>
      </c>
      <c r="R52" s="5">
        <v>27.272727272727273</v>
      </c>
      <c r="S52" s="5">
        <f t="shared" si="1"/>
        <v>27.272727272727273</v>
      </c>
      <c r="T52" s="5" t="s">
        <v>8321</v>
      </c>
      <c r="U52" s="5" t="s">
        <v>8322</v>
      </c>
    </row>
    <row r="53" spans="1:21" ht="43.2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12">
        <f t="shared" si="2"/>
        <v>42226.678668981476</v>
      </c>
      <c r="K53" s="5">
        <v>1436653037</v>
      </c>
      <c r="L53" s="12">
        <f t="shared" si="3"/>
        <v>42196.678668981476</v>
      </c>
      <c r="M53" t="b">
        <v>0</v>
      </c>
      <c r="N53" s="5">
        <v>119</v>
      </c>
      <c r="O53" t="b">
        <v>1</v>
      </c>
      <c r="P53" s="5" t="s">
        <v>8263</v>
      </c>
      <c r="Q53" s="5">
        <f t="shared" si="0"/>
        <v>128.01818181818183</v>
      </c>
      <c r="R53" s="5">
        <v>118.33613445378151</v>
      </c>
      <c r="S53" s="5">
        <f t="shared" si="1"/>
        <v>118.33613445378151</v>
      </c>
      <c r="T53" s="5" t="s">
        <v>8321</v>
      </c>
      <c r="U53" s="5" t="s">
        <v>8322</v>
      </c>
    </row>
    <row r="54" spans="1:21" ht="43.2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12">
        <f t="shared" si="2"/>
        <v>41837.451921296299</v>
      </c>
      <c r="K54" s="5">
        <v>1403023846</v>
      </c>
      <c r="L54" s="12">
        <f t="shared" si="3"/>
        <v>41807.451921296299</v>
      </c>
      <c r="M54" t="b">
        <v>0</v>
      </c>
      <c r="N54" s="5">
        <v>52</v>
      </c>
      <c r="O54" t="b">
        <v>1</v>
      </c>
      <c r="P54" s="5" t="s">
        <v>8263</v>
      </c>
      <c r="Q54" s="5">
        <f t="shared" si="0"/>
        <v>116.21</v>
      </c>
      <c r="R54" s="5">
        <v>223.48076923076923</v>
      </c>
      <c r="S54" s="5">
        <f t="shared" si="1"/>
        <v>223.48076923076923</v>
      </c>
      <c r="T54" s="5" t="s">
        <v>8321</v>
      </c>
      <c r="U54" s="5" t="s">
        <v>8322</v>
      </c>
    </row>
    <row r="55" spans="1:21" ht="28.8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12">
        <f t="shared" si="2"/>
        <v>41733.666666666664</v>
      </c>
      <c r="K55" s="5">
        <v>1395407445</v>
      </c>
      <c r="L55" s="12">
        <f t="shared" si="3"/>
        <v>41719.299131944441</v>
      </c>
      <c r="M55" t="b">
        <v>0</v>
      </c>
      <c r="N55" s="5">
        <v>117</v>
      </c>
      <c r="O55" t="b">
        <v>1</v>
      </c>
      <c r="P55" s="5" t="s">
        <v>8263</v>
      </c>
      <c r="Q55" s="5">
        <f t="shared" si="0"/>
        <v>109.63333333333334</v>
      </c>
      <c r="R55" s="5">
        <v>28.111111111111111</v>
      </c>
      <c r="S55" s="5">
        <f t="shared" si="1"/>
        <v>28.111111111111111</v>
      </c>
      <c r="T55" s="5" t="s">
        <v>8321</v>
      </c>
      <c r="U55" s="5" t="s">
        <v>8322</v>
      </c>
    </row>
    <row r="56" spans="1:21" ht="57.6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12">
        <f t="shared" si="2"/>
        <v>42363.463206018518</v>
      </c>
      <c r="K56" s="5">
        <v>1448471221</v>
      </c>
      <c r="L56" s="12">
        <f t="shared" si="3"/>
        <v>42333.463206018518</v>
      </c>
      <c r="M56" t="b">
        <v>0</v>
      </c>
      <c r="N56" s="5">
        <v>52</v>
      </c>
      <c r="O56" t="b">
        <v>1</v>
      </c>
      <c r="P56" s="5" t="s">
        <v>8263</v>
      </c>
      <c r="Q56" s="5">
        <f t="shared" si="0"/>
        <v>101</v>
      </c>
      <c r="R56" s="5">
        <v>194.23076923076923</v>
      </c>
      <c r="S56" s="5">
        <f t="shared" si="1"/>
        <v>194.23076923076923</v>
      </c>
      <c r="T56" s="5" t="s">
        <v>8321</v>
      </c>
      <c r="U56" s="5" t="s">
        <v>8322</v>
      </c>
    </row>
    <row r="57" spans="1:21" ht="43.2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12">
        <f t="shared" si="2"/>
        <v>42517.718935185185</v>
      </c>
      <c r="K57" s="5">
        <v>1462576516</v>
      </c>
      <c r="L57" s="12">
        <f t="shared" si="3"/>
        <v>42496.718935185185</v>
      </c>
      <c r="M57" t="b">
        <v>0</v>
      </c>
      <c r="N57" s="5">
        <v>86</v>
      </c>
      <c r="O57" t="b">
        <v>1</v>
      </c>
      <c r="P57" s="5" t="s">
        <v>8263</v>
      </c>
      <c r="Q57" s="5">
        <f t="shared" si="0"/>
        <v>128.95348837209303</v>
      </c>
      <c r="R57" s="5">
        <v>128.95348837209303</v>
      </c>
      <c r="S57" s="5">
        <f t="shared" si="1"/>
        <v>128.95348837209303</v>
      </c>
      <c r="T57" s="5" t="s">
        <v>8321</v>
      </c>
      <c r="U57" s="5" t="s">
        <v>8322</v>
      </c>
    </row>
    <row r="58" spans="1:21" ht="28.8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12">
        <f t="shared" si="2"/>
        <v>42163.416666666672</v>
      </c>
      <c r="K58" s="5">
        <v>1432559424</v>
      </c>
      <c r="L58" s="12">
        <f t="shared" si="3"/>
        <v>42149.298888888894</v>
      </c>
      <c r="M58" t="b">
        <v>0</v>
      </c>
      <c r="N58" s="5">
        <v>174</v>
      </c>
      <c r="O58" t="b">
        <v>1</v>
      </c>
      <c r="P58" s="5" t="s">
        <v>8263</v>
      </c>
      <c r="Q58" s="5">
        <f t="shared" si="0"/>
        <v>107.2625</v>
      </c>
      <c r="R58" s="5">
        <v>49.316091954022987</v>
      </c>
      <c r="S58" s="5">
        <f t="shared" si="1"/>
        <v>49.316091954022987</v>
      </c>
      <c r="T58" s="5" t="s">
        <v>8321</v>
      </c>
      <c r="U58" s="5" t="s">
        <v>8322</v>
      </c>
    </row>
    <row r="59" spans="1:21" ht="43.2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12">
        <f t="shared" si="2"/>
        <v>42119.58289351852</v>
      </c>
      <c r="K59" s="5">
        <v>1427399962</v>
      </c>
      <c r="L59" s="12">
        <f t="shared" si="3"/>
        <v>42089.58289351852</v>
      </c>
      <c r="M59" t="b">
        <v>0</v>
      </c>
      <c r="N59" s="5">
        <v>69</v>
      </c>
      <c r="O59" t="b">
        <v>1</v>
      </c>
      <c r="P59" s="5" t="s">
        <v>8263</v>
      </c>
      <c r="Q59" s="5">
        <f t="shared" si="0"/>
        <v>101.9</v>
      </c>
      <c r="R59" s="5">
        <v>221.52173913043478</v>
      </c>
      <c r="S59" s="5">
        <f t="shared" si="1"/>
        <v>221.52173913043478</v>
      </c>
      <c r="T59" s="5" t="s">
        <v>8321</v>
      </c>
      <c r="U59" s="5" t="s">
        <v>8322</v>
      </c>
    </row>
    <row r="60" spans="1:21" ht="43.2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12">
        <f t="shared" si="2"/>
        <v>41962.536712962959</v>
      </c>
      <c r="K60" s="5">
        <v>1413827572</v>
      </c>
      <c r="L60" s="12">
        <f t="shared" si="3"/>
        <v>41932.495046296295</v>
      </c>
      <c r="M60" t="b">
        <v>0</v>
      </c>
      <c r="N60" s="5">
        <v>75</v>
      </c>
      <c r="O60" t="b">
        <v>1</v>
      </c>
      <c r="P60" s="5" t="s">
        <v>8263</v>
      </c>
      <c r="Q60" s="5">
        <f t="shared" si="0"/>
        <v>102.91</v>
      </c>
      <c r="R60" s="5">
        <v>137.21333333333334</v>
      </c>
      <c r="S60" s="5">
        <f t="shared" si="1"/>
        <v>137.21333333333334</v>
      </c>
      <c r="T60" s="5" t="s">
        <v>8321</v>
      </c>
      <c r="U60" s="5" t="s">
        <v>8322</v>
      </c>
    </row>
    <row r="61" spans="1:21" ht="43.2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12">
        <f t="shared" si="2"/>
        <v>42261.625</v>
      </c>
      <c r="K61" s="5">
        <v>1439530776</v>
      </c>
      <c r="L61" s="12">
        <f t="shared" si="3"/>
        <v>42229.985833333332</v>
      </c>
      <c r="M61" t="b">
        <v>0</v>
      </c>
      <c r="N61" s="5">
        <v>33</v>
      </c>
      <c r="O61" t="b">
        <v>1</v>
      </c>
      <c r="P61" s="5" t="s">
        <v>8263</v>
      </c>
      <c r="Q61" s="5">
        <f t="shared" si="0"/>
        <v>100.12569999999999</v>
      </c>
      <c r="R61" s="5">
        <v>606.82242424242418</v>
      </c>
      <c r="S61" s="5">
        <f t="shared" si="1"/>
        <v>606.82242424242418</v>
      </c>
      <c r="T61" s="5" t="s">
        <v>8321</v>
      </c>
      <c r="U61" s="5" t="s">
        <v>8322</v>
      </c>
    </row>
    <row r="62" spans="1:21" ht="43.2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12">
        <f t="shared" si="2"/>
        <v>41720.75</v>
      </c>
      <c r="K62" s="5">
        <v>1393882717</v>
      </c>
      <c r="L62" s="12">
        <f t="shared" si="3"/>
        <v>41701.651817129634</v>
      </c>
      <c r="M62" t="b">
        <v>0</v>
      </c>
      <c r="N62" s="5">
        <v>108</v>
      </c>
      <c r="O62" t="b">
        <v>1</v>
      </c>
      <c r="P62" s="5" t="s">
        <v>8264</v>
      </c>
      <c r="Q62" s="5">
        <f t="shared" si="0"/>
        <v>103.29622222222223</v>
      </c>
      <c r="R62" s="5">
        <v>43.040092592592593</v>
      </c>
      <c r="S62" s="5">
        <f t="shared" si="1"/>
        <v>43.040092592592593</v>
      </c>
      <c r="T62" s="5" t="s">
        <v>8321</v>
      </c>
      <c r="U62" s="5" t="s">
        <v>8323</v>
      </c>
    </row>
    <row r="63" spans="1:21" ht="43.2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12">
        <f t="shared" si="2"/>
        <v>41431.564317129625</v>
      </c>
      <c r="K63" s="5">
        <v>1368646357</v>
      </c>
      <c r="L63" s="12">
        <f t="shared" si="3"/>
        <v>41409.564317129625</v>
      </c>
      <c r="M63" t="b">
        <v>0</v>
      </c>
      <c r="N63" s="5">
        <v>23</v>
      </c>
      <c r="O63" t="b">
        <v>1</v>
      </c>
      <c r="P63" s="5" t="s">
        <v>8264</v>
      </c>
      <c r="Q63" s="5">
        <f t="shared" si="0"/>
        <v>148.30000000000001</v>
      </c>
      <c r="R63" s="5">
        <v>322.39130434782606</v>
      </c>
      <c r="S63" s="5">
        <f t="shared" si="1"/>
        <v>322.39130434782606</v>
      </c>
      <c r="T63" s="5" t="s">
        <v>8321</v>
      </c>
      <c r="U63" s="5" t="s">
        <v>8323</v>
      </c>
    </row>
    <row r="64" spans="1:21" ht="43.2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12">
        <f t="shared" si="2"/>
        <v>41336.549513888887</v>
      </c>
      <c r="K64" s="5">
        <v>1360177878</v>
      </c>
      <c r="L64" s="12">
        <f t="shared" si="3"/>
        <v>41311.549513888887</v>
      </c>
      <c r="M64" t="b">
        <v>0</v>
      </c>
      <c r="N64" s="5">
        <v>48</v>
      </c>
      <c r="O64" t="b">
        <v>1</v>
      </c>
      <c r="P64" s="5" t="s">
        <v>8264</v>
      </c>
      <c r="Q64" s="5">
        <f t="shared" si="0"/>
        <v>154.73333333333332</v>
      </c>
      <c r="R64" s="5">
        <v>96.708333333333329</v>
      </c>
      <c r="S64" s="5">
        <f t="shared" si="1"/>
        <v>96.708333333333329</v>
      </c>
      <c r="T64" s="5" t="s">
        <v>8321</v>
      </c>
      <c r="U64" s="5" t="s">
        <v>8323</v>
      </c>
    </row>
    <row r="65" spans="1:21" ht="43.2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12">
        <f t="shared" si="2"/>
        <v>41635.957638888889</v>
      </c>
      <c r="K65" s="5">
        <v>1386194013</v>
      </c>
      <c r="L65" s="12">
        <f t="shared" si="3"/>
        <v>41612.662187499998</v>
      </c>
      <c r="M65" t="b">
        <v>0</v>
      </c>
      <c r="N65" s="5">
        <v>64</v>
      </c>
      <c r="O65" t="b">
        <v>1</v>
      </c>
      <c r="P65" s="5" t="s">
        <v>8264</v>
      </c>
      <c r="Q65" s="5">
        <f t="shared" si="0"/>
        <v>113.5185</v>
      </c>
      <c r="R65" s="5">
        <v>35.474531249999998</v>
      </c>
      <c r="S65" s="5">
        <f t="shared" si="1"/>
        <v>35.474531249999998</v>
      </c>
      <c r="T65" s="5" t="s">
        <v>8321</v>
      </c>
      <c r="U65" s="5" t="s">
        <v>8323</v>
      </c>
    </row>
    <row r="66" spans="1:21" ht="43.2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12">
        <f t="shared" si="2"/>
        <v>41462.76829861111</v>
      </c>
      <c r="K66" s="5">
        <v>1370651181</v>
      </c>
      <c r="L66" s="12">
        <f t="shared" si="3"/>
        <v>41432.76829861111</v>
      </c>
      <c r="M66" t="b">
        <v>0</v>
      </c>
      <c r="N66" s="5">
        <v>24</v>
      </c>
      <c r="O66" t="b">
        <v>1</v>
      </c>
      <c r="P66" s="5" t="s">
        <v>8264</v>
      </c>
      <c r="Q66" s="5">
        <f t="shared" ref="Q66:Q129" si="4">E66*100/D66</f>
        <v>173.33333333333334</v>
      </c>
      <c r="R66" s="5">
        <v>86.666666666666671</v>
      </c>
      <c r="S66" s="5">
        <f t="shared" ref="S66:S129" si="5">IFERROR(R66,0)</f>
        <v>86.666666666666671</v>
      </c>
      <c r="T66" s="5" t="s">
        <v>8321</v>
      </c>
      <c r="U66" s="5" t="s">
        <v>8323</v>
      </c>
    </row>
    <row r="67" spans="1:21" ht="43.2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12">
        <f t="shared" ref="J67:J130" si="6">(I67/86400)+25569+(-6/24)</f>
        <v>41861.999305555553</v>
      </c>
      <c r="K67" s="5">
        <v>1405453354</v>
      </c>
      <c r="L67" s="12">
        <f t="shared" ref="L67:L130" si="7">(K67/86400)+25569+(-6/24)</f>
        <v>41835.571226851855</v>
      </c>
      <c r="M67" t="b">
        <v>0</v>
      </c>
      <c r="N67" s="5">
        <v>57</v>
      </c>
      <c r="O67" t="b">
        <v>1</v>
      </c>
      <c r="P67" s="5" t="s">
        <v>8264</v>
      </c>
      <c r="Q67" s="5">
        <f t="shared" si="4"/>
        <v>107.52857142857142</v>
      </c>
      <c r="R67" s="5">
        <v>132.05263157894737</v>
      </c>
      <c r="S67" s="5">
        <f t="shared" si="5"/>
        <v>132.05263157894737</v>
      </c>
      <c r="T67" s="5" t="s">
        <v>8321</v>
      </c>
      <c r="U67" s="5" t="s">
        <v>8323</v>
      </c>
    </row>
    <row r="68" spans="1:21" ht="28.8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12">
        <f t="shared" si="6"/>
        <v>42569.599768518514</v>
      </c>
      <c r="K68" s="5">
        <v>1466281420</v>
      </c>
      <c r="L68" s="12">
        <f t="shared" si="7"/>
        <v>42539.599768518514</v>
      </c>
      <c r="M68" t="b">
        <v>0</v>
      </c>
      <c r="N68" s="5">
        <v>26</v>
      </c>
      <c r="O68" t="b">
        <v>1</v>
      </c>
      <c r="P68" s="5" t="s">
        <v>8264</v>
      </c>
      <c r="Q68" s="5">
        <f t="shared" si="4"/>
        <v>118.6</v>
      </c>
      <c r="R68" s="5">
        <v>91.230769230769226</v>
      </c>
      <c r="S68" s="5">
        <f t="shared" si="5"/>
        <v>91.230769230769226</v>
      </c>
      <c r="T68" s="5" t="s">
        <v>8321</v>
      </c>
      <c r="U68" s="5" t="s">
        <v>8323</v>
      </c>
    </row>
    <row r="69" spans="1:21" ht="43.2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12">
        <f t="shared" si="6"/>
        <v>41105.333379629628</v>
      </c>
      <c r="K69" s="5">
        <v>1339768804</v>
      </c>
      <c r="L69" s="12">
        <f t="shared" si="7"/>
        <v>41075.333379629628</v>
      </c>
      <c r="M69" t="b">
        <v>0</v>
      </c>
      <c r="N69" s="5">
        <v>20</v>
      </c>
      <c r="O69" t="b">
        <v>1</v>
      </c>
      <c r="P69" s="5" t="s">
        <v>8264</v>
      </c>
      <c r="Q69" s="5">
        <f t="shared" si="4"/>
        <v>116.25</v>
      </c>
      <c r="R69" s="5">
        <v>116.25</v>
      </c>
      <c r="S69" s="5">
        <f t="shared" si="5"/>
        <v>116.25</v>
      </c>
      <c r="T69" s="5" t="s">
        <v>8321</v>
      </c>
      <c r="U69" s="5" t="s">
        <v>8323</v>
      </c>
    </row>
    <row r="70" spans="1:21" ht="57.6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12">
        <f t="shared" si="6"/>
        <v>41693.319340277776</v>
      </c>
      <c r="K70" s="5">
        <v>1390570791</v>
      </c>
      <c r="L70" s="12">
        <f t="shared" si="7"/>
        <v>41663.319340277776</v>
      </c>
      <c r="M70" t="b">
        <v>0</v>
      </c>
      <c r="N70" s="5">
        <v>36</v>
      </c>
      <c r="O70" t="b">
        <v>1</v>
      </c>
      <c r="P70" s="5" t="s">
        <v>8264</v>
      </c>
      <c r="Q70" s="5">
        <f t="shared" si="4"/>
        <v>127.16666666666667</v>
      </c>
      <c r="R70" s="5">
        <v>21.194444444444443</v>
      </c>
      <c r="S70" s="5">
        <f t="shared" si="5"/>
        <v>21.194444444444443</v>
      </c>
      <c r="T70" s="5" t="s">
        <v>8321</v>
      </c>
      <c r="U70" s="5" t="s">
        <v>8323</v>
      </c>
    </row>
    <row r="71" spans="1:21" ht="43.2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12">
        <f t="shared" si="6"/>
        <v>40818.040972222225</v>
      </c>
      <c r="K71" s="5">
        <v>1314765025</v>
      </c>
      <c r="L71" s="12">
        <f t="shared" si="7"/>
        <v>40785.937789351854</v>
      </c>
      <c r="M71" t="b">
        <v>0</v>
      </c>
      <c r="N71" s="5">
        <v>178</v>
      </c>
      <c r="O71" t="b">
        <v>1</v>
      </c>
      <c r="P71" s="5" t="s">
        <v>8264</v>
      </c>
      <c r="Q71" s="5">
        <f t="shared" si="4"/>
        <v>110.9423</v>
      </c>
      <c r="R71" s="5">
        <v>62.327134831460668</v>
      </c>
      <c r="S71" s="5">
        <f t="shared" si="5"/>
        <v>62.327134831460668</v>
      </c>
      <c r="T71" s="5" t="s">
        <v>8321</v>
      </c>
      <c r="U71" s="5" t="s">
        <v>8323</v>
      </c>
    </row>
    <row r="72" spans="1:21" ht="43.2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12">
        <f t="shared" si="6"/>
        <v>40790.646354166667</v>
      </c>
      <c r="K72" s="5">
        <v>1309987845</v>
      </c>
      <c r="L72" s="12">
        <f t="shared" si="7"/>
        <v>40730.646354166667</v>
      </c>
      <c r="M72" t="b">
        <v>0</v>
      </c>
      <c r="N72" s="5">
        <v>17</v>
      </c>
      <c r="O72" t="b">
        <v>1</v>
      </c>
      <c r="P72" s="5" t="s">
        <v>8264</v>
      </c>
      <c r="Q72" s="5">
        <f t="shared" si="4"/>
        <v>127.2</v>
      </c>
      <c r="R72" s="5">
        <v>37.411764705882355</v>
      </c>
      <c r="S72" s="5">
        <f t="shared" si="5"/>
        <v>37.411764705882355</v>
      </c>
      <c r="T72" s="5" t="s">
        <v>8321</v>
      </c>
      <c r="U72" s="5" t="s">
        <v>8323</v>
      </c>
    </row>
    <row r="73" spans="1:21" ht="43.2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12">
        <f t="shared" si="6"/>
        <v>41057.021493055552</v>
      </c>
      <c r="K73" s="5">
        <v>1333002657</v>
      </c>
      <c r="L73" s="12">
        <f t="shared" si="7"/>
        <v>40997.021493055552</v>
      </c>
      <c r="M73" t="b">
        <v>0</v>
      </c>
      <c r="N73" s="5">
        <v>32</v>
      </c>
      <c r="O73" t="b">
        <v>1</v>
      </c>
      <c r="P73" s="5" t="s">
        <v>8264</v>
      </c>
      <c r="Q73" s="5">
        <f t="shared" si="4"/>
        <v>123.94444444444444</v>
      </c>
      <c r="R73" s="5">
        <v>69.71875</v>
      </c>
      <c r="S73" s="5">
        <f t="shared" si="5"/>
        <v>69.71875</v>
      </c>
      <c r="T73" s="5" t="s">
        <v>8321</v>
      </c>
      <c r="U73" s="5" t="s">
        <v>8323</v>
      </c>
    </row>
    <row r="74" spans="1:21" ht="43.2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12">
        <f t="shared" si="6"/>
        <v>41227.75</v>
      </c>
      <c r="K74" s="5">
        <v>1351210481</v>
      </c>
      <c r="L74" s="12">
        <f t="shared" si="7"/>
        <v>41207.760196759264</v>
      </c>
      <c r="M74" t="b">
        <v>0</v>
      </c>
      <c r="N74" s="5">
        <v>41</v>
      </c>
      <c r="O74" t="b">
        <v>1</v>
      </c>
      <c r="P74" s="5" t="s">
        <v>8264</v>
      </c>
      <c r="Q74" s="5">
        <f t="shared" si="4"/>
        <v>108.40909090909091</v>
      </c>
      <c r="R74" s="5">
        <v>58.170731707317074</v>
      </c>
      <c r="S74" s="5">
        <f t="shared" si="5"/>
        <v>58.170731707317074</v>
      </c>
      <c r="T74" s="5" t="s">
        <v>8321</v>
      </c>
      <c r="U74" s="5" t="s">
        <v>8323</v>
      </c>
    </row>
    <row r="75" spans="1:21" ht="43.2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12">
        <f t="shared" si="6"/>
        <v>40665.915972222225</v>
      </c>
      <c r="K75" s="5">
        <v>1297620584</v>
      </c>
      <c r="L75" s="12">
        <f t="shared" si="7"/>
        <v>40587.50675925926</v>
      </c>
      <c r="M75" t="b">
        <v>0</v>
      </c>
      <c r="N75" s="5">
        <v>18</v>
      </c>
      <c r="O75" t="b">
        <v>1</v>
      </c>
      <c r="P75" s="5" t="s">
        <v>8264</v>
      </c>
      <c r="Q75" s="5">
        <f t="shared" si="4"/>
        <v>100</v>
      </c>
      <c r="R75" s="5">
        <v>50</v>
      </c>
      <c r="S75" s="5">
        <f t="shared" si="5"/>
        <v>50</v>
      </c>
      <c r="T75" s="5" t="s">
        <v>8321</v>
      </c>
      <c r="U75" s="5" t="s">
        <v>8323</v>
      </c>
    </row>
    <row r="76" spans="1:21" ht="43.2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12">
        <f t="shared" si="6"/>
        <v>42390.237210648149</v>
      </c>
      <c r="K76" s="5">
        <v>1450784495</v>
      </c>
      <c r="L76" s="12">
        <f t="shared" si="7"/>
        <v>42360.237210648149</v>
      </c>
      <c r="M76" t="b">
        <v>0</v>
      </c>
      <c r="N76" s="5">
        <v>29</v>
      </c>
      <c r="O76" t="b">
        <v>1</v>
      </c>
      <c r="P76" s="5" t="s">
        <v>8264</v>
      </c>
      <c r="Q76" s="5">
        <f t="shared" si="4"/>
        <v>112.932</v>
      </c>
      <c r="R76" s="5">
        <v>19.471034482758618</v>
      </c>
      <c r="S76" s="5">
        <f t="shared" si="5"/>
        <v>19.471034482758618</v>
      </c>
      <c r="T76" s="5" t="s">
        <v>8321</v>
      </c>
      <c r="U76" s="5" t="s">
        <v>8323</v>
      </c>
    </row>
    <row r="77" spans="1:21" ht="43.2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12">
        <f t="shared" si="6"/>
        <v>41386.959166666667</v>
      </c>
      <c r="K77" s="5">
        <v>1364101272</v>
      </c>
      <c r="L77" s="12">
        <f t="shared" si="7"/>
        <v>41356.959166666667</v>
      </c>
      <c r="M77" t="b">
        <v>0</v>
      </c>
      <c r="N77" s="5">
        <v>47</v>
      </c>
      <c r="O77" t="b">
        <v>1</v>
      </c>
      <c r="P77" s="5" t="s">
        <v>8264</v>
      </c>
      <c r="Q77" s="5">
        <f t="shared" si="4"/>
        <v>115.42857142857143</v>
      </c>
      <c r="R77" s="5">
        <v>85.957446808510639</v>
      </c>
      <c r="S77" s="5">
        <f t="shared" si="5"/>
        <v>85.957446808510639</v>
      </c>
      <c r="T77" s="5" t="s">
        <v>8321</v>
      </c>
      <c r="U77" s="5" t="s">
        <v>8323</v>
      </c>
    </row>
    <row r="78" spans="1:21" ht="43.2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12">
        <f t="shared" si="6"/>
        <v>40904.483310185184</v>
      </c>
      <c r="K78" s="5">
        <v>1319819758</v>
      </c>
      <c r="L78" s="12">
        <f t="shared" si="7"/>
        <v>40844.441643518519</v>
      </c>
      <c r="M78" t="b">
        <v>0</v>
      </c>
      <c r="N78" s="5">
        <v>15</v>
      </c>
      <c r="O78" t="b">
        <v>1</v>
      </c>
      <c r="P78" s="5" t="s">
        <v>8264</v>
      </c>
      <c r="Q78" s="5">
        <f t="shared" si="4"/>
        <v>153.33333333333334</v>
      </c>
      <c r="R78" s="5">
        <v>30.666666666666668</v>
      </c>
      <c r="S78" s="5">
        <f t="shared" si="5"/>
        <v>30.666666666666668</v>
      </c>
      <c r="T78" s="5" t="s">
        <v>8321</v>
      </c>
      <c r="U78" s="5" t="s">
        <v>8323</v>
      </c>
    </row>
    <row r="79" spans="1:21" ht="43.2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12">
        <f t="shared" si="6"/>
        <v>41049.874305555553</v>
      </c>
      <c r="K79" s="5">
        <v>1332991717</v>
      </c>
      <c r="L79" s="12">
        <f t="shared" si="7"/>
        <v>40996.894872685181</v>
      </c>
      <c r="M79" t="b">
        <v>0</v>
      </c>
      <c r="N79" s="5">
        <v>26</v>
      </c>
      <c r="O79" t="b">
        <v>1</v>
      </c>
      <c r="P79" s="5" t="s">
        <v>8264</v>
      </c>
      <c r="Q79" s="5">
        <f t="shared" si="4"/>
        <v>392.5</v>
      </c>
      <c r="R79" s="5">
        <v>60.384615384615387</v>
      </c>
      <c r="S79" s="5">
        <f t="shared" si="5"/>
        <v>60.384615384615387</v>
      </c>
      <c r="T79" s="5" t="s">
        <v>8321</v>
      </c>
      <c r="U79" s="5" t="s">
        <v>8323</v>
      </c>
    </row>
    <row r="80" spans="1:21" ht="86.4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12">
        <f t="shared" si="6"/>
        <v>42614.480567129634</v>
      </c>
      <c r="K80" s="5">
        <v>1471887121</v>
      </c>
      <c r="L80" s="12">
        <f t="shared" si="7"/>
        <v>42604.480567129634</v>
      </c>
      <c r="M80" t="b">
        <v>0</v>
      </c>
      <c r="N80" s="5">
        <v>35</v>
      </c>
      <c r="O80" t="b">
        <v>1</v>
      </c>
      <c r="P80" s="5" t="s">
        <v>8264</v>
      </c>
      <c r="Q80" s="5">
        <f t="shared" si="4"/>
        <v>2702</v>
      </c>
      <c r="R80" s="5">
        <v>38.6</v>
      </c>
      <c r="S80" s="5">
        <f t="shared" si="5"/>
        <v>38.6</v>
      </c>
      <c r="T80" s="5" t="s">
        <v>8321</v>
      </c>
      <c r="U80" s="5" t="s">
        <v>8323</v>
      </c>
    </row>
    <row r="81" spans="1:21" ht="43.2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12">
        <f t="shared" si="6"/>
        <v>41754.526539351849</v>
      </c>
      <c r="K81" s="5">
        <v>1395859093</v>
      </c>
      <c r="L81" s="12">
        <f t="shared" si="7"/>
        <v>41724.526539351849</v>
      </c>
      <c r="M81" t="b">
        <v>0</v>
      </c>
      <c r="N81" s="5">
        <v>41</v>
      </c>
      <c r="O81" t="b">
        <v>1</v>
      </c>
      <c r="P81" s="5" t="s">
        <v>8264</v>
      </c>
      <c r="Q81" s="5">
        <f t="shared" si="4"/>
        <v>127</v>
      </c>
      <c r="R81" s="5">
        <v>40.268292682926827</v>
      </c>
      <c r="S81" s="5">
        <f t="shared" si="5"/>
        <v>40.268292682926827</v>
      </c>
      <c r="T81" s="5" t="s">
        <v>8321</v>
      </c>
      <c r="U81" s="5" t="s">
        <v>8323</v>
      </c>
    </row>
    <row r="82" spans="1:21" ht="43.2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12">
        <f t="shared" si="6"/>
        <v>41617.833981481483</v>
      </c>
      <c r="K82" s="5">
        <v>1383616856</v>
      </c>
      <c r="L82" s="12">
        <f t="shared" si="7"/>
        <v>41582.833981481483</v>
      </c>
      <c r="M82" t="b">
        <v>0</v>
      </c>
      <c r="N82" s="5">
        <v>47</v>
      </c>
      <c r="O82" t="b">
        <v>1</v>
      </c>
      <c r="P82" s="5" t="s">
        <v>8264</v>
      </c>
      <c r="Q82" s="5">
        <f t="shared" si="4"/>
        <v>107.25</v>
      </c>
      <c r="R82" s="5">
        <v>273.82978723404256</v>
      </c>
      <c r="S82" s="5">
        <f t="shared" si="5"/>
        <v>273.82978723404256</v>
      </c>
      <c r="T82" s="5" t="s">
        <v>8321</v>
      </c>
      <c r="U82" s="5" t="s">
        <v>8323</v>
      </c>
    </row>
    <row r="83" spans="1:21" ht="43.2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12">
        <f t="shared" si="6"/>
        <v>41103.876388888893</v>
      </c>
      <c r="K83" s="5">
        <v>1341892127</v>
      </c>
      <c r="L83" s="12">
        <f t="shared" si="7"/>
        <v>41099.908877314811</v>
      </c>
      <c r="M83" t="b">
        <v>0</v>
      </c>
      <c r="N83" s="5">
        <v>28</v>
      </c>
      <c r="O83" t="b">
        <v>1</v>
      </c>
      <c r="P83" s="5" t="s">
        <v>8264</v>
      </c>
      <c r="Q83" s="5">
        <f t="shared" si="4"/>
        <v>198</v>
      </c>
      <c r="R83" s="5">
        <v>53.035714285714285</v>
      </c>
      <c r="S83" s="5">
        <f t="shared" si="5"/>
        <v>53.035714285714285</v>
      </c>
      <c r="T83" s="5" t="s">
        <v>8321</v>
      </c>
      <c r="U83" s="5" t="s">
        <v>8323</v>
      </c>
    </row>
    <row r="84" spans="1:21" ht="43.2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12">
        <f t="shared" si="6"/>
        <v>40825.570150462961</v>
      </c>
      <c r="K84" s="5">
        <v>1315597261</v>
      </c>
      <c r="L84" s="12">
        <f t="shared" si="7"/>
        <v>40795.570150462961</v>
      </c>
      <c r="M84" t="b">
        <v>0</v>
      </c>
      <c r="N84" s="5">
        <v>100</v>
      </c>
      <c r="O84" t="b">
        <v>1</v>
      </c>
      <c r="P84" s="5" t="s">
        <v>8264</v>
      </c>
      <c r="Q84" s="5">
        <f t="shared" si="4"/>
        <v>100.0125</v>
      </c>
      <c r="R84" s="5">
        <v>40.005000000000003</v>
      </c>
      <c r="S84" s="5">
        <f t="shared" si="5"/>
        <v>40.005000000000003</v>
      </c>
      <c r="T84" s="5" t="s">
        <v>8321</v>
      </c>
      <c r="U84" s="5" t="s">
        <v>8323</v>
      </c>
    </row>
    <row r="85" spans="1:21" ht="43.2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12">
        <f t="shared" si="6"/>
        <v>42057.229166666672</v>
      </c>
      <c r="K85" s="5">
        <v>1423320389</v>
      </c>
      <c r="L85" s="12">
        <f t="shared" si="7"/>
        <v>42042.365613425922</v>
      </c>
      <c r="M85" t="b">
        <v>0</v>
      </c>
      <c r="N85" s="5">
        <v>13</v>
      </c>
      <c r="O85" t="b">
        <v>1</v>
      </c>
      <c r="P85" s="5" t="s">
        <v>8264</v>
      </c>
      <c r="Q85" s="5">
        <f t="shared" si="4"/>
        <v>102.5</v>
      </c>
      <c r="R85" s="5">
        <v>15.76923076923077</v>
      </c>
      <c r="S85" s="5">
        <f t="shared" si="5"/>
        <v>15.76923076923077</v>
      </c>
      <c r="T85" s="5" t="s">
        <v>8321</v>
      </c>
      <c r="U85" s="5" t="s">
        <v>8323</v>
      </c>
    </row>
    <row r="86" spans="1:21" ht="43.2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12">
        <f t="shared" si="6"/>
        <v>40678.507939814815</v>
      </c>
      <c r="K86" s="5">
        <v>1302891086</v>
      </c>
      <c r="L86" s="12">
        <f t="shared" si="7"/>
        <v>40648.507939814815</v>
      </c>
      <c r="M86" t="b">
        <v>0</v>
      </c>
      <c r="N86" s="5">
        <v>7</v>
      </c>
      <c r="O86" t="b">
        <v>1</v>
      </c>
      <c r="P86" s="5" t="s">
        <v>8264</v>
      </c>
      <c r="Q86" s="5">
        <f t="shared" si="4"/>
        <v>100</v>
      </c>
      <c r="R86" s="5">
        <v>71.428571428571431</v>
      </c>
      <c r="S86" s="5">
        <f t="shared" si="5"/>
        <v>71.428571428571431</v>
      </c>
      <c r="T86" s="5" t="s">
        <v>8321</v>
      </c>
      <c r="U86" s="5" t="s">
        <v>8323</v>
      </c>
    </row>
    <row r="87" spans="1:21" ht="43.2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12">
        <f t="shared" si="6"/>
        <v>40808.875428240739</v>
      </c>
      <c r="K87" s="5">
        <v>1314154837</v>
      </c>
      <c r="L87" s="12">
        <f t="shared" si="7"/>
        <v>40778.875428240739</v>
      </c>
      <c r="M87" t="b">
        <v>0</v>
      </c>
      <c r="N87" s="5">
        <v>21</v>
      </c>
      <c r="O87" t="b">
        <v>1</v>
      </c>
      <c r="P87" s="5" t="s">
        <v>8264</v>
      </c>
      <c r="Q87" s="5">
        <f t="shared" si="4"/>
        <v>125.5</v>
      </c>
      <c r="R87" s="5">
        <v>71.714285714285708</v>
      </c>
      <c r="S87" s="5">
        <f t="shared" si="5"/>
        <v>71.714285714285708</v>
      </c>
      <c r="T87" s="5" t="s">
        <v>8321</v>
      </c>
      <c r="U87" s="5" t="s">
        <v>8323</v>
      </c>
    </row>
    <row r="88" spans="1:21" ht="57.6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12">
        <f t="shared" si="6"/>
        <v>42365.34774305555</v>
      </c>
      <c r="K88" s="5">
        <v>1444828845</v>
      </c>
      <c r="L88" s="12">
        <f t="shared" si="7"/>
        <v>42291.306076388893</v>
      </c>
      <c r="M88" t="b">
        <v>0</v>
      </c>
      <c r="N88" s="5">
        <v>17</v>
      </c>
      <c r="O88" t="b">
        <v>1</v>
      </c>
      <c r="P88" s="5" t="s">
        <v>8264</v>
      </c>
      <c r="Q88" s="5">
        <f t="shared" si="4"/>
        <v>106.46666666666667</v>
      </c>
      <c r="R88" s="5">
        <v>375.76470588235293</v>
      </c>
      <c r="S88" s="5">
        <f t="shared" si="5"/>
        <v>375.76470588235293</v>
      </c>
      <c r="T88" s="5" t="s">
        <v>8321</v>
      </c>
      <c r="U88" s="5" t="s">
        <v>8323</v>
      </c>
    </row>
    <row r="89" spans="1:21" ht="43.2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12">
        <f t="shared" si="6"/>
        <v>40331.820138888885</v>
      </c>
      <c r="K89" s="5">
        <v>1274705803</v>
      </c>
      <c r="L89" s="12">
        <f t="shared" si="7"/>
        <v>40322.289386574077</v>
      </c>
      <c r="M89" t="b">
        <v>0</v>
      </c>
      <c r="N89" s="5">
        <v>25</v>
      </c>
      <c r="O89" t="b">
        <v>1</v>
      </c>
      <c r="P89" s="5" t="s">
        <v>8264</v>
      </c>
      <c r="Q89" s="5">
        <f t="shared" si="4"/>
        <v>104.6</v>
      </c>
      <c r="R89" s="5">
        <v>104.6</v>
      </c>
      <c r="S89" s="5">
        <f t="shared" si="5"/>
        <v>104.6</v>
      </c>
      <c r="T89" s="5" t="s">
        <v>8321</v>
      </c>
      <c r="U89" s="5" t="s">
        <v>8323</v>
      </c>
    </row>
    <row r="90" spans="1:21" ht="43.2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12">
        <f t="shared" si="6"/>
        <v>41812.40892361111</v>
      </c>
      <c r="K90" s="5">
        <v>1401205731</v>
      </c>
      <c r="L90" s="12">
        <f t="shared" si="7"/>
        <v>41786.40892361111</v>
      </c>
      <c r="M90" t="b">
        <v>0</v>
      </c>
      <c r="N90" s="5">
        <v>60</v>
      </c>
      <c r="O90" t="b">
        <v>1</v>
      </c>
      <c r="P90" s="5" t="s">
        <v>8264</v>
      </c>
      <c r="Q90" s="5">
        <f t="shared" si="4"/>
        <v>102.85714285714286</v>
      </c>
      <c r="R90" s="5">
        <v>60</v>
      </c>
      <c r="S90" s="5">
        <f t="shared" si="5"/>
        <v>60</v>
      </c>
      <c r="T90" s="5" t="s">
        <v>8321</v>
      </c>
      <c r="U90" s="5" t="s">
        <v>8323</v>
      </c>
    </row>
    <row r="91" spans="1:21" ht="43.2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12">
        <f t="shared" si="6"/>
        <v>41427.502222222218</v>
      </c>
      <c r="K91" s="5">
        <v>1368036192</v>
      </c>
      <c r="L91" s="12">
        <f t="shared" si="7"/>
        <v>41402.502222222218</v>
      </c>
      <c r="M91" t="b">
        <v>0</v>
      </c>
      <c r="N91" s="5">
        <v>56</v>
      </c>
      <c r="O91" t="b">
        <v>1</v>
      </c>
      <c r="P91" s="5" t="s">
        <v>8264</v>
      </c>
      <c r="Q91" s="5">
        <f t="shared" si="4"/>
        <v>115.06666666666666</v>
      </c>
      <c r="R91" s="5">
        <v>123.28571428571429</v>
      </c>
      <c r="S91" s="5">
        <f t="shared" si="5"/>
        <v>123.28571428571429</v>
      </c>
      <c r="T91" s="5" t="s">
        <v>8321</v>
      </c>
      <c r="U91" s="5" t="s">
        <v>8323</v>
      </c>
    </row>
    <row r="92" spans="1:21" ht="28.8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12">
        <f t="shared" si="6"/>
        <v>40736.047442129631</v>
      </c>
      <c r="K92" s="5">
        <v>1307862499</v>
      </c>
      <c r="L92" s="12">
        <f t="shared" si="7"/>
        <v>40706.047442129631</v>
      </c>
      <c r="M92" t="b">
        <v>0</v>
      </c>
      <c r="N92" s="5">
        <v>16</v>
      </c>
      <c r="O92" t="b">
        <v>1</v>
      </c>
      <c r="P92" s="5" t="s">
        <v>8264</v>
      </c>
      <c r="Q92" s="5">
        <f t="shared" si="4"/>
        <v>100.4</v>
      </c>
      <c r="R92" s="5">
        <v>31.375</v>
      </c>
      <c r="S92" s="5">
        <f t="shared" si="5"/>
        <v>31.375</v>
      </c>
      <c r="T92" s="5" t="s">
        <v>8321</v>
      </c>
      <c r="U92" s="5" t="s">
        <v>8323</v>
      </c>
    </row>
    <row r="93" spans="1:21" ht="43.2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12">
        <f t="shared" si="6"/>
        <v>40680.152361111112</v>
      </c>
      <c r="K93" s="5">
        <v>1300354764</v>
      </c>
      <c r="L93" s="12">
        <f t="shared" si="7"/>
        <v>40619.152361111112</v>
      </c>
      <c r="M93" t="b">
        <v>0</v>
      </c>
      <c r="N93" s="5">
        <v>46</v>
      </c>
      <c r="O93" t="b">
        <v>1</v>
      </c>
      <c r="P93" s="5" t="s">
        <v>8264</v>
      </c>
      <c r="Q93" s="5">
        <f t="shared" si="4"/>
        <v>120</v>
      </c>
      <c r="R93" s="5">
        <v>78.260869565217391</v>
      </c>
      <c r="S93" s="5">
        <f t="shared" si="5"/>
        <v>78.260869565217391</v>
      </c>
      <c r="T93" s="5" t="s">
        <v>8321</v>
      </c>
      <c r="U93" s="5" t="s">
        <v>8323</v>
      </c>
    </row>
    <row r="94" spans="1:21" ht="43.2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12">
        <f t="shared" si="6"/>
        <v>42767.083333333328</v>
      </c>
      <c r="K94" s="5">
        <v>1481949983</v>
      </c>
      <c r="L94" s="12">
        <f t="shared" si="7"/>
        <v>42720.948877314819</v>
      </c>
      <c r="M94" t="b">
        <v>0</v>
      </c>
      <c r="N94" s="5">
        <v>43</v>
      </c>
      <c r="O94" t="b">
        <v>1</v>
      </c>
      <c r="P94" s="5" t="s">
        <v>8264</v>
      </c>
      <c r="Q94" s="5">
        <f t="shared" si="4"/>
        <v>105.2</v>
      </c>
      <c r="R94" s="5">
        <v>122.32558139534883</v>
      </c>
      <c r="S94" s="5">
        <f t="shared" si="5"/>
        <v>122.32558139534883</v>
      </c>
      <c r="T94" s="5" t="s">
        <v>8321</v>
      </c>
      <c r="U94" s="5" t="s">
        <v>8323</v>
      </c>
    </row>
    <row r="95" spans="1:21" ht="57.6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12">
        <f t="shared" si="6"/>
        <v>41093.625</v>
      </c>
      <c r="K95" s="5">
        <v>1338928537</v>
      </c>
      <c r="L95" s="12">
        <f t="shared" si="7"/>
        <v>41065.608067129629</v>
      </c>
      <c r="M95" t="b">
        <v>0</v>
      </c>
      <c r="N95" s="5">
        <v>15</v>
      </c>
      <c r="O95" t="b">
        <v>1</v>
      </c>
      <c r="P95" s="5" t="s">
        <v>8264</v>
      </c>
      <c r="Q95" s="5">
        <f t="shared" si="4"/>
        <v>110.6</v>
      </c>
      <c r="R95" s="5">
        <v>73.733333333333334</v>
      </c>
      <c r="S95" s="5">
        <f t="shared" si="5"/>
        <v>73.733333333333334</v>
      </c>
      <c r="T95" s="5" t="s">
        <v>8321</v>
      </c>
      <c r="U95" s="5" t="s">
        <v>8323</v>
      </c>
    </row>
    <row r="96" spans="1:21" ht="43.2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12">
        <f t="shared" si="6"/>
        <v>41736.467847222222</v>
      </c>
      <c r="K96" s="5">
        <v>1395162822</v>
      </c>
      <c r="L96" s="12">
        <f t="shared" si="7"/>
        <v>41716.467847222222</v>
      </c>
      <c r="M96" t="b">
        <v>0</v>
      </c>
      <c r="N96" s="5">
        <v>12</v>
      </c>
      <c r="O96" t="b">
        <v>1</v>
      </c>
      <c r="P96" s="5" t="s">
        <v>8264</v>
      </c>
      <c r="Q96" s="5">
        <f t="shared" si="4"/>
        <v>104</v>
      </c>
      <c r="R96" s="5">
        <v>21.666666666666668</v>
      </c>
      <c r="S96" s="5">
        <f t="shared" si="5"/>
        <v>21.666666666666668</v>
      </c>
      <c r="T96" s="5" t="s">
        <v>8321</v>
      </c>
      <c r="U96" s="5" t="s">
        <v>8323</v>
      </c>
    </row>
    <row r="97" spans="1:21" ht="43.2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12">
        <f t="shared" si="6"/>
        <v>40964.755104166667</v>
      </c>
      <c r="K97" s="5">
        <v>1327622841</v>
      </c>
      <c r="L97" s="12">
        <f t="shared" si="7"/>
        <v>40934.755104166667</v>
      </c>
      <c r="M97" t="b">
        <v>0</v>
      </c>
      <c r="N97" s="5">
        <v>21</v>
      </c>
      <c r="O97" t="b">
        <v>1</v>
      </c>
      <c r="P97" s="5" t="s">
        <v>8264</v>
      </c>
      <c r="Q97" s="5">
        <f t="shared" si="4"/>
        <v>131.42857142857142</v>
      </c>
      <c r="R97" s="5">
        <v>21.904761904761905</v>
      </c>
      <c r="S97" s="5">
        <f t="shared" si="5"/>
        <v>21.904761904761905</v>
      </c>
      <c r="T97" s="5" t="s">
        <v>8321</v>
      </c>
      <c r="U97" s="5" t="s">
        <v>8323</v>
      </c>
    </row>
    <row r="98" spans="1:21" ht="57.6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12">
        <f t="shared" si="6"/>
        <v>40390.875</v>
      </c>
      <c r="K98" s="5">
        <v>1274889241</v>
      </c>
      <c r="L98" s="12">
        <f t="shared" si="7"/>
        <v>40324.412511574075</v>
      </c>
      <c r="M98" t="b">
        <v>0</v>
      </c>
      <c r="N98" s="5">
        <v>34</v>
      </c>
      <c r="O98" t="b">
        <v>1</v>
      </c>
      <c r="P98" s="5" t="s">
        <v>8264</v>
      </c>
      <c r="Q98" s="5">
        <f t="shared" si="4"/>
        <v>114.66666666666667</v>
      </c>
      <c r="R98" s="5">
        <v>50.588235294117645</v>
      </c>
      <c r="S98" s="5">
        <f t="shared" si="5"/>
        <v>50.588235294117645</v>
      </c>
      <c r="T98" s="5" t="s">
        <v>8321</v>
      </c>
      <c r="U98" s="5" t="s">
        <v>8323</v>
      </c>
    </row>
    <row r="99" spans="1:21" ht="43.2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12">
        <f t="shared" si="6"/>
        <v>40735.885208333333</v>
      </c>
      <c r="K99" s="5">
        <v>1307848482</v>
      </c>
      <c r="L99" s="12">
        <f t="shared" si="7"/>
        <v>40705.885208333333</v>
      </c>
      <c r="M99" t="b">
        <v>0</v>
      </c>
      <c r="N99" s="5">
        <v>8</v>
      </c>
      <c r="O99" t="b">
        <v>1</v>
      </c>
      <c r="P99" s="5" t="s">
        <v>8264</v>
      </c>
      <c r="Q99" s="5">
        <f t="shared" si="4"/>
        <v>106.25</v>
      </c>
      <c r="R99" s="5">
        <v>53.125</v>
      </c>
      <c r="S99" s="5">
        <f t="shared" si="5"/>
        <v>53.125</v>
      </c>
      <c r="T99" s="5" t="s">
        <v>8321</v>
      </c>
      <c r="U99" s="5" t="s">
        <v>8323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12">
        <f t="shared" si="6"/>
        <v>41250.729166666664</v>
      </c>
      <c r="K100" s="5">
        <v>1351796674</v>
      </c>
      <c r="L100" s="12">
        <f t="shared" si="7"/>
        <v>41214.544837962967</v>
      </c>
      <c r="M100" t="b">
        <v>0</v>
      </c>
      <c r="N100" s="5">
        <v>60</v>
      </c>
      <c r="O100" t="b">
        <v>1</v>
      </c>
      <c r="P100" s="5" t="s">
        <v>8264</v>
      </c>
      <c r="Q100" s="5">
        <f t="shared" si="4"/>
        <v>106.25</v>
      </c>
      <c r="R100" s="5">
        <v>56.666666666666664</v>
      </c>
      <c r="S100" s="5">
        <f t="shared" si="5"/>
        <v>56.666666666666664</v>
      </c>
      <c r="T100" s="5" t="s">
        <v>8321</v>
      </c>
      <c r="U100" s="5" t="s">
        <v>8323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12">
        <f t="shared" si="6"/>
        <v>41661.652766203704</v>
      </c>
      <c r="K101" s="5">
        <v>1387834799</v>
      </c>
      <c r="L101" s="12">
        <f t="shared" si="7"/>
        <v>41631.652766203704</v>
      </c>
      <c r="M101" t="b">
        <v>0</v>
      </c>
      <c r="N101" s="5">
        <v>39</v>
      </c>
      <c r="O101" t="b">
        <v>1</v>
      </c>
      <c r="P101" s="5" t="s">
        <v>8264</v>
      </c>
      <c r="Q101" s="5">
        <f t="shared" si="4"/>
        <v>106.01933333333334</v>
      </c>
      <c r="R101" s="5">
        <v>40.776666666666664</v>
      </c>
      <c r="S101" s="5">
        <f t="shared" si="5"/>
        <v>40.776666666666664</v>
      </c>
      <c r="T101" s="5" t="s">
        <v>8321</v>
      </c>
      <c r="U101" s="5" t="s">
        <v>8323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12">
        <f t="shared" si="6"/>
        <v>41217.544976851852</v>
      </c>
      <c r="K102" s="5">
        <v>1350324286</v>
      </c>
      <c r="L102" s="12">
        <f t="shared" si="7"/>
        <v>41197.503310185188</v>
      </c>
      <c r="M102" t="b">
        <v>0</v>
      </c>
      <c r="N102" s="5">
        <v>26</v>
      </c>
      <c r="O102" t="b">
        <v>1</v>
      </c>
      <c r="P102" s="5" t="s">
        <v>8264</v>
      </c>
      <c r="Q102" s="5">
        <f t="shared" si="4"/>
        <v>100</v>
      </c>
      <c r="R102" s="5">
        <v>192.30769230769232</v>
      </c>
      <c r="S102" s="5">
        <f t="shared" si="5"/>
        <v>192.30769230769232</v>
      </c>
      <c r="T102" s="5" t="s">
        <v>8321</v>
      </c>
      <c r="U102" s="5" t="s">
        <v>8323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12">
        <f t="shared" si="6"/>
        <v>41298.526736111111</v>
      </c>
      <c r="K103" s="5">
        <v>1356979110</v>
      </c>
      <c r="L103" s="12">
        <f t="shared" si="7"/>
        <v>41274.526736111111</v>
      </c>
      <c r="M103" t="b">
        <v>0</v>
      </c>
      <c r="N103" s="5">
        <v>35</v>
      </c>
      <c r="O103" t="b">
        <v>1</v>
      </c>
      <c r="P103" s="5" t="s">
        <v>8264</v>
      </c>
      <c r="Q103" s="5">
        <f t="shared" si="4"/>
        <v>100</v>
      </c>
      <c r="R103" s="5">
        <v>100</v>
      </c>
      <c r="S103" s="5">
        <f t="shared" si="5"/>
        <v>100</v>
      </c>
      <c r="T103" s="5" t="s">
        <v>8321</v>
      </c>
      <c r="U103" s="5" t="s">
        <v>8323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12">
        <f t="shared" si="6"/>
        <v>40534.881168981483</v>
      </c>
      <c r="K104" s="5">
        <v>1290481733</v>
      </c>
      <c r="L104" s="12">
        <f t="shared" si="7"/>
        <v>40504.881168981483</v>
      </c>
      <c r="M104" t="b">
        <v>0</v>
      </c>
      <c r="N104" s="5">
        <v>65</v>
      </c>
      <c r="O104" t="b">
        <v>1</v>
      </c>
      <c r="P104" s="5" t="s">
        <v>8264</v>
      </c>
      <c r="Q104" s="5">
        <f t="shared" si="4"/>
        <v>127.75</v>
      </c>
      <c r="R104" s="5">
        <v>117.92307692307692</v>
      </c>
      <c r="S104" s="5">
        <f t="shared" si="5"/>
        <v>117.92307692307692</v>
      </c>
      <c r="T104" s="5" t="s">
        <v>8321</v>
      </c>
      <c r="U104" s="5" t="s">
        <v>8323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12">
        <f t="shared" si="6"/>
        <v>41705.555902777778</v>
      </c>
      <c r="K105" s="5">
        <v>1392232830</v>
      </c>
      <c r="L105" s="12">
        <f t="shared" si="7"/>
        <v>41682.555902777778</v>
      </c>
      <c r="M105" t="b">
        <v>0</v>
      </c>
      <c r="N105" s="5">
        <v>49</v>
      </c>
      <c r="O105" t="b">
        <v>1</v>
      </c>
      <c r="P105" s="5" t="s">
        <v>8264</v>
      </c>
      <c r="Q105" s="5">
        <f t="shared" si="4"/>
        <v>105.15384615384616</v>
      </c>
      <c r="R105" s="5">
        <v>27.897959183673468</v>
      </c>
      <c r="S105" s="5">
        <f t="shared" si="5"/>
        <v>27.897959183673468</v>
      </c>
      <c r="T105" s="5" t="s">
        <v>8321</v>
      </c>
      <c r="U105" s="5" t="s">
        <v>8323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12">
        <f t="shared" si="6"/>
        <v>40635.791666666664</v>
      </c>
      <c r="K106" s="5">
        <v>1299775266</v>
      </c>
      <c r="L106" s="12">
        <f t="shared" si="7"/>
        <v>40612.445208333331</v>
      </c>
      <c r="M106" t="b">
        <v>0</v>
      </c>
      <c r="N106" s="5">
        <v>10</v>
      </c>
      <c r="O106" t="b">
        <v>1</v>
      </c>
      <c r="P106" s="5" t="s">
        <v>8264</v>
      </c>
      <c r="Q106" s="5">
        <f t="shared" si="4"/>
        <v>120</v>
      </c>
      <c r="R106" s="5">
        <v>60</v>
      </c>
      <c r="S106" s="5">
        <f t="shared" si="5"/>
        <v>60</v>
      </c>
      <c r="T106" s="5" t="s">
        <v>8321</v>
      </c>
      <c r="U106" s="5" t="s">
        <v>8323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12">
        <f t="shared" si="6"/>
        <v>42503.75</v>
      </c>
      <c r="K107" s="5">
        <v>1461605020</v>
      </c>
      <c r="L107" s="12">
        <f t="shared" si="7"/>
        <v>42485.474768518514</v>
      </c>
      <c r="M107" t="b">
        <v>0</v>
      </c>
      <c r="N107" s="5">
        <v>60</v>
      </c>
      <c r="O107" t="b">
        <v>1</v>
      </c>
      <c r="P107" s="5" t="s">
        <v>8264</v>
      </c>
      <c r="Q107" s="5">
        <f t="shared" si="4"/>
        <v>107.40909090909091</v>
      </c>
      <c r="R107" s="5">
        <v>39.383333333333333</v>
      </c>
      <c r="S107" s="5">
        <f t="shared" si="5"/>
        <v>39.383333333333333</v>
      </c>
      <c r="T107" s="5" t="s">
        <v>8321</v>
      </c>
      <c r="U107" s="5" t="s">
        <v>8323</v>
      </c>
    </row>
    <row r="108" spans="1:21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12">
        <f t="shared" si="6"/>
        <v>41001.526631944442</v>
      </c>
      <c r="K108" s="5">
        <v>1332182301</v>
      </c>
      <c r="L108" s="12">
        <f t="shared" si="7"/>
        <v>40987.526631944442</v>
      </c>
      <c r="M108" t="b">
        <v>0</v>
      </c>
      <c r="N108" s="5">
        <v>27</v>
      </c>
      <c r="O108" t="b">
        <v>1</v>
      </c>
      <c r="P108" s="5" t="s">
        <v>8264</v>
      </c>
      <c r="Q108" s="5">
        <f t="shared" si="4"/>
        <v>100.5</v>
      </c>
      <c r="R108" s="5">
        <v>186.11111111111111</v>
      </c>
      <c r="S108" s="5">
        <f t="shared" si="5"/>
        <v>186.11111111111111</v>
      </c>
      <c r="T108" s="5" t="s">
        <v>8321</v>
      </c>
      <c r="U108" s="5" t="s">
        <v>8323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12">
        <f t="shared" si="6"/>
        <v>40657.732488425929</v>
      </c>
      <c r="K109" s="5">
        <v>1301787287</v>
      </c>
      <c r="L109" s="12">
        <f t="shared" si="7"/>
        <v>40635.732488425929</v>
      </c>
      <c r="M109" t="b">
        <v>0</v>
      </c>
      <c r="N109" s="5">
        <v>69</v>
      </c>
      <c r="O109" t="b">
        <v>1</v>
      </c>
      <c r="P109" s="5" t="s">
        <v>8264</v>
      </c>
      <c r="Q109" s="5">
        <f t="shared" si="4"/>
        <v>102.46666666666667</v>
      </c>
      <c r="R109" s="5">
        <v>111.37681159420291</v>
      </c>
      <c r="S109" s="5">
        <f t="shared" si="5"/>
        <v>111.37681159420291</v>
      </c>
      <c r="T109" s="5" t="s">
        <v>8321</v>
      </c>
      <c r="U109" s="5" t="s">
        <v>8323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12">
        <f t="shared" si="6"/>
        <v>41425.363078703704</v>
      </c>
      <c r="K110" s="5">
        <v>1364827370</v>
      </c>
      <c r="L110" s="12">
        <f t="shared" si="7"/>
        <v>41365.363078703704</v>
      </c>
      <c r="M110" t="b">
        <v>0</v>
      </c>
      <c r="N110" s="5">
        <v>47</v>
      </c>
      <c r="O110" t="b">
        <v>1</v>
      </c>
      <c r="P110" s="5" t="s">
        <v>8264</v>
      </c>
      <c r="Q110" s="5">
        <f t="shared" si="4"/>
        <v>246.66666666666666</v>
      </c>
      <c r="R110" s="5">
        <v>78.723404255319153</v>
      </c>
      <c r="S110" s="5">
        <f t="shared" si="5"/>
        <v>78.723404255319153</v>
      </c>
      <c r="T110" s="5" t="s">
        <v>8321</v>
      </c>
      <c r="U110" s="5" t="s">
        <v>8323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12">
        <f t="shared" si="6"/>
        <v>40599.775810185187</v>
      </c>
      <c r="K111" s="5">
        <v>1296088630</v>
      </c>
      <c r="L111" s="12">
        <f t="shared" si="7"/>
        <v>40569.775810185187</v>
      </c>
      <c r="M111" t="b">
        <v>0</v>
      </c>
      <c r="N111" s="5">
        <v>47</v>
      </c>
      <c r="O111" t="b">
        <v>1</v>
      </c>
      <c r="P111" s="5" t="s">
        <v>8264</v>
      </c>
      <c r="Q111" s="5">
        <f t="shared" si="4"/>
        <v>219.5</v>
      </c>
      <c r="R111" s="5">
        <v>46.702127659574465</v>
      </c>
      <c r="S111" s="5">
        <f t="shared" si="5"/>
        <v>46.702127659574465</v>
      </c>
      <c r="T111" s="5" t="s">
        <v>8321</v>
      </c>
      <c r="U111" s="5" t="s">
        <v>8323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12">
        <f t="shared" si="6"/>
        <v>41591.999305555553</v>
      </c>
      <c r="K112" s="5">
        <v>1381445253</v>
      </c>
      <c r="L112" s="12">
        <f t="shared" si="7"/>
        <v>41557.699687500004</v>
      </c>
      <c r="M112" t="b">
        <v>0</v>
      </c>
      <c r="N112" s="5">
        <v>26</v>
      </c>
      <c r="O112" t="b">
        <v>1</v>
      </c>
      <c r="P112" s="5" t="s">
        <v>8264</v>
      </c>
      <c r="Q112" s="5">
        <f t="shared" si="4"/>
        <v>130.76923076923077</v>
      </c>
      <c r="R112" s="5">
        <v>65.384615384615387</v>
      </c>
      <c r="S112" s="5">
        <f t="shared" si="5"/>
        <v>65.384615384615387</v>
      </c>
      <c r="T112" s="5" t="s">
        <v>8321</v>
      </c>
      <c r="U112" s="5" t="s">
        <v>8323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12">
        <f t="shared" si="6"/>
        <v>42155.083182870367</v>
      </c>
      <c r="K113" s="5">
        <v>1430467187</v>
      </c>
      <c r="L113" s="12">
        <f t="shared" si="7"/>
        <v>42125.083182870367</v>
      </c>
      <c r="M113" t="b">
        <v>0</v>
      </c>
      <c r="N113" s="5">
        <v>53</v>
      </c>
      <c r="O113" t="b">
        <v>1</v>
      </c>
      <c r="P113" s="5" t="s">
        <v>8264</v>
      </c>
      <c r="Q113" s="5">
        <f t="shared" si="4"/>
        <v>154.57142857142858</v>
      </c>
      <c r="R113" s="5">
        <v>102.0754716981132</v>
      </c>
      <c r="S113" s="5">
        <f t="shared" si="5"/>
        <v>102.0754716981132</v>
      </c>
      <c r="T113" s="5" t="s">
        <v>8321</v>
      </c>
      <c r="U113" s="5" t="s">
        <v>8323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12">
        <f t="shared" si="6"/>
        <v>41741.833333333336</v>
      </c>
      <c r="K114" s="5">
        <v>1395277318</v>
      </c>
      <c r="L114" s="12">
        <f t="shared" si="7"/>
        <v>41717.793032407411</v>
      </c>
      <c r="M114" t="b">
        <v>0</v>
      </c>
      <c r="N114" s="5">
        <v>81</v>
      </c>
      <c r="O114" t="b">
        <v>1</v>
      </c>
      <c r="P114" s="5" t="s">
        <v>8264</v>
      </c>
      <c r="Q114" s="5">
        <f t="shared" si="4"/>
        <v>104</v>
      </c>
      <c r="R114" s="5">
        <v>64.197530864197532</v>
      </c>
      <c r="S114" s="5">
        <f t="shared" si="5"/>
        <v>64.197530864197532</v>
      </c>
      <c r="T114" s="5" t="s">
        <v>8321</v>
      </c>
      <c r="U114" s="5" t="s">
        <v>8323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12">
        <f t="shared" si="6"/>
        <v>40761.375</v>
      </c>
      <c r="K115" s="5">
        <v>1311963128</v>
      </c>
      <c r="L115" s="12">
        <f t="shared" si="7"/>
        <v>40753.508425925924</v>
      </c>
      <c r="M115" t="b">
        <v>0</v>
      </c>
      <c r="N115" s="5">
        <v>78</v>
      </c>
      <c r="O115" t="b">
        <v>1</v>
      </c>
      <c r="P115" s="5" t="s">
        <v>8264</v>
      </c>
      <c r="Q115" s="5">
        <f t="shared" si="4"/>
        <v>141</v>
      </c>
      <c r="R115" s="5">
        <v>90.384615384615387</v>
      </c>
      <c r="S115" s="5">
        <f t="shared" si="5"/>
        <v>90.384615384615387</v>
      </c>
      <c r="T115" s="5" t="s">
        <v>8321</v>
      </c>
      <c r="U115" s="5" t="s">
        <v>8323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12">
        <f t="shared" si="6"/>
        <v>40921.02416666667</v>
      </c>
      <c r="K116" s="5">
        <v>1321252488</v>
      </c>
      <c r="L116" s="12">
        <f t="shared" si="7"/>
        <v>40861.02416666667</v>
      </c>
      <c r="M116" t="b">
        <v>0</v>
      </c>
      <c r="N116" s="5">
        <v>35</v>
      </c>
      <c r="O116" t="b">
        <v>1</v>
      </c>
      <c r="P116" s="5" t="s">
        <v>8264</v>
      </c>
      <c r="Q116" s="5">
        <f t="shared" si="4"/>
        <v>103.33333333333333</v>
      </c>
      <c r="R116" s="5">
        <v>88.571428571428569</v>
      </c>
      <c r="S116" s="5">
        <f t="shared" si="5"/>
        <v>88.571428571428569</v>
      </c>
      <c r="T116" s="5" t="s">
        <v>8321</v>
      </c>
      <c r="U116" s="5" t="s">
        <v>8323</v>
      </c>
    </row>
    <row r="117" spans="1:21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12">
        <f t="shared" si="6"/>
        <v>40943.488935185189</v>
      </c>
      <c r="K117" s="5">
        <v>1326217444</v>
      </c>
      <c r="L117" s="12">
        <f t="shared" si="7"/>
        <v>40918.488935185189</v>
      </c>
      <c r="M117" t="b">
        <v>0</v>
      </c>
      <c r="N117" s="5">
        <v>22</v>
      </c>
      <c r="O117" t="b">
        <v>1</v>
      </c>
      <c r="P117" s="5" t="s">
        <v>8264</v>
      </c>
      <c r="Q117" s="5">
        <f t="shared" si="4"/>
        <v>140.44444444444446</v>
      </c>
      <c r="R117" s="5">
        <v>28.727272727272727</v>
      </c>
      <c r="S117" s="5">
        <f t="shared" si="5"/>
        <v>28.727272727272727</v>
      </c>
      <c r="T117" s="5" t="s">
        <v>8321</v>
      </c>
      <c r="U117" s="5" t="s">
        <v>8323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12">
        <f t="shared" si="6"/>
        <v>40641.205497685187</v>
      </c>
      <c r="K118" s="5">
        <v>1298289355</v>
      </c>
      <c r="L118" s="12">
        <f t="shared" si="7"/>
        <v>40595.247164351851</v>
      </c>
      <c r="M118" t="b">
        <v>0</v>
      </c>
      <c r="N118" s="5">
        <v>57</v>
      </c>
      <c r="O118" t="b">
        <v>1</v>
      </c>
      <c r="P118" s="5" t="s">
        <v>8264</v>
      </c>
      <c r="Q118" s="5">
        <f t="shared" si="4"/>
        <v>113.65714285714286</v>
      </c>
      <c r="R118" s="5">
        <v>69.78947368421052</v>
      </c>
      <c r="S118" s="5">
        <f t="shared" si="5"/>
        <v>69.78947368421052</v>
      </c>
      <c r="T118" s="5" t="s">
        <v>8321</v>
      </c>
      <c r="U118" s="5" t="s">
        <v>8323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12">
        <f t="shared" si="6"/>
        <v>40338.541666666664</v>
      </c>
      <c r="K119" s="5">
        <v>1268337744</v>
      </c>
      <c r="L119" s="12">
        <f t="shared" si="7"/>
        <v>40248.584999999999</v>
      </c>
      <c r="M119" t="b">
        <v>0</v>
      </c>
      <c r="N119" s="5">
        <v>27</v>
      </c>
      <c r="O119" t="b">
        <v>1</v>
      </c>
      <c r="P119" s="5" t="s">
        <v>8264</v>
      </c>
      <c r="Q119" s="5">
        <f t="shared" si="4"/>
        <v>100.49377777777778</v>
      </c>
      <c r="R119" s="5">
        <v>167.48962962962963</v>
      </c>
      <c r="S119" s="5">
        <f t="shared" si="5"/>
        <v>167.48962962962963</v>
      </c>
      <c r="T119" s="5" t="s">
        <v>8321</v>
      </c>
      <c r="U119" s="5" t="s">
        <v>8323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12">
        <f t="shared" si="6"/>
        <v>40752.803657407407</v>
      </c>
      <c r="K120" s="5">
        <v>1309310236</v>
      </c>
      <c r="L120" s="12">
        <f t="shared" si="7"/>
        <v>40722.803657407407</v>
      </c>
      <c r="M120" t="b">
        <v>0</v>
      </c>
      <c r="N120" s="5">
        <v>39</v>
      </c>
      <c r="O120" t="b">
        <v>1</v>
      </c>
      <c r="P120" s="5" t="s">
        <v>8264</v>
      </c>
      <c r="Q120" s="5">
        <f t="shared" si="4"/>
        <v>113.0316</v>
      </c>
      <c r="R120" s="5">
        <v>144.91230769230768</v>
      </c>
      <c r="S120" s="5">
        <f t="shared" si="5"/>
        <v>144.91230769230768</v>
      </c>
      <c r="T120" s="5" t="s">
        <v>8321</v>
      </c>
      <c r="U120" s="5" t="s">
        <v>8323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12">
        <f t="shared" si="6"/>
        <v>40768.708333333336</v>
      </c>
      <c r="K121" s="5">
        <v>1310693986</v>
      </c>
      <c r="L121" s="12">
        <f t="shared" si="7"/>
        <v>40738.819282407407</v>
      </c>
      <c r="M121" t="b">
        <v>0</v>
      </c>
      <c r="N121" s="5">
        <v>37</v>
      </c>
      <c r="O121" t="b">
        <v>1</v>
      </c>
      <c r="P121" s="5" t="s">
        <v>8264</v>
      </c>
      <c r="Q121" s="5">
        <f t="shared" si="4"/>
        <v>104.55692307692307</v>
      </c>
      <c r="R121" s="5">
        <v>91.840540540540502</v>
      </c>
      <c r="S121" s="5">
        <f t="shared" si="5"/>
        <v>91.840540540540502</v>
      </c>
      <c r="T121" s="5" t="s">
        <v>8321</v>
      </c>
      <c r="U121" s="5" t="s">
        <v>8323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12">
        <f t="shared" si="6"/>
        <v>42645.799849537041</v>
      </c>
      <c r="K122" s="5">
        <v>1472865107</v>
      </c>
      <c r="L122" s="12">
        <f t="shared" si="7"/>
        <v>42615.799849537041</v>
      </c>
      <c r="M122" t="b">
        <v>0</v>
      </c>
      <c r="N122" s="5">
        <v>1</v>
      </c>
      <c r="O122" t="b">
        <v>0</v>
      </c>
      <c r="P122" s="5" t="s">
        <v>8265</v>
      </c>
      <c r="Q122" s="5">
        <f t="shared" si="4"/>
        <v>1.4285714285714285E-2</v>
      </c>
      <c r="R122" s="5">
        <v>10</v>
      </c>
      <c r="S122" s="5">
        <f t="shared" si="5"/>
        <v>10</v>
      </c>
      <c r="T122" s="5" t="s">
        <v>8321</v>
      </c>
      <c r="U122" s="5" t="s">
        <v>8324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12">
        <f t="shared" si="6"/>
        <v>42112.177777777775</v>
      </c>
      <c r="K123" s="5">
        <v>1427993710</v>
      </c>
      <c r="L123" s="12">
        <f t="shared" si="7"/>
        <v>42096.454976851848</v>
      </c>
      <c r="M123" t="b">
        <v>0</v>
      </c>
      <c r="N123" s="5">
        <v>1</v>
      </c>
      <c r="O123" t="b">
        <v>0</v>
      </c>
      <c r="P123" s="5" t="s">
        <v>8265</v>
      </c>
      <c r="Q123" s="5">
        <f t="shared" si="4"/>
        <v>3.3333333333333333E-2</v>
      </c>
      <c r="R123" s="5">
        <v>1</v>
      </c>
      <c r="S123" s="5">
        <f t="shared" si="5"/>
        <v>1</v>
      </c>
      <c r="T123" s="5" t="s">
        <v>8321</v>
      </c>
      <c r="U123" s="5" t="s">
        <v>8324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12">
        <f t="shared" si="6"/>
        <v>42653.181793981479</v>
      </c>
      <c r="K124" s="5">
        <v>1470910907</v>
      </c>
      <c r="L124" s="12">
        <f t="shared" si="7"/>
        <v>42593.181793981479</v>
      </c>
      <c r="M124" t="b">
        <v>0</v>
      </c>
      <c r="N124" s="5">
        <v>0</v>
      </c>
      <c r="O124" t="b">
        <v>0</v>
      </c>
      <c r="P124" s="5" t="s">
        <v>8265</v>
      </c>
      <c r="Q124" s="5">
        <f t="shared" si="4"/>
        <v>0</v>
      </c>
      <c r="R124" s="5" t="e">
        <v>#DIV/0!</v>
      </c>
      <c r="S124" s="5">
        <f t="shared" si="5"/>
        <v>0</v>
      </c>
      <c r="T124" s="5" t="s">
        <v>8321</v>
      </c>
      <c r="U124" s="5" t="s">
        <v>8324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12">
        <f t="shared" si="6"/>
        <v>41940.666666666664</v>
      </c>
      <c r="K125" s="5">
        <v>1411411564</v>
      </c>
      <c r="L125" s="12">
        <f t="shared" si="7"/>
        <v>41904.531990740739</v>
      </c>
      <c r="M125" t="b">
        <v>0</v>
      </c>
      <c r="N125" s="5">
        <v>6</v>
      </c>
      <c r="O125" t="b">
        <v>0</v>
      </c>
      <c r="P125" s="5" t="s">
        <v>8265</v>
      </c>
      <c r="Q125" s="5">
        <f t="shared" si="4"/>
        <v>0.27454545454545454</v>
      </c>
      <c r="R125" s="5">
        <v>25.166666666666668</v>
      </c>
      <c r="S125" s="5">
        <f t="shared" si="5"/>
        <v>25.166666666666668</v>
      </c>
      <c r="T125" s="5" t="s">
        <v>8321</v>
      </c>
      <c r="U125" s="5" t="s">
        <v>8324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12">
        <f t="shared" si="6"/>
        <v>42139.678726851853</v>
      </c>
      <c r="K126" s="5">
        <v>1429568242</v>
      </c>
      <c r="L126" s="12">
        <f t="shared" si="7"/>
        <v>42114.678726851853</v>
      </c>
      <c r="M126" t="b">
        <v>0</v>
      </c>
      <c r="N126" s="5">
        <v>0</v>
      </c>
      <c r="O126" t="b">
        <v>0</v>
      </c>
      <c r="P126" s="5" t="s">
        <v>8265</v>
      </c>
      <c r="Q126" s="5">
        <f t="shared" si="4"/>
        <v>0</v>
      </c>
      <c r="R126" s="5" t="e">
        <v>#DIV/0!</v>
      </c>
      <c r="S126" s="5">
        <f t="shared" si="5"/>
        <v>0</v>
      </c>
      <c r="T126" s="5" t="s">
        <v>8321</v>
      </c>
      <c r="U126" s="5" t="s">
        <v>8324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12">
        <f t="shared" si="6"/>
        <v>42769.743981481486</v>
      </c>
      <c r="K127" s="5">
        <v>1480981880</v>
      </c>
      <c r="L127" s="12">
        <f t="shared" si="7"/>
        <v>42709.743981481486</v>
      </c>
      <c r="M127" t="b">
        <v>0</v>
      </c>
      <c r="N127" s="5">
        <v>6</v>
      </c>
      <c r="O127" t="b">
        <v>0</v>
      </c>
      <c r="P127" s="5" t="s">
        <v>8265</v>
      </c>
      <c r="Q127" s="5">
        <f t="shared" si="4"/>
        <v>14</v>
      </c>
      <c r="R127" s="5">
        <v>11.666666666666666</v>
      </c>
      <c r="S127" s="5">
        <f t="shared" si="5"/>
        <v>11.666666666666666</v>
      </c>
      <c r="T127" s="5" t="s">
        <v>8321</v>
      </c>
      <c r="U127" s="5" t="s">
        <v>8324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12">
        <f t="shared" si="6"/>
        <v>42165.833333333328</v>
      </c>
      <c r="K128" s="5">
        <v>1431353337</v>
      </c>
      <c r="L128" s="12">
        <f t="shared" si="7"/>
        <v>42135.339548611111</v>
      </c>
      <c r="M128" t="b">
        <v>0</v>
      </c>
      <c r="N128" s="5">
        <v>13</v>
      </c>
      <c r="O128" t="b">
        <v>0</v>
      </c>
      <c r="P128" s="5" t="s">
        <v>8265</v>
      </c>
      <c r="Q128" s="5">
        <f t="shared" si="4"/>
        <v>5.548</v>
      </c>
      <c r="R128" s="5">
        <v>106.69230769230769</v>
      </c>
      <c r="S128" s="5">
        <f t="shared" si="5"/>
        <v>106.69230769230769</v>
      </c>
      <c r="T128" s="5" t="s">
        <v>8321</v>
      </c>
      <c r="U128" s="5" t="s">
        <v>8324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12">
        <f t="shared" si="6"/>
        <v>42097.332650462966</v>
      </c>
      <c r="K129" s="5">
        <v>1425481141</v>
      </c>
      <c r="L129" s="12">
        <f t="shared" si="7"/>
        <v>42067.37431712963</v>
      </c>
      <c r="M129" t="b">
        <v>0</v>
      </c>
      <c r="N129" s="5">
        <v>4</v>
      </c>
      <c r="O129" t="b">
        <v>0</v>
      </c>
      <c r="P129" s="5" t="s">
        <v>8265</v>
      </c>
      <c r="Q129" s="5">
        <f t="shared" si="4"/>
        <v>2.375</v>
      </c>
      <c r="R129" s="5">
        <v>47.5</v>
      </c>
      <c r="S129" s="5">
        <f t="shared" si="5"/>
        <v>47.5</v>
      </c>
      <c r="T129" s="5" t="s">
        <v>8321</v>
      </c>
      <c r="U129" s="5" t="s">
        <v>8324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12">
        <f t="shared" si="6"/>
        <v>42662.97792824074</v>
      </c>
      <c r="K130" s="5">
        <v>1473917293</v>
      </c>
      <c r="L130" s="12">
        <f t="shared" si="7"/>
        <v>42627.97792824074</v>
      </c>
      <c r="M130" t="b">
        <v>0</v>
      </c>
      <c r="N130" s="5">
        <v>6</v>
      </c>
      <c r="O130" t="b">
        <v>0</v>
      </c>
      <c r="P130" s="5" t="s">
        <v>8265</v>
      </c>
      <c r="Q130" s="5">
        <f t="shared" ref="Q130:Q193" si="8">E130*100/D130</f>
        <v>1.867</v>
      </c>
      <c r="R130" s="5">
        <v>311.16666666666669</v>
      </c>
      <c r="S130" s="5">
        <f t="shared" ref="S130:S193" si="9">IFERROR(R130,0)</f>
        <v>311.16666666666669</v>
      </c>
      <c r="T130" s="5" t="s">
        <v>8321</v>
      </c>
      <c r="U130" s="5" t="s">
        <v>8324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12">
        <f t="shared" ref="J131:J194" si="10">(I131/86400)+25569+(-6/24)</f>
        <v>41942.687303240738</v>
      </c>
      <c r="K131" s="5">
        <v>1409524183</v>
      </c>
      <c r="L131" s="12">
        <f t="shared" ref="L131:L194" si="11">(K131/86400)+25569+(-6/24)</f>
        <v>41882.687303240738</v>
      </c>
      <c r="M131" t="b">
        <v>0</v>
      </c>
      <c r="N131" s="5">
        <v>0</v>
      </c>
      <c r="O131" t="b">
        <v>0</v>
      </c>
      <c r="P131" s="5" t="s">
        <v>8265</v>
      </c>
      <c r="Q131" s="5">
        <f t="shared" si="8"/>
        <v>0</v>
      </c>
      <c r="R131" s="5" t="e">
        <v>#DIV/0!</v>
      </c>
      <c r="S131" s="5">
        <f t="shared" si="9"/>
        <v>0</v>
      </c>
      <c r="T131" s="5" t="s">
        <v>8321</v>
      </c>
      <c r="U131" s="5" t="s">
        <v>8324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12">
        <f t="shared" si="10"/>
        <v>41806.594444444447</v>
      </c>
      <c r="K132" s="5">
        <v>1400536692</v>
      </c>
      <c r="L132" s="12">
        <f t="shared" si="11"/>
        <v>41778.66541666667</v>
      </c>
      <c r="M132" t="b">
        <v>0</v>
      </c>
      <c r="N132" s="5">
        <v>0</v>
      </c>
      <c r="O132" t="b">
        <v>0</v>
      </c>
      <c r="P132" s="5" t="s">
        <v>8265</v>
      </c>
      <c r="Q132" s="5">
        <f t="shared" si="8"/>
        <v>0</v>
      </c>
      <c r="R132" s="5" t="e">
        <v>#DIV/0!</v>
      </c>
      <c r="S132" s="5">
        <f t="shared" si="9"/>
        <v>0</v>
      </c>
      <c r="T132" s="5" t="s">
        <v>8321</v>
      </c>
      <c r="U132" s="5" t="s">
        <v>8324</v>
      </c>
    </row>
    <row r="133" spans="1:21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12">
        <f t="shared" si="10"/>
        <v>42556.75</v>
      </c>
      <c r="K133" s="5">
        <v>1466453161</v>
      </c>
      <c r="L133" s="12">
        <f t="shared" si="11"/>
        <v>42541.587511574078</v>
      </c>
      <c r="M133" t="b">
        <v>0</v>
      </c>
      <c r="N133" s="5">
        <v>0</v>
      </c>
      <c r="O133" t="b">
        <v>0</v>
      </c>
      <c r="P133" s="5" t="s">
        <v>8265</v>
      </c>
      <c r="Q133" s="5">
        <f t="shared" si="8"/>
        <v>0</v>
      </c>
      <c r="R133" s="5" t="e">
        <v>#DIV/0!</v>
      </c>
      <c r="S133" s="5">
        <f t="shared" si="9"/>
        <v>0</v>
      </c>
      <c r="T133" s="5" t="s">
        <v>8321</v>
      </c>
      <c r="U133" s="5" t="s">
        <v>8324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12">
        <f t="shared" si="10"/>
        <v>41950.604247685187</v>
      </c>
      <c r="K134" s="5">
        <v>1411500607</v>
      </c>
      <c r="L134" s="12">
        <f t="shared" si="11"/>
        <v>41905.562581018516</v>
      </c>
      <c r="M134" t="b">
        <v>0</v>
      </c>
      <c r="N134" s="5">
        <v>81</v>
      </c>
      <c r="O134" t="b">
        <v>0</v>
      </c>
      <c r="P134" s="5" t="s">
        <v>8265</v>
      </c>
      <c r="Q134" s="5">
        <f t="shared" si="8"/>
        <v>9.5687499999999996</v>
      </c>
      <c r="R134" s="5">
        <v>94.506172839506178</v>
      </c>
      <c r="S134" s="5">
        <f t="shared" si="9"/>
        <v>94.506172839506178</v>
      </c>
      <c r="T134" s="5" t="s">
        <v>8321</v>
      </c>
      <c r="U134" s="5" t="s">
        <v>8324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12">
        <f t="shared" si="10"/>
        <v>42521.479861111111</v>
      </c>
      <c r="K135" s="5">
        <v>1462130584</v>
      </c>
      <c r="L135" s="12">
        <f t="shared" si="11"/>
        <v>42491.55768518518</v>
      </c>
      <c r="M135" t="b">
        <v>0</v>
      </c>
      <c r="N135" s="5">
        <v>0</v>
      </c>
      <c r="O135" t="b">
        <v>0</v>
      </c>
      <c r="P135" s="5" t="s">
        <v>8265</v>
      </c>
      <c r="Q135" s="5">
        <f t="shared" si="8"/>
        <v>0</v>
      </c>
      <c r="R135" s="5" t="e">
        <v>#DIV/0!</v>
      </c>
      <c r="S135" s="5">
        <f t="shared" si="9"/>
        <v>0</v>
      </c>
      <c r="T135" s="5" t="s">
        <v>8321</v>
      </c>
      <c r="U135" s="5" t="s">
        <v>8324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12">
        <f t="shared" si="10"/>
        <v>42251.458333333328</v>
      </c>
      <c r="K136" s="5">
        <v>1438811418</v>
      </c>
      <c r="L136" s="12">
        <f t="shared" si="11"/>
        <v>42221.659930555557</v>
      </c>
      <c r="M136" t="b">
        <v>0</v>
      </c>
      <c r="N136" s="5">
        <v>0</v>
      </c>
      <c r="O136" t="b">
        <v>0</v>
      </c>
      <c r="P136" s="5" t="s">
        <v>8265</v>
      </c>
      <c r="Q136" s="5">
        <f t="shared" si="8"/>
        <v>0</v>
      </c>
      <c r="R136" s="5" t="e">
        <v>#DIV/0!</v>
      </c>
      <c r="S136" s="5">
        <f t="shared" si="9"/>
        <v>0</v>
      </c>
      <c r="T136" s="5" t="s">
        <v>8321</v>
      </c>
      <c r="U136" s="5" t="s">
        <v>8324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12">
        <f t="shared" si="10"/>
        <v>41821.541666666664</v>
      </c>
      <c r="K137" s="5">
        <v>1401354597</v>
      </c>
      <c r="L137" s="12">
        <f t="shared" si="11"/>
        <v>41788.131909722222</v>
      </c>
      <c r="M137" t="b">
        <v>0</v>
      </c>
      <c r="N137" s="5">
        <v>5</v>
      </c>
      <c r="O137" t="b">
        <v>0</v>
      </c>
      <c r="P137" s="5" t="s">
        <v>8265</v>
      </c>
      <c r="Q137" s="5">
        <f t="shared" si="8"/>
        <v>13.433333333333334</v>
      </c>
      <c r="R137" s="5">
        <v>80.599999999999994</v>
      </c>
      <c r="S137" s="5">
        <f t="shared" si="9"/>
        <v>80.599999999999994</v>
      </c>
      <c r="T137" s="5" t="s">
        <v>8321</v>
      </c>
      <c r="U137" s="5" t="s">
        <v>8324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12">
        <f t="shared" si="10"/>
        <v>42140.177777777775</v>
      </c>
      <c r="K138" s="5">
        <v>1427968234</v>
      </c>
      <c r="L138" s="12">
        <f t="shared" si="11"/>
        <v>42096.160115740742</v>
      </c>
      <c r="M138" t="b">
        <v>0</v>
      </c>
      <c r="N138" s="5">
        <v>0</v>
      </c>
      <c r="O138" t="b">
        <v>0</v>
      </c>
      <c r="P138" s="5" t="s">
        <v>8265</v>
      </c>
      <c r="Q138" s="5">
        <f t="shared" si="8"/>
        <v>0</v>
      </c>
      <c r="R138" s="5" t="e">
        <v>#DIV/0!</v>
      </c>
      <c r="S138" s="5">
        <f t="shared" si="9"/>
        <v>0</v>
      </c>
      <c r="T138" s="5" t="s">
        <v>8321</v>
      </c>
      <c r="U138" s="5" t="s">
        <v>8324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12">
        <f t="shared" si="10"/>
        <v>42289.323993055557</v>
      </c>
      <c r="K139" s="5">
        <v>1440337593</v>
      </c>
      <c r="L139" s="12">
        <f t="shared" si="11"/>
        <v>42239.323993055557</v>
      </c>
      <c r="M139" t="b">
        <v>0</v>
      </c>
      <c r="N139" s="5">
        <v>0</v>
      </c>
      <c r="O139" t="b">
        <v>0</v>
      </c>
      <c r="P139" s="5" t="s">
        <v>8265</v>
      </c>
      <c r="Q139" s="5">
        <f t="shared" si="8"/>
        <v>0</v>
      </c>
      <c r="R139" s="5" t="e">
        <v>#DIV/0!</v>
      </c>
      <c r="S139" s="5">
        <f t="shared" si="9"/>
        <v>0</v>
      </c>
      <c r="T139" s="5" t="s">
        <v>8321</v>
      </c>
      <c r="U139" s="5" t="s">
        <v>8324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12">
        <f t="shared" si="10"/>
        <v>42216.957638888889</v>
      </c>
      <c r="K140" s="5">
        <v>1435731041</v>
      </c>
      <c r="L140" s="12">
        <f t="shared" si="11"/>
        <v>42186.007418981477</v>
      </c>
      <c r="M140" t="b">
        <v>0</v>
      </c>
      <c r="N140" s="5">
        <v>58</v>
      </c>
      <c r="O140" t="b">
        <v>0</v>
      </c>
      <c r="P140" s="5" t="s">
        <v>8265</v>
      </c>
      <c r="Q140" s="5">
        <f t="shared" si="8"/>
        <v>3.1413333333333333</v>
      </c>
      <c r="R140" s="5">
        <v>81.241379310344826</v>
      </c>
      <c r="S140" s="5">
        <f t="shared" si="9"/>
        <v>81.241379310344826</v>
      </c>
      <c r="T140" s="5" t="s">
        <v>8321</v>
      </c>
      <c r="U140" s="5" t="s">
        <v>8324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12">
        <f t="shared" si="10"/>
        <v>42197.670972222222</v>
      </c>
      <c r="K141" s="5">
        <v>1435874772</v>
      </c>
      <c r="L141" s="12">
        <f t="shared" si="11"/>
        <v>42187.670972222222</v>
      </c>
      <c r="M141" t="b">
        <v>0</v>
      </c>
      <c r="N141" s="5">
        <v>1</v>
      </c>
      <c r="O141" t="b">
        <v>0</v>
      </c>
      <c r="P141" s="5" t="s">
        <v>8265</v>
      </c>
      <c r="Q141" s="5">
        <f t="shared" si="8"/>
        <v>100</v>
      </c>
      <c r="R141" s="5">
        <v>500</v>
      </c>
      <c r="S141" s="5">
        <f t="shared" si="9"/>
        <v>500</v>
      </c>
      <c r="T141" s="5" t="s">
        <v>8321</v>
      </c>
      <c r="U141" s="5" t="s">
        <v>8324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12">
        <f t="shared" si="10"/>
        <v>42082.90662037037</v>
      </c>
      <c r="K142" s="5">
        <v>1424234732</v>
      </c>
      <c r="L142" s="12">
        <f t="shared" si="11"/>
        <v>42052.948287037041</v>
      </c>
      <c r="M142" t="b">
        <v>0</v>
      </c>
      <c r="N142" s="5">
        <v>0</v>
      </c>
      <c r="O142" t="b">
        <v>0</v>
      </c>
      <c r="P142" s="5" t="s">
        <v>8265</v>
      </c>
      <c r="Q142" s="5">
        <f t="shared" si="8"/>
        <v>0</v>
      </c>
      <c r="R142" s="5" t="e">
        <v>#DIV/0!</v>
      </c>
      <c r="S142" s="5">
        <f t="shared" si="9"/>
        <v>0</v>
      </c>
      <c r="T142" s="5" t="s">
        <v>8321</v>
      </c>
      <c r="U142" s="5" t="s">
        <v>8324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12">
        <f t="shared" si="10"/>
        <v>42154.903043981481</v>
      </c>
      <c r="K143" s="5">
        <v>1429155623</v>
      </c>
      <c r="L143" s="12">
        <f t="shared" si="11"/>
        <v>42109.903043981481</v>
      </c>
      <c r="M143" t="b">
        <v>0</v>
      </c>
      <c r="N143" s="5">
        <v>28</v>
      </c>
      <c r="O143" t="b">
        <v>0</v>
      </c>
      <c r="P143" s="5" t="s">
        <v>8265</v>
      </c>
      <c r="Q143" s="5">
        <f t="shared" si="8"/>
        <v>10.775</v>
      </c>
      <c r="R143" s="5">
        <v>46.178571428571431</v>
      </c>
      <c r="S143" s="5">
        <f t="shared" si="9"/>
        <v>46.178571428571431</v>
      </c>
      <c r="T143" s="5" t="s">
        <v>8321</v>
      </c>
      <c r="U143" s="5" t="s">
        <v>8324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12">
        <f t="shared" si="10"/>
        <v>41959.684930555552</v>
      </c>
      <c r="K144" s="5">
        <v>1414358778</v>
      </c>
      <c r="L144" s="12">
        <f t="shared" si="11"/>
        <v>41938.643263888887</v>
      </c>
      <c r="M144" t="b">
        <v>0</v>
      </c>
      <c r="N144" s="5">
        <v>1</v>
      </c>
      <c r="O144" t="b">
        <v>0</v>
      </c>
      <c r="P144" s="5" t="s">
        <v>8265</v>
      </c>
      <c r="Q144" s="5">
        <f t="shared" si="8"/>
        <v>0.33333333333333331</v>
      </c>
      <c r="R144" s="5">
        <v>10</v>
      </c>
      <c r="S144" s="5">
        <f t="shared" si="9"/>
        <v>10</v>
      </c>
      <c r="T144" s="5" t="s">
        <v>8321</v>
      </c>
      <c r="U144" s="5" t="s">
        <v>8324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12">
        <f t="shared" si="10"/>
        <v>42615.996527777781</v>
      </c>
      <c r="K145" s="5">
        <v>1467941542</v>
      </c>
      <c r="L145" s="12">
        <f t="shared" si="11"/>
        <v>42558.814143518517</v>
      </c>
      <c r="M145" t="b">
        <v>0</v>
      </c>
      <c r="N145" s="5">
        <v>0</v>
      </c>
      <c r="O145" t="b">
        <v>0</v>
      </c>
      <c r="P145" s="5" t="s">
        <v>8265</v>
      </c>
      <c r="Q145" s="5">
        <f t="shared" si="8"/>
        <v>0</v>
      </c>
      <c r="R145" s="5" t="e">
        <v>#DIV/0!</v>
      </c>
      <c r="S145" s="5">
        <f t="shared" si="9"/>
        <v>0</v>
      </c>
      <c r="T145" s="5" t="s">
        <v>8321</v>
      </c>
      <c r="U145" s="5" t="s">
        <v>8324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12">
        <f t="shared" si="10"/>
        <v>42107.47074074074</v>
      </c>
      <c r="K146" s="5">
        <v>1423765072</v>
      </c>
      <c r="L146" s="12">
        <f t="shared" si="11"/>
        <v>42047.512407407412</v>
      </c>
      <c r="M146" t="b">
        <v>0</v>
      </c>
      <c r="N146" s="5">
        <v>37</v>
      </c>
      <c r="O146" t="b">
        <v>0</v>
      </c>
      <c r="P146" s="5" t="s">
        <v>8265</v>
      </c>
      <c r="Q146" s="5">
        <f t="shared" si="8"/>
        <v>27.6</v>
      </c>
      <c r="R146" s="5">
        <v>55.945945945945944</v>
      </c>
      <c r="S146" s="5">
        <f t="shared" si="9"/>
        <v>55.945945945945944</v>
      </c>
      <c r="T146" s="5" t="s">
        <v>8321</v>
      </c>
      <c r="U146" s="5" t="s">
        <v>8324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12">
        <f t="shared" si="10"/>
        <v>42227.292268518519</v>
      </c>
      <c r="K147" s="5">
        <v>1436965252</v>
      </c>
      <c r="L147" s="12">
        <f t="shared" si="11"/>
        <v>42200.292268518519</v>
      </c>
      <c r="M147" t="b">
        <v>0</v>
      </c>
      <c r="N147" s="5">
        <v>9</v>
      </c>
      <c r="O147" t="b">
        <v>0</v>
      </c>
      <c r="P147" s="5" t="s">
        <v>8265</v>
      </c>
      <c r="Q147" s="5">
        <f t="shared" si="8"/>
        <v>7.5111111111111111</v>
      </c>
      <c r="R147" s="5">
        <v>37.555555555555557</v>
      </c>
      <c r="S147" s="5">
        <f t="shared" si="9"/>
        <v>37.555555555555557</v>
      </c>
      <c r="T147" s="5" t="s">
        <v>8321</v>
      </c>
      <c r="U147" s="5" t="s">
        <v>8324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12">
        <f t="shared" si="10"/>
        <v>42752.766180555554</v>
      </c>
      <c r="K148" s="5">
        <v>1479514998</v>
      </c>
      <c r="L148" s="12">
        <f t="shared" si="11"/>
        <v>42692.766180555554</v>
      </c>
      <c r="M148" t="b">
        <v>0</v>
      </c>
      <c r="N148" s="5">
        <v>3</v>
      </c>
      <c r="O148" t="b">
        <v>0</v>
      </c>
      <c r="P148" s="5" t="s">
        <v>8265</v>
      </c>
      <c r="Q148" s="5">
        <f t="shared" si="8"/>
        <v>0.57499999999999996</v>
      </c>
      <c r="R148" s="5">
        <v>38.333333333333336</v>
      </c>
      <c r="S148" s="5">
        <f t="shared" si="9"/>
        <v>38.333333333333336</v>
      </c>
      <c r="T148" s="5" t="s">
        <v>8321</v>
      </c>
      <c r="U148" s="5" t="s">
        <v>8324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12">
        <f t="shared" si="10"/>
        <v>42012.512499999997</v>
      </c>
      <c r="K149" s="5">
        <v>1417026340</v>
      </c>
      <c r="L149" s="12">
        <f t="shared" si="11"/>
        <v>41969.517824074079</v>
      </c>
      <c r="M149" t="b">
        <v>0</v>
      </c>
      <c r="N149" s="5">
        <v>0</v>
      </c>
      <c r="O149" t="b">
        <v>0</v>
      </c>
      <c r="P149" s="5" t="s">
        <v>8265</v>
      </c>
      <c r="Q149" s="5">
        <f t="shared" si="8"/>
        <v>0</v>
      </c>
      <c r="R149" s="5" t="e">
        <v>#DIV/0!</v>
      </c>
      <c r="S149" s="5">
        <f t="shared" si="9"/>
        <v>0</v>
      </c>
      <c r="T149" s="5" t="s">
        <v>8321</v>
      </c>
      <c r="U149" s="5" t="s">
        <v>8324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12">
        <f t="shared" si="10"/>
        <v>42427.031666666662</v>
      </c>
      <c r="K150" s="5">
        <v>1453963536</v>
      </c>
      <c r="L150" s="12">
        <f t="shared" si="11"/>
        <v>42397.031666666662</v>
      </c>
      <c r="M150" t="b">
        <v>0</v>
      </c>
      <c r="N150" s="5">
        <v>2</v>
      </c>
      <c r="O150" t="b">
        <v>0</v>
      </c>
      <c r="P150" s="5" t="s">
        <v>8265</v>
      </c>
      <c r="Q150" s="5">
        <f t="shared" si="8"/>
        <v>0.08</v>
      </c>
      <c r="R150" s="5">
        <v>20</v>
      </c>
      <c r="S150" s="5">
        <f t="shared" si="9"/>
        <v>20</v>
      </c>
      <c r="T150" s="5" t="s">
        <v>8321</v>
      </c>
      <c r="U150" s="5" t="s">
        <v>8324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12">
        <f t="shared" si="10"/>
        <v>41998.083333333328</v>
      </c>
      <c r="K151" s="5">
        <v>1416888470</v>
      </c>
      <c r="L151" s="12">
        <f t="shared" si="11"/>
        <v>41967.922106481477</v>
      </c>
      <c r="M151" t="b">
        <v>0</v>
      </c>
      <c r="N151" s="5">
        <v>6</v>
      </c>
      <c r="O151" t="b">
        <v>0</v>
      </c>
      <c r="P151" s="5" t="s">
        <v>8265</v>
      </c>
      <c r="Q151" s="5">
        <f t="shared" si="8"/>
        <v>0.92</v>
      </c>
      <c r="R151" s="5">
        <v>15.333333333333334</v>
      </c>
      <c r="S151" s="5">
        <f t="shared" si="9"/>
        <v>15.333333333333334</v>
      </c>
      <c r="T151" s="5" t="s">
        <v>8321</v>
      </c>
      <c r="U151" s="5" t="s">
        <v>8324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12">
        <f t="shared" si="10"/>
        <v>42149.911828703705</v>
      </c>
      <c r="K152" s="5">
        <v>1427428382</v>
      </c>
      <c r="L152" s="12">
        <f t="shared" si="11"/>
        <v>42089.911828703705</v>
      </c>
      <c r="M152" t="b">
        <v>0</v>
      </c>
      <c r="N152" s="5">
        <v>67</v>
      </c>
      <c r="O152" t="b">
        <v>0</v>
      </c>
      <c r="P152" s="5" t="s">
        <v>8265</v>
      </c>
      <c r="Q152" s="5">
        <f t="shared" si="8"/>
        <v>23.163076923076922</v>
      </c>
      <c r="R152" s="5">
        <v>449.43283582089555</v>
      </c>
      <c r="S152" s="5">
        <f t="shared" si="9"/>
        <v>449.43283582089555</v>
      </c>
      <c r="T152" s="5" t="s">
        <v>8321</v>
      </c>
      <c r="U152" s="5" t="s">
        <v>8324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12">
        <f t="shared" si="10"/>
        <v>42173.300821759258</v>
      </c>
      <c r="K153" s="5">
        <v>1429449191</v>
      </c>
      <c r="L153" s="12">
        <f t="shared" si="11"/>
        <v>42113.300821759258</v>
      </c>
      <c r="M153" t="b">
        <v>0</v>
      </c>
      <c r="N153" s="5">
        <v>5</v>
      </c>
      <c r="O153" t="b">
        <v>0</v>
      </c>
      <c r="P153" s="5" t="s">
        <v>8265</v>
      </c>
      <c r="Q153" s="5">
        <f t="shared" si="8"/>
        <v>5.6000000000000001E-2</v>
      </c>
      <c r="R153" s="5">
        <v>28</v>
      </c>
      <c r="S153" s="5">
        <f t="shared" si="9"/>
        <v>28</v>
      </c>
      <c r="T153" s="5" t="s">
        <v>8321</v>
      </c>
      <c r="U153" s="5" t="s">
        <v>8324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12">
        <f t="shared" si="10"/>
        <v>41904.827546296292</v>
      </c>
      <c r="K154" s="5">
        <v>1408845100</v>
      </c>
      <c r="L154" s="12">
        <f t="shared" si="11"/>
        <v>41874.827546296292</v>
      </c>
      <c r="M154" t="b">
        <v>0</v>
      </c>
      <c r="N154" s="5">
        <v>2</v>
      </c>
      <c r="O154" t="b">
        <v>0</v>
      </c>
      <c r="P154" s="5" t="s">
        <v>8265</v>
      </c>
      <c r="Q154" s="5">
        <f t="shared" si="8"/>
        <v>7.8947368421052634E-3</v>
      </c>
      <c r="R154" s="5">
        <v>15</v>
      </c>
      <c r="S154" s="5">
        <f t="shared" si="9"/>
        <v>15</v>
      </c>
      <c r="T154" s="5" t="s">
        <v>8321</v>
      </c>
      <c r="U154" s="5" t="s">
        <v>8324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12">
        <f t="shared" si="10"/>
        <v>41975.377824074079</v>
      </c>
      <c r="K155" s="5">
        <v>1413900244</v>
      </c>
      <c r="L155" s="12">
        <f t="shared" si="11"/>
        <v>41933.336157407408</v>
      </c>
      <c r="M155" t="b">
        <v>0</v>
      </c>
      <c r="N155" s="5">
        <v>10</v>
      </c>
      <c r="O155" t="b">
        <v>0</v>
      </c>
      <c r="P155" s="5" t="s">
        <v>8265</v>
      </c>
      <c r="Q155" s="5">
        <f t="shared" si="8"/>
        <v>0.71799999999999997</v>
      </c>
      <c r="R155" s="5">
        <v>35.9</v>
      </c>
      <c r="S155" s="5">
        <f t="shared" si="9"/>
        <v>35.9</v>
      </c>
      <c r="T155" s="5" t="s">
        <v>8321</v>
      </c>
      <c r="U155" s="5" t="s">
        <v>8324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12">
        <f t="shared" si="10"/>
        <v>42158.297395833331</v>
      </c>
      <c r="K156" s="5">
        <v>1429621695</v>
      </c>
      <c r="L156" s="12">
        <f t="shared" si="11"/>
        <v>42115.297395833331</v>
      </c>
      <c r="M156" t="b">
        <v>0</v>
      </c>
      <c r="N156" s="5">
        <v>3</v>
      </c>
      <c r="O156" t="b">
        <v>0</v>
      </c>
      <c r="P156" s="5" t="s">
        <v>8265</v>
      </c>
      <c r="Q156" s="5">
        <f t="shared" si="8"/>
        <v>2.6666666666666665</v>
      </c>
      <c r="R156" s="5">
        <v>13.333333333333334</v>
      </c>
      <c r="S156" s="5">
        <f t="shared" si="9"/>
        <v>13.333333333333334</v>
      </c>
      <c r="T156" s="5" t="s">
        <v>8321</v>
      </c>
      <c r="U156" s="5" t="s">
        <v>8324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12">
        <f t="shared" si="10"/>
        <v>42208.309432870374</v>
      </c>
      <c r="K157" s="5">
        <v>1434201935</v>
      </c>
      <c r="L157" s="12">
        <f t="shared" si="11"/>
        <v>42168.309432870374</v>
      </c>
      <c r="M157" t="b">
        <v>0</v>
      </c>
      <c r="N157" s="5">
        <v>4</v>
      </c>
      <c r="O157" t="b">
        <v>0</v>
      </c>
      <c r="P157" s="5" t="s">
        <v>8265</v>
      </c>
      <c r="Q157" s="5">
        <f t="shared" si="8"/>
        <v>6.0000000000000001E-3</v>
      </c>
      <c r="R157" s="5">
        <v>20.25</v>
      </c>
      <c r="S157" s="5">
        <f t="shared" si="9"/>
        <v>20.25</v>
      </c>
      <c r="T157" s="5" t="s">
        <v>8321</v>
      </c>
      <c r="U157" s="5" t="s">
        <v>8324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12">
        <f t="shared" si="10"/>
        <v>41853.874953703707</v>
      </c>
      <c r="K158" s="5">
        <v>1401850796</v>
      </c>
      <c r="L158" s="12">
        <f t="shared" si="11"/>
        <v>41793.874953703707</v>
      </c>
      <c r="M158" t="b">
        <v>0</v>
      </c>
      <c r="N158" s="5">
        <v>15</v>
      </c>
      <c r="O158" t="b">
        <v>0</v>
      </c>
      <c r="P158" s="5" t="s">
        <v>8265</v>
      </c>
      <c r="Q158" s="5">
        <f t="shared" si="8"/>
        <v>5.0999999999999996</v>
      </c>
      <c r="R158" s="5">
        <v>119</v>
      </c>
      <c r="S158" s="5">
        <f t="shared" si="9"/>
        <v>119</v>
      </c>
      <c r="T158" s="5" t="s">
        <v>8321</v>
      </c>
      <c r="U158" s="5" t="s">
        <v>8324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12">
        <f t="shared" si="10"/>
        <v>42426.661712962959</v>
      </c>
      <c r="K159" s="5">
        <v>1453931572</v>
      </c>
      <c r="L159" s="12">
        <f t="shared" si="11"/>
        <v>42396.661712962959</v>
      </c>
      <c r="M159" t="b">
        <v>0</v>
      </c>
      <c r="N159" s="5">
        <v>2</v>
      </c>
      <c r="O159" t="b">
        <v>0</v>
      </c>
      <c r="P159" s="5" t="s">
        <v>8265</v>
      </c>
      <c r="Q159" s="5">
        <f t="shared" si="8"/>
        <v>0.26711185308848079</v>
      </c>
      <c r="R159" s="5">
        <v>4</v>
      </c>
      <c r="S159" s="5">
        <f t="shared" si="9"/>
        <v>4</v>
      </c>
      <c r="T159" s="5" t="s">
        <v>8321</v>
      </c>
      <c r="U159" s="5" t="s">
        <v>8324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12">
        <f t="shared" si="10"/>
        <v>41933.82671296296</v>
      </c>
      <c r="K160" s="5">
        <v>1411350628</v>
      </c>
      <c r="L160" s="12">
        <f t="shared" si="11"/>
        <v>41903.82671296296</v>
      </c>
      <c r="M160" t="b">
        <v>0</v>
      </c>
      <c r="N160" s="5">
        <v>0</v>
      </c>
      <c r="O160" t="b">
        <v>0</v>
      </c>
      <c r="P160" s="5" t="s">
        <v>8265</v>
      </c>
      <c r="Q160" s="5">
        <f t="shared" si="8"/>
        <v>0</v>
      </c>
      <c r="R160" s="5" t="e">
        <v>#DIV/0!</v>
      </c>
      <c r="S160" s="5">
        <f t="shared" si="9"/>
        <v>0</v>
      </c>
      <c r="T160" s="5" t="s">
        <v>8321</v>
      </c>
      <c r="U160" s="5" t="s">
        <v>8324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12">
        <f t="shared" si="10"/>
        <v>42554.184548611112</v>
      </c>
      <c r="K161" s="5">
        <v>1464085545</v>
      </c>
      <c r="L161" s="12">
        <f t="shared" si="11"/>
        <v>42514.184548611112</v>
      </c>
      <c r="M161" t="b">
        <v>0</v>
      </c>
      <c r="N161" s="5">
        <v>1</v>
      </c>
      <c r="O161" t="b">
        <v>0</v>
      </c>
      <c r="P161" s="5" t="s">
        <v>8265</v>
      </c>
      <c r="Q161" s="5">
        <f t="shared" si="8"/>
        <v>2E-3</v>
      </c>
      <c r="R161" s="5">
        <v>10</v>
      </c>
      <c r="S161" s="5">
        <f t="shared" si="9"/>
        <v>10</v>
      </c>
      <c r="T161" s="5" t="s">
        <v>8321</v>
      </c>
      <c r="U161" s="5" t="s">
        <v>8324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12">
        <f t="shared" si="10"/>
        <v>42231.663090277776</v>
      </c>
      <c r="K162" s="5">
        <v>1434491691</v>
      </c>
      <c r="L162" s="12">
        <f t="shared" si="11"/>
        <v>42171.663090277776</v>
      </c>
      <c r="M162" t="b">
        <v>0</v>
      </c>
      <c r="N162" s="5">
        <v>0</v>
      </c>
      <c r="O162" t="b">
        <v>0</v>
      </c>
      <c r="P162" s="5" t="s">
        <v>8266</v>
      </c>
      <c r="Q162" s="5">
        <f t="shared" si="8"/>
        <v>0</v>
      </c>
      <c r="R162" s="5" t="e">
        <v>#DIV/0!</v>
      </c>
      <c r="S162" s="5">
        <f t="shared" si="9"/>
        <v>0</v>
      </c>
      <c r="T162" s="5" t="s">
        <v>8321</v>
      </c>
      <c r="U162" s="5" t="s">
        <v>8325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12">
        <f t="shared" si="10"/>
        <v>41822.437442129631</v>
      </c>
      <c r="K163" s="5">
        <v>1401726595</v>
      </c>
      <c r="L163" s="12">
        <f t="shared" si="11"/>
        <v>41792.437442129631</v>
      </c>
      <c r="M163" t="b">
        <v>0</v>
      </c>
      <c r="N163" s="5">
        <v>1</v>
      </c>
      <c r="O163" t="b">
        <v>0</v>
      </c>
      <c r="P163" s="5" t="s">
        <v>8266</v>
      </c>
      <c r="Q163" s="5">
        <f t="shared" si="8"/>
        <v>0.01</v>
      </c>
      <c r="R163" s="5">
        <v>5</v>
      </c>
      <c r="S163" s="5">
        <f t="shared" si="9"/>
        <v>5</v>
      </c>
      <c r="T163" s="5" t="s">
        <v>8321</v>
      </c>
      <c r="U163" s="5" t="s">
        <v>8325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12">
        <f t="shared" si="10"/>
        <v>41867.737500000003</v>
      </c>
      <c r="K164" s="5">
        <v>1405393356</v>
      </c>
      <c r="L164" s="12">
        <f t="shared" si="11"/>
        <v>41834.876805555556</v>
      </c>
      <c r="M164" t="b">
        <v>0</v>
      </c>
      <c r="N164" s="5">
        <v>10</v>
      </c>
      <c r="O164" t="b">
        <v>0</v>
      </c>
      <c r="P164" s="5" t="s">
        <v>8266</v>
      </c>
      <c r="Q164" s="5">
        <f t="shared" si="8"/>
        <v>15.535714285714286</v>
      </c>
      <c r="R164" s="5">
        <v>43.5</v>
      </c>
      <c r="S164" s="5">
        <f t="shared" si="9"/>
        <v>43.5</v>
      </c>
      <c r="T164" s="5" t="s">
        <v>8321</v>
      </c>
      <c r="U164" s="5" t="s">
        <v>8325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12">
        <f t="shared" si="10"/>
        <v>42277.75</v>
      </c>
      <c r="K165" s="5">
        <v>1440716654</v>
      </c>
      <c r="L165" s="12">
        <f t="shared" si="11"/>
        <v>42243.711273148147</v>
      </c>
      <c r="M165" t="b">
        <v>0</v>
      </c>
      <c r="N165" s="5">
        <v>0</v>
      </c>
      <c r="O165" t="b">
        <v>0</v>
      </c>
      <c r="P165" s="5" t="s">
        <v>8266</v>
      </c>
      <c r="Q165" s="5">
        <f t="shared" si="8"/>
        <v>0</v>
      </c>
      <c r="R165" s="5" t="e">
        <v>#DIV/0!</v>
      </c>
      <c r="S165" s="5">
        <f t="shared" si="9"/>
        <v>0</v>
      </c>
      <c r="T165" s="5" t="s">
        <v>8321</v>
      </c>
      <c r="U165" s="5" t="s">
        <v>8325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12">
        <f t="shared" si="10"/>
        <v>41901.512743055559</v>
      </c>
      <c r="K166" s="5">
        <v>1405966701</v>
      </c>
      <c r="L166" s="12">
        <f t="shared" si="11"/>
        <v>41841.512743055559</v>
      </c>
      <c r="M166" t="b">
        <v>0</v>
      </c>
      <c r="N166" s="5">
        <v>7</v>
      </c>
      <c r="O166" t="b">
        <v>0</v>
      </c>
      <c r="P166" s="5" t="s">
        <v>8266</v>
      </c>
      <c r="Q166" s="5">
        <f t="shared" si="8"/>
        <v>0.53333333333333333</v>
      </c>
      <c r="R166" s="5">
        <v>91.428571428571431</v>
      </c>
      <c r="S166" s="5">
        <f t="shared" si="9"/>
        <v>91.428571428571431</v>
      </c>
      <c r="T166" s="5" t="s">
        <v>8321</v>
      </c>
      <c r="U166" s="5" t="s">
        <v>8325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12">
        <f t="shared" si="10"/>
        <v>42381.408842592587</v>
      </c>
      <c r="K167" s="5">
        <v>1450021724</v>
      </c>
      <c r="L167" s="12">
        <f t="shared" si="11"/>
        <v>42351.408842592587</v>
      </c>
      <c r="M167" t="b">
        <v>0</v>
      </c>
      <c r="N167" s="5">
        <v>0</v>
      </c>
      <c r="O167" t="b">
        <v>0</v>
      </c>
      <c r="P167" s="5" t="s">
        <v>8266</v>
      </c>
      <c r="Q167" s="5">
        <f t="shared" si="8"/>
        <v>0</v>
      </c>
      <c r="R167" s="5" t="e">
        <v>#DIV/0!</v>
      </c>
      <c r="S167" s="5">
        <f t="shared" si="9"/>
        <v>0</v>
      </c>
      <c r="T167" s="5" t="s">
        <v>8321</v>
      </c>
      <c r="U167" s="5" t="s">
        <v>8325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12">
        <f t="shared" si="10"/>
        <v>42750.825949074075</v>
      </c>
      <c r="K168" s="5">
        <v>1481939362</v>
      </c>
      <c r="L168" s="12">
        <f t="shared" si="11"/>
        <v>42720.825949074075</v>
      </c>
      <c r="M168" t="b">
        <v>0</v>
      </c>
      <c r="N168" s="5">
        <v>1</v>
      </c>
      <c r="O168" t="b">
        <v>0</v>
      </c>
      <c r="P168" s="5" t="s">
        <v>8266</v>
      </c>
      <c r="Q168" s="5">
        <f t="shared" si="8"/>
        <v>60</v>
      </c>
      <c r="R168" s="5">
        <v>3000</v>
      </c>
      <c r="S168" s="5">
        <f t="shared" si="9"/>
        <v>3000</v>
      </c>
      <c r="T168" s="5" t="s">
        <v>8321</v>
      </c>
      <c r="U168" s="5" t="s">
        <v>8325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12">
        <f t="shared" si="10"/>
        <v>42220.677488425921</v>
      </c>
      <c r="K169" s="5">
        <v>1433542535</v>
      </c>
      <c r="L169" s="12">
        <f t="shared" si="11"/>
        <v>42160.677488425921</v>
      </c>
      <c r="M169" t="b">
        <v>0</v>
      </c>
      <c r="N169" s="5">
        <v>2</v>
      </c>
      <c r="O169" t="b">
        <v>0</v>
      </c>
      <c r="P169" s="5" t="s">
        <v>8266</v>
      </c>
      <c r="Q169" s="5">
        <f t="shared" si="8"/>
        <v>0.01</v>
      </c>
      <c r="R169" s="5">
        <v>5.5</v>
      </c>
      <c r="S169" s="5">
        <f t="shared" si="9"/>
        <v>5.5</v>
      </c>
      <c r="T169" s="5" t="s">
        <v>8321</v>
      </c>
      <c r="U169" s="5" t="s">
        <v>8325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12">
        <f t="shared" si="10"/>
        <v>42082.543634259258</v>
      </c>
      <c r="K170" s="5">
        <v>1424203370</v>
      </c>
      <c r="L170" s="12">
        <f t="shared" si="11"/>
        <v>42052.58530092593</v>
      </c>
      <c r="M170" t="b">
        <v>0</v>
      </c>
      <c r="N170" s="5">
        <v>3</v>
      </c>
      <c r="O170" t="b">
        <v>0</v>
      </c>
      <c r="P170" s="5" t="s">
        <v>8266</v>
      </c>
      <c r="Q170" s="5">
        <f t="shared" si="8"/>
        <v>4.0625</v>
      </c>
      <c r="R170" s="5">
        <v>108.33333333333333</v>
      </c>
      <c r="S170" s="5">
        <f t="shared" si="9"/>
        <v>108.33333333333333</v>
      </c>
      <c r="T170" s="5" t="s">
        <v>8321</v>
      </c>
      <c r="U170" s="5" t="s">
        <v>8325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12">
        <f t="shared" si="10"/>
        <v>41930.255312499998</v>
      </c>
      <c r="K171" s="5">
        <v>1411042059</v>
      </c>
      <c r="L171" s="12">
        <f t="shared" si="11"/>
        <v>41900.255312499998</v>
      </c>
      <c r="M171" t="b">
        <v>0</v>
      </c>
      <c r="N171" s="5">
        <v>10</v>
      </c>
      <c r="O171" t="b">
        <v>0</v>
      </c>
      <c r="P171" s="5" t="s">
        <v>8266</v>
      </c>
      <c r="Q171" s="5">
        <f t="shared" si="8"/>
        <v>22.4</v>
      </c>
      <c r="R171" s="5">
        <v>56</v>
      </c>
      <c r="S171" s="5">
        <f t="shared" si="9"/>
        <v>56</v>
      </c>
      <c r="T171" s="5" t="s">
        <v>8321</v>
      </c>
      <c r="U171" s="5" t="s">
        <v>8325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12">
        <f t="shared" si="10"/>
        <v>42245.977777777778</v>
      </c>
      <c r="K172" s="5">
        <v>1438385283</v>
      </c>
      <c r="L172" s="12">
        <f t="shared" si="11"/>
        <v>42216.727812500001</v>
      </c>
      <c r="M172" t="b">
        <v>0</v>
      </c>
      <c r="N172" s="5">
        <v>10</v>
      </c>
      <c r="O172" t="b">
        <v>0</v>
      </c>
      <c r="P172" s="5" t="s">
        <v>8266</v>
      </c>
      <c r="Q172" s="5">
        <f t="shared" si="8"/>
        <v>3.25</v>
      </c>
      <c r="R172" s="5">
        <v>32.5</v>
      </c>
      <c r="S172" s="5">
        <f t="shared" si="9"/>
        <v>32.5</v>
      </c>
      <c r="T172" s="5" t="s">
        <v>8321</v>
      </c>
      <c r="U172" s="5" t="s">
        <v>8325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12">
        <f t="shared" si="10"/>
        <v>42593.930717592593</v>
      </c>
      <c r="K173" s="5">
        <v>1465791614</v>
      </c>
      <c r="L173" s="12">
        <f t="shared" si="11"/>
        <v>42533.930717592593</v>
      </c>
      <c r="M173" t="b">
        <v>0</v>
      </c>
      <c r="N173" s="5">
        <v>1</v>
      </c>
      <c r="O173" t="b">
        <v>0</v>
      </c>
      <c r="P173" s="5" t="s">
        <v>8266</v>
      </c>
      <c r="Q173" s="5">
        <f t="shared" si="8"/>
        <v>2E-3</v>
      </c>
      <c r="R173" s="5">
        <v>1</v>
      </c>
      <c r="S173" s="5">
        <f t="shared" si="9"/>
        <v>1</v>
      </c>
      <c r="T173" s="5" t="s">
        <v>8321</v>
      </c>
      <c r="U173" s="5" t="s">
        <v>8325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12">
        <f t="shared" si="10"/>
        <v>42082.103275462963</v>
      </c>
      <c r="K174" s="5">
        <v>1423733323</v>
      </c>
      <c r="L174" s="12">
        <f t="shared" si="11"/>
        <v>42047.144942129627</v>
      </c>
      <c r="M174" t="b">
        <v>0</v>
      </c>
      <c r="N174" s="5">
        <v>0</v>
      </c>
      <c r="O174" t="b">
        <v>0</v>
      </c>
      <c r="P174" s="5" t="s">
        <v>8266</v>
      </c>
      <c r="Q174" s="5">
        <f t="shared" si="8"/>
        <v>0</v>
      </c>
      <c r="R174" s="5" t="e">
        <v>#DIV/0!</v>
      </c>
      <c r="S174" s="5">
        <f t="shared" si="9"/>
        <v>0</v>
      </c>
      <c r="T174" s="5" t="s">
        <v>8321</v>
      </c>
      <c r="U174" s="5" t="s">
        <v>8325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12">
        <f t="shared" si="10"/>
        <v>42063.323009259257</v>
      </c>
      <c r="K175" s="5">
        <v>1422539108</v>
      </c>
      <c r="L175" s="12">
        <f t="shared" si="11"/>
        <v>42033.323009259257</v>
      </c>
      <c r="M175" t="b">
        <v>0</v>
      </c>
      <c r="N175" s="5">
        <v>0</v>
      </c>
      <c r="O175" t="b">
        <v>0</v>
      </c>
      <c r="P175" s="5" t="s">
        <v>8266</v>
      </c>
      <c r="Q175" s="5">
        <f t="shared" si="8"/>
        <v>0</v>
      </c>
      <c r="R175" s="5" t="e">
        <v>#DIV/0!</v>
      </c>
      <c r="S175" s="5">
        <f t="shared" si="9"/>
        <v>0</v>
      </c>
      <c r="T175" s="5" t="s">
        <v>8321</v>
      </c>
      <c r="U175" s="5" t="s">
        <v>8325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12">
        <f t="shared" si="10"/>
        <v>42132.508981481486</v>
      </c>
      <c r="K176" s="5">
        <v>1425924776</v>
      </c>
      <c r="L176" s="12">
        <f t="shared" si="11"/>
        <v>42072.508981481486</v>
      </c>
      <c r="M176" t="b">
        <v>0</v>
      </c>
      <c r="N176" s="5">
        <v>0</v>
      </c>
      <c r="O176" t="b">
        <v>0</v>
      </c>
      <c r="P176" s="5" t="s">
        <v>8266</v>
      </c>
      <c r="Q176" s="5">
        <f t="shared" si="8"/>
        <v>0</v>
      </c>
      <c r="R176" s="5" t="e">
        <v>#DIV/0!</v>
      </c>
      <c r="S176" s="5">
        <f t="shared" si="9"/>
        <v>0</v>
      </c>
      <c r="T176" s="5" t="s">
        <v>8321</v>
      </c>
      <c r="U176" s="5" t="s">
        <v>8325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12">
        <f t="shared" si="10"/>
        <v>41880.527905092589</v>
      </c>
      <c r="K177" s="5">
        <v>1407177611</v>
      </c>
      <c r="L177" s="12">
        <f t="shared" si="11"/>
        <v>41855.527905092589</v>
      </c>
      <c r="M177" t="b">
        <v>0</v>
      </c>
      <c r="N177" s="5">
        <v>26</v>
      </c>
      <c r="O177" t="b">
        <v>0</v>
      </c>
      <c r="P177" s="5" t="s">
        <v>8266</v>
      </c>
      <c r="Q177" s="5">
        <f t="shared" si="8"/>
        <v>6.4850000000000003</v>
      </c>
      <c r="R177" s="5">
        <v>49.884615384615387</v>
      </c>
      <c r="S177" s="5">
        <f t="shared" si="9"/>
        <v>49.884615384615387</v>
      </c>
      <c r="T177" s="5" t="s">
        <v>8321</v>
      </c>
      <c r="U177" s="5" t="s">
        <v>8325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12">
        <f t="shared" si="10"/>
        <v>42221.574062500003</v>
      </c>
      <c r="K178" s="5">
        <v>1436211999</v>
      </c>
      <c r="L178" s="12">
        <f t="shared" si="11"/>
        <v>42191.574062500003</v>
      </c>
      <c r="M178" t="b">
        <v>0</v>
      </c>
      <c r="N178" s="5">
        <v>0</v>
      </c>
      <c r="O178" t="b">
        <v>0</v>
      </c>
      <c r="P178" s="5" t="s">
        <v>8266</v>
      </c>
      <c r="Q178" s="5">
        <f t="shared" si="8"/>
        <v>0</v>
      </c>
      <c r="R178" s="5" t="e">
        <v>#DIV/0!</v>
      </c>
      <c r="S178" s="5">
        <f t="shared" si="9"/>
        <v>0</v>
      </c>
      <c r="T178" s="5" t="s">
        <v>8321</v>
      </c>
      <c r="U178" s="5" t="s">
        <v>8325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12">
        <f t="shared" si="10"/>
        <v>42086.75608796296</v>
      </c>
      <c r="K179" s="5">
        <v>1425690526</v>
      </c>
      <c r="L179" s="12">
        <f t="shared" si="11"/>
        <v>42069.797754629632</v>
      </c>
      <c r="M179" t="b">
        <v>0</v>
      </c>
      <c r="N179" s="5">
        <v>7</v>
      </c>
      <c r="O179" t="b">
        <v>0</v>
      </c>
      <c r="P179" s="5" t="s">
        <v>8266</v>
      </c>
      <c r="Q179" s="5">
        <f t="shared" si="8"/>
        <v>40</v>
      </c>
      <c r="R179" s="5">
        <v>25.714285714285715</v>
      </c>
      <c r="S179" s="5">
        <f t="shared" si="9"/>
        <v>25.714285714285715</v>
      </c>
      <c r="T179" s="5" t="s">
        <v>8321</v>
      </c>
      <c r="U179" s="5" t="s">
        <v>8325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12">
        <f t="shared" si="10"/>
        <v>42334.747048611112</v>
      </c>
      <c r="K180" s="5">
        <v>1445986545</v>
      </c>
      <c r="L180" s="12">
        <f t="shared" si="11"/>
        <v>42304.705381944441</v>
      </c>
      <c r="M180" t="b">
        <v>0</v>
      </c>
      <c r="N180" s="5">
        <v>0</v>
      </c>
      <c r="O180" t="b">
        <v>0</v>
      </c>
      <c r="P180" s="5" t="s">
        <v>8266</v>
      </c>
      <c r="Q180" s="5">
        <f t="shared" si="8"/>
        <v>0</v>
      </c>
      <c r="R180" s="5" t="e">
        <v>#DIV/0!</v>
      </c>
      <c r="S180" s="5">
        <f t="shared" si="9"/>
        <v>0</v>
      </c>
      <c r="T180" s="5" t="s">
        <v>8321</v>
      </c>
      <c r="U180" s="5" t="s">
        <v>8325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12">
        <f t="shared" si="10"/>
        <v>42432.830497685187</v>
      </c>
      <c r="K181" s="5">
        <v>1454464555</v>
      </c>
      <c r="L181" s="12">
        <f t="shared" si="11"/>
        <v>42402.830497685187</v>
      </c>
      <c r="M181" t="b">
        <v>0</v>
      </c>
      <c r="N181" s="5">
        <v>2</v>
      </c>
      <c r="O181" t="b">
        <v>0</v>
      </c>
      <c r="P181" s="5" t="s">
        <v>8266</v>
      </c>
      <c r="Q181" s="5">
        <f t="shared" si="8"/>
        <v>20</v>
      </c>
      <c r="R181" s="5">
        <v>100</v>
      </c>
      <c r="S181" s="5">
        <f t="shared" si="9"/>
        <v>100</v>
      </c>
      <c r="T181" s="5" t="s">
        <v>8321</v>
      </c>
      <c r="U181" s="5" t="s">
        <v>8325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12">
        <f t="shared" si="10"/>
        <v>42107.541666666672</v>
      </c>
      <c r="K182" s="5">
        <v>1425512843</v>
      </c>
      <c r="L182" s="12">
        <f t="shared" si="11"/>
        <v>42067.741238425922</v>
      </c>
      <c r="M182" t="b">
        <v>0</v>
      </c>
      <c r="N182" s="5">
        <v>13</v>
      </c>
      <c r="O182" t="b">
        <v>0</v>
      </c>
      <c r="P182" s="5" t="s">
        <v>8266</v>
      </c>
      <c r="Q182" s="5">
        <f t="shared" si="8"/>
        <v>33.416666666666664</v>
      </c>
      <c r="R182" s="5">
        <v>30.846153846153847</v>
      </c>
      <c r="S182" s="5">
        <f t="shared" si="9"/>
        <v>30.846153846153847</v>
      </c>
      <c r="T182" s="5" t="s">
        <v>8321</v>
      </c>
      <c r="U182" s="5" t="s">
        <v>8325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12">
        <f t="shared" si="10"/>
        <v>42177.491840277777</v>
      </c>
      <c r="K183" s="5">
        <v>1432403295</v>
      </c>
      <c r="L183" s="12">
        <f t="shared" si="11"/>
        <v>42147.491840277777</v>
      </c>
      <c r="M183" t="b">
        <v>0</v>
      </c>
      <c r="N183" s="5">
        <v>4</v>
      </c>
      <c r="O183" t="b">
        <v>0</v>
      </c>
      <c r="P183" s="5" t="s">
        <v>8266</v>
      </c>
      <c r="Q183" s="5">
        <f t="shared" si="8"/>
        <v>21.092608822670172</v>
      </c>
      <c r="R183" s="5">
        <v>180.5</v>
      </c>
      <c r="S183" s="5">
        <f t="shared" si="9"/>
        <v>180.5</v>
      </c>
      <c r="T183" s="5" t="s">
        <v>8321</v>
      </c>
      <c r="U183" s="5" t="s">
        <v>8325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12">
        <f t="shared" si="10"/>
        <v>42741.761944444443</v>
      </c>
      <c r="K184" s="5">
        <v>1481156232</v>
      </c>
      <c r="L184" s="12">
        <f t="shared" si="11"/>
        <v>42711.761944444443</v>
      </c>
      <c r="M184" t="b">
        <v>0</v>
      </c>
      <c r="N184" s="5">
        <v>0</v>
      </c>
      <c r="O184" t="b">
        <v>0</v>
      </c>
      <c r="P184" s="5" t="s">
        <v>8266</v>
      </c>
      <c r="Q184" s="5">
        <f t="shared" si="8"/>
        <v>0</v>
      </c>
      <c r="R184" s="5" t="e">
        <v>#DIV/0!</v>
      </c>
      <c r="S184" s="5">
        <f t="shared" si="9"/>
        <v>0</v>
      </c>
      <c r="T184" s="5" t="s">
        <v>8321</v>
      </c>
      <c r="U184" s="5" t="s">
        <v>8325</v>
      </c>
    </row>
    <row r="185" spans="1:21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12">
        <f t="shared" si="10"/>
        <v>41969.601967592593</v>
      </c>
      <c r="K185" s="5">
        <v>1414438010</v>
      </c>
      <c r="L185" s="12">
        <f t="shared" si="11"/>
        <v>41939.560300925928</v>
      </c>
      <c r="M185" t="b">
        <v>0</v>
      </c>
      <c r="N185" s="5">
        <v>12</v>
      </c>
      <c r="O185" t="b">
        <v>0</v>
      </c>
      <c r="P185" s="5" t="s">
        <v>8266</v>
      </c>
      <c r="Q185" s="5">
        <f t="shared" si="8"/>
        <v>35.856000000000002</v>
      </c>
      <c r="R185" s="5">
        <v>373.5</v>
      </c>
      <c r="S185" s="5">
        <f t="shared" si="9"/>
        <v>373.5</v>
      </c>
      <c r="T185" s="5" t="s">
        <v>8321</v>
      </c>
      <c r="U185" s="5" t="s">
        <v>8325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12">
        <f t="shared" si="10"/>
        <v>41882.915972222225</v>
      </c>
      <c r="K186" s="5">
        <v>1404586762</v>
      </c>
      <c r="L186" s="12">
        <f t="shared" si="11"/>
        <v>41825.541226851856</v>
      </c>
      <c r="M186" t="b">
        <v>0</v>
      </c>
      <c r="N186" s="5">
        <v>2</v>
      </c>
      <c r="O186" t="b">
        <v>0</v>
      </c>
      <c r="P186" s="5" t="s">
        <v>8266</v>
      </c>
      <c r="Q186" s="5">
        <f t="shared" si="8"/>
        <v>3.4</v>
      </c>
      <c r="R186" s="5">
        <v>25.5</v>
      </c>
      <c r="S186" s="5">
        <f t="shared" si="9"/>
        <v>25.5</v>
      </c>
      <c r="T186" s="5" t="s">
        <v>8321</v>
      </c>
      <c r="U186" s="5" t="s">
        <v>8325</v>
      </c>
    </row>
    <row r="187" spans="1:21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12">
        <f t="shared" si="10"/>
        <v>42600.66133101852</v>
      </c>
      <c r="K187" s="5">
        <v>1468965139</v>
      </c>
      <c r="L187" s="12">
        <f t="shared" si="11"/>
        <v>42570.66133101852</v>
      </c>
      <c r="M187" t="b">
        <v>0</v>
      </c>
      <c r="N187" s="5">
        <v>10</v>
      </c>
      <c r="O187" t="b">
        <v>0</v>
      </c>
      <c r="P187" s="5" t="s">
        <v>8266</v>
      </c>
      <c r="Q187" s="5">
        <f t="shared" si="8"/>
        <v>5.5</v>
      </c>
      <c r="R187" s="5">
        <v>220</v>
      </c>
      <c r="S187" s="5">
        <f t="shared" si="9"/>
        <v>220</v>
      </c>
      <c r="T187" s="5" t="s">
        <v>8321</v>
      </c>
      <c r="U187" s="5" t="s">
        <v>8325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12">
        <f t="shared" si="10"/>
        <v>42797.583333333328</v>
      </c>
      <c r="K188" s="5">
        <v>1485977434</v>
      </c>
      <c r="L188" s="12">
        <f t="shared" si="11"/>
        <v>42767.562893518523</v>
      </c>
      <c r="M188" t="b">
        <v>0</v>
      </c>
      <c r="N188" s="5">
        <v>0</v>
      </c>
      <c r="O188" t="b">
        <v>0</v>
      </c>
      <c r="P188" s="5" t="s">
        <v>8266</v>
      </c>
      <c r="Q188" s="5">
        <f t="shared" si="8"/>
        <v>0</v>
      </c>
      <c r="R188" s="5" t="e">
        <v>#DIV/0!</v>
      </c>
      <c r="S188" s="5">
        <f t="shared" si="9"/>
        <v>0</v>
      </c>
      <c r="T188" s="5" t="s">
        <v>8321</v>
      </c>
      <c r="U188" s="5" t="s">
        <v>8325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12">
        <f t="shared" si="10"/>
        <v>42206.040972222225</v>
      </c>
      <c r="K189" s="5">
        <v>1435383457</v>
      </c>
      <c r="L189" s="12">
        <f t="shared" si="11"/>
        <v>42181.984456018516</v>
      </c>
      <c r="M189" t="b">
        <v>0</v>
      </c>
      <c r="N189" s="5">
        <v>5</v>
      </c>
      <c r="O189" t="b">
        <v>0</v>
      </c>
      <c r="P189" s="5" t="s">
        <v>8266</v>
      </c>
      <c r="Q189" s="5">
        <f t="shared" si="8"/>
        <v>16</v>
      </c>
      <c r="R189" s="5">
        <v>160</v>
      </c>
      <c r="S189" s="5">
        <f t="shared" si="9"/>
        <v>160</v>
      </c>
      <c r="T189" s="5" t="s">
        <v>8321</v>
      </c>
      <c r="U189" s="5" t="s">
        <v>8325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12">
        <f t="shared" si="10"/>
        <v>41886.93304398148</v>
      </c>
      <c r="K190" s="5">
        <v>1407299015</v>
      </c>
      <c r="L190" s="12">
        <f t="shared" si="11"/>
        <v>41856.93304398148</v>
      </c>
      <c r="M190" t="b">
        <v>0</v>
      </c>
      <c r="N190" s="5">
        <v>0</v>
      </c>
      <c r="O190" t="b">
        <v>0</v>
      </c>
      <c r="P190" s="5" t="s">
        <v>8266</v>
      </c>
      <c r="Q190" s="5">
        <f t="shared" si="8"/>
        <v>0</v>
      </c>
      <c r="R190" s="5" t="e">
        <v>#DIV/0!</v>
      </c>
      <c r="S190" s="5">
        <f t="shared" si="9"/>
        <v>0</v>
      </c>
      <c r="T190" s="5" t="s">
        <v>8321</v>
      </c>
      <c r="U190" s="5" t="s">
        <v>8325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12">
        <f t="shared" si="10"/>
        <v>42616.440706018519</v>
      </c>
      <c r="K191" s="5">
        <v>1467736477</v>
      </c>
      <c r="L191" s="12">
        <f t="shared" si="11"/>
        <v>42556.440706018519</v>
      </c>
      <c r="M191" t="b">
        <v>0</v>
      </c>
      <c r="N191" s="5">
        <v>5</v>
      </c>
      <c r="O191" t="b">
        <v>0</v>
      </c>
      <c r="P191" s="5" t="s">
        <v>8266</v>
      </c>
      <c r="Q191" s="5">
        <f t="shared" si="8"/>
        <v>6.9000000000000006E-2</v>
      </c>
      <c r="R191" s="5">
        <v>69</v>
      </c>
      <c r="S191" s="5">
        <f t="shared" si="9"/>
        <v>69</v>
      </c>
      <c r="T191" s="5" t="s">
        <v>8321</v>
      </c>
      <c r="U191" s="5" t="s">
        <v>8325</v>
      </c>
    </row>
    <row r="192" spans="1:21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12">
        <f t="shared" si="10"/>
        <v>42537.400995370372</v>
      </c>
      <c r="K192" s="5">
        <v>1465227446</v>
      </c>
      <c r="L192" s="12">
        <f t="shared" si="11"/>
        <v>42527.400995370372</v>
      </c>
      <c r="M192" t="b">
        <v>0</v>
      </c>
      <c r="N192" s="5">
        <v>1</v>
      </c>
      <c r="O192" t="b">
        <v>0</v>
      </c>
      <c r="P192" s="5" t="s">
        <v>8266</v>
      </c>
      <c r="Q192" s="5">
        <f t="shared" si="8"/>
        <v>0.41666666666666669</v>
      </c>
      <c r="R192" s="5">
        <v>50</v>
      </c>
      <c r="S192" s="5">
        <f t="shared" si="9"/>
        <v>50</v>
      </c>
      <c r="T192" s="5" t="s">
        <v>8321</v>
      </c>
      <c r="U192" s="5" t="s">
        <v>8325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12">
        <f t="shared" si="10"/>
        <v>42279.191412037035</v>
      </c>
      <c r="K193" s="5">
        <v>1440326138</v>
      </c>
      <c r="L193" s="12">
        <f t="shared" si="11"/>
        <v>42239.191412037035</v>
      </c>
      <c r="M193" t="b">
        <v>0</v>
      </c>
      <c r="N193" s="5">
        <v>3</v>
      </c>
      <c r="O193" t="b">
        <v>0</v>
      </c>
      <c r="P193" s="5" t="s">
        <v>8266</v>
      </c>
      <c r="Q193" s="5">
        <f t="shared" si="8"/>
        <v>5</v>
      </c>
      <c r="R193" s="5">
        <v>83.333333333333329</v>
      </c>
      <c r="S193" s="5">
        <f t="shared" si="9"/>
        <v>83.333333333333329</v>
      </c>
      <c r="T193" s="5" t="s">
        <v>8321</v>
      </c>
      <c r="U193" s="5" t="s">
        <v>8325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12">
        <f t="shared" si="10"/>
        <v>41929.542037037041</v>
      </c>
      <c r="K194" s="5">
        <v>1410980432</v>
      </c>
      <c r="L194" s="12">
        <f t="shared" si="11"/>
        <v>41899.542037037041</v>
      </c>
      <c r="M194" t="b">
        <v>0</v>
      </c>
      <c r="N194" s="5">
        <v>3</v>
      </c>
      <c r="O194" t="b">
        <v>0</v>
      </c>
      <c r="P194" s="5" t="s">
        <v>8266</v>
      </c>
      <c r="Q194" s="5">
        <f t="shared" ref="Q194:Q257" si="12">E194*100/D194</f>
        <v>1.6999999999999999E-3</v>
      </c>
      <c r="R194" s="5">
        <v>5.666666666666667</v>
      </c>
      <c r="S194" s="5">
        <f t="shared" ref="S194:S257" si="13">IFERROR(R194,0)</f>
        <v>5.666666666666667</v>
      </c>
      <c r="T194" s="5" t="s">
        <v>8321</v>
      </c>
      <c r="U194" s="5" t="s">
        <v>8325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12">
        <f t="shared" ref="J195:J258" si="14">(I195/86400)+25569+(-6/24)</f>
        <v>41971.726458333331</v>
      </c>
      <c r="K195" s="5">
        <v>1412029566</v>
      </c>
      <c r="L195" s="12">
        <f t="shared" ref="L195:L258" si="15">(K195/86400)+25569+(-6/24)</f>
        <v>41911.684791666667</v>
      </c>
      <c r="M195" t="b">
        <v>0</v>
      </c>
      <c r="N195" s="5">
        <v>0</v>
      </c>
      <c r="O195" t="b">
        <v>0</v>
      </c>
      <c r="P195" s="5" t="s">
        <v>8266</v>
      </c>
      <c r="Q195" s="5">
        <f t="shared" si="12"/>
        <v>0</v>
      </c>
      <c r="R195" s="5" t="e">
        <v>#DIV/0!</v>
      </c>
      <c r="S195" s="5">
        <f t="shared" si="13"/>
        <v>0</v>
      </c>
      <c r="T195" s="5" t="s">
        <v>8321</v>
      </c>
      <c r="U195" s="5" t="s">
        <v>8325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12">
        <f t="shared" si="14"/>
        <v>42435.746886574074</v>
      </c>
      <c r="K196" s="5">
        <v>1452124531</v>
      </c>
      <c r="L196" s="12">
        <f t="shared" si="15"/>
        <v>42375.746886574074</v>
      </c>
      <c r="M196" t="b">
        <v>0</v>
      </c>
      <c r="N196" s="5">
        <v>3</v>
      </c>
      <c r="O196" t="b">
        <v>0</v>
      </c>
      <c r="P196" s="5" t="s">
        <v>8266</v>
      </c>
      <c r="Q196" s="5">
        <f t="shared" si="12"/>
        <v>0.12</v>
      </c>
      <c r="R196" s="5">
        <v>1</v>
      </c>
      <c r="S196" s="5">
        <f t="shared" si="13"/>
        <v>1</v>
      </c>
      <c r="T196" s="5" t="s">
        <v>8321</v>
      </c>
      <c r="U196" s="5" t="s">
        <v>8325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12">
        <f t="shared" si="14"/>
        <v>42195.42050925926</v>
      </c>
      <c r="K197" s="5">
        <v>1431360332</v>
      </c>
      <c r="L197" s="12">
        <f t="shared" si="15"/>
        <v>42135.42050925926</v>
      </c>
      <c r="M197" t="b">
        <v>0</v>
      </c>
      <c r="N197" s="5">
        <v>0</v>
      </c>
      <c r="O197" t="b">
        <v>0</v>
      </c>
      <c r="P197" s="5" t="s">
        <v>8266</v>
      </c>
      <c r="Q197" s="5">
        <f t="shared" si="12"/>
        <v>0</v>
      </c>
      <c r="R197" s="5" t="e">
        <v>#DIV/0!</v>
      </c>
      <c r="S197" s="5">
        <f t="shared" si="13"/>
        <v>0</v>
      </c>
      <c r="T197" s="5" t="s">
        <v>8321</v>
      </c>
      <c r="U197" s="5" t="s">
        <v>8325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12">
        <f t="shared" si="14"/>
        <v>42287.625</v>
      </c>
      <c r="K198" s="5">
        <v>1442062898</v>
      </c>
      <c r="L198" s="12">
        <f t="shared" si="15"/>
        <v>42259.292800925927</v>
      </c>
      <c r="M198" t="b">
        <v>0</v>
      </c>
      <c r="N198" s="5">
        <v>19</v>
      </c>
      <c r="O198" t="b">
        <v>0</v>
      </c>
      <c r="P198" s="5" t="s">
        <v>8266</v>
      </c>
      <c r="Q198" s="5">
        <f t="shared" si="12"/>
        <v>41.857142857142854</v>
      </c>
      <c r="R198" s="5">
        <v>77.10526315789474</v>
      </c>
      <c r="S198" s="5">
        <f t="shared" si="13"/>
        <v>77.10526315789474</v>
      </c>
      <c r="T198" s="5" t="s">
        <v>8321</v>
      </c>
      <c r="U198" s="5" t="s">
        <v>8325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12">
        <f t="shared" si="14"/>
        <v>42783.625</v>
      </c>
      <c r="K199" s="5">
        <v>1483734100</v>
      </c>
      <c r="L199" s="12">
        <f t="shared" si="15"/>
        <v>42741.598379629635</v>
      </c>
      <c r="M199" t="b">
        <v>0</v>
      </c>
      <c r="N199" s="5">
        <v>8</v>
      </c>
      <c r="O199" t="b">
        <v>0</v>
      </c>
      <c r="P199" s="5" t="s">
        <v>8266</v>
      </c>
      <c r="Q199" s="5">
        <f t="shared" si="12"/>
        <v>10.48</v>
      </c>
      <c r="R199" s="5">
        <v>32.75</v>
      </c>
      <c r="S199" s="5">
        <f t="shared" si="13"/>
        <v>32.75</v>
      </c>
      <c r="T199" s="5" t="s">
        <v>8321</v>
      </c>
      <c r="U199" s="5" t="s">
        <v>8325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12">
        <f t="shared" si="14"/>
        <v>41917.133356481485</v>
      </c>
      <c r="K200" s="5">
        <v>1409908322</v>
      </c>
      <c r="L200" s="12">
        <f t="shared" si="15"/>
        <v>41887.133356481485</v>
      </c>
      <c r="M200" t="b">
        <v>0</v>
      </c>
      <c r="N200" s="5">
        <v>6</v>
      </c>
      <c r="O200" t="b">
        <v>0</v>
      </c>
      <c r="P200" s="5" t="s">
        <v>8266</v>
      </c>
      <c r="Q200" s="5">
        <f t="shared" si="12"/>
        <v>1.1160000000000001</v>
      </c>
      <c r="R200" s="5">
        <v>46.5</v>
      </c>
      <c r="S200" s="5">
        <f t="shared" si="13"/>
        <v>46.5</v>
      </c>
      <c r="T200" s="5" t="s">
        <v>8321</v>
      </c>
      <c r="U200" s="5" t="s">
        <v>8325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12">
        <f t="shared" si="14"/>
        <v>42613.873865740738</v>
      </c>
      <c r="K201" s="5">
        <v>1470106702</v>
      </c>
      <c r="L201" s="12">
        <f t="shared" si="15"/>
        <v>42583.873865740738</v>
      </c>
      <c r="M201" t="b">
        <v>0</v>
      </c>
      <c r="N201" s="5">
        <v>0</v>
      </c>
      <c r="O201" t="b">
        <v>0</v>
      </c>
      <c r="P201" s="5" t="s">
        <v>8266</v>
      </c>
      <c r="Q201" s="5">
        <f t="shared" si="12"/>
        <v>0</v>
      </c>
      <c r="R201" s="5" t="e">
        <v>#DIV/0!</v>
      </c>
      <c r="S201" s="5">
        <f t="shared" si="13"/>
        <v>0</v>
      </c>
      <c r="T201" s="5" t="s">
        <v>8321</v>
      </c>
      <c r="U201" s="5" t="s">
        <v>8325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12">
        <f t="shared" si="14"/>
        <v>41896.833368055552</v>
      </c>
      <c r="K202" s="5">
        <v>1408154403</v>
      </c>
      <c r="L202" s="12">
        <f t="shared" si="15"/>
        <v>41866.833368055552</v>
      </c>
      <c r="M202" t="b">
        <v>0</v>
      </c>
      <c r="N202" s="5">
        <v>18</v>
      </c>
      <c r="O202" t="b">
        <v>0</v>
      </c>
      <c r="P202" s="5" t="s">
        <v>8266</v>
      </c>
      <c r="Q202" s="5">
        <f t="shared" si="12"/>
        <v>26.192499999999999</v>
      </c>
      <c r="R202" s="5">
        <v>87.308333333333337</v>
      </c>
      <c r="S202" s="5">
        <f t="shared" si="13"/>
        <v>87.308333333333337</v>
      </c>
      <c r="T202" s="5" t="s">
        <v>8321</v>
      </c>
      <c r="U202" s="5" t="s">
        <v>8325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12">
        <f t="shared" si="14"/>
        <v>42043.568622685183</v>
      </c>
      <c r="K203" s="5">
        <v>1421696329</v>
      </c>
      <c r="L203" s="12">
        <f t="shared" si="15"/>
        <v>42023.568622685183</v>
      </c>
      <c r="M203" t="b">
        <v>0</v>
      </c>
      <c r="N203" s="5">
        <v>7</v>
      </c>
      <c r="O203" t="b">
        <v>0</v>
      </c>
      <c r="P203" s="5" t="s">
        <v>8266</v>
      </c>
      <c r="Q203" s="5">
        <f t="shared" si="12"/>
        <v>58.46153846153846</v>
      </c>
      <c r="R203" s="5">
        <v>54.285714285714285</v>
      </c>
      <c r="S203" s="5">
        <f t="shared" si="13"/>
        <v>54.285714285714285</v>
      </c>
      <c r="T203" s="5" t="s">
        <v>8321</v>
      </c>
      <c r="U203" s="5" t="s">
        <v>8325</v>
      </c>
    </row>
    <row r="204" spans="1:21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12">
        <f t="shared" si="14"/>
        <v>42285.624305555553</v>
      </c>
      <c r="K204" s="5">
        <v>1441750564</v>
      </c>
      <c r="L204" s="12">
        <f t="shared" si="15"/>
        <v>42255.677824074075</v>
      </c>
      <c r="M204" t="b">
        <v>0</v>
      </c>
      <c r="N204" s="5">
        <v>0</v>
      </c>
      <c r="O204" t="b">
        <v>0</v>
      </c>
      <c r="P204" s="5" t="s">
        <v>8266</v>
      </c>
      <c r="Q204" s="5">
        <f t="shared" si="12"/>
        <v>0</v>
      </c>
      <c r="R204" s="5" t="e">
        <v>#DIV/0!</v>
      </c>
      <c r="S204" s="5">
        <f t="shared" si="13"/>
        <v>0</v>
      </c>
      <c r="T204" s="5" t="s">
        <v>8321</v>
      </c>
      <c r="U204" s="5" t="s">
        <v>8325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12">
        <f t="shared" si="14"/>
        <v>42033.597962962958</v>
      </c>
      <c r="K205" s="5">
        <v>1417378864</v>
      </c>
      <c r="L205" s="12">
        <f t="shared" si="15"/>
        <v>41973.597962962958</v>
      </c>
      <c r="M205" t="b">
        <v>0</v>
      </c>
      <c r="N205" s="5">
        <v>8</v>
      </c>
      <c r="O205" t="b">
        <v>0</v>
      </c>
      <c r="P205" s="5" t="s">
        <v>8266</v>
      </c>
      <c r="Q205" s="5">
        <f t="shared" si="12"/>
        <v>29.84</v>
      </c>
      <c r="R205" s="5">
        <v>93.25</v>
      </c>
      <c r="S205" s="5">
        <f t="shared" si="13"/>
        <v>93.25</v>
      </c>
      <c r="T205" s="5" t="s">
        <v>8321</v>
      </c>
      <c r="U205" s="5" t="s">
        <v>8325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12">
        <f t="shared" si="14"/>
        <v>42586.333368055552</v>
      </c>
      <c r="K206" s="5">
        <v>1467727203</v>
      </c>
      <c r="L206" s="12">
        <f t="shared" si="15"/>
        <v>42556.333368055552</v>
      </c>
      <c r="M206" t="b">
        <v>0</v>
      </c>
      <c r="N206" s="5">
        <v>1293</v>
      </c>
      <c r="O206" t="b">
        <v>0</v>
      </c>
      <c r="P206" s="5" t="s">
        <v>8266</v>
      </c>
      <c r="Q206" s="5">
        <f t="shared" si="12"/>
        <v>50.721666666666664</v>
      </c>
      <c r="R206" s="5">
        <v>117.68368136117556</v>
      </c>
      <c r="S206" s="5">
        <f t="shared" si="13"/>
        <v>117.68368136117556</v>
      </c>
      <c r="T206" s="5" t="s">
        <v>8321</v>
      </c>
      <c r="U206" s="5" t="s">
        <v>8325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12">
        <f t="shared" si="14"/>
        <v>42283.382199074069</v>
      </c>
      <c r="K207" s="5">
        <v>1441120222</v>
      </c>
      <c r="L207" s="12">
        <f t="shared" si="15"/>
        <v>42248.382199074069</v>
      </c>
      <c r="M207" t="b">
        <v>0</v>
      </c>
      <c r="N207" s="5">
        <v>17</v>
      </c>
      <c r="O207" t="b">
        <v>0</v>
      </c>
      <c r="P207" s="5" t="s">
        <v>8266</v>
      </c>
      <c r="Q207" s="5">
        <f t="shared" si="12"/>
        <v>16.25</v>
      </c>
      <c r="R207" s="5">
        <v>76.470588235294116</v>
      </c>
      <c r="S207" s="5">
        <f t="shared" si="13"/>
        <v>76.470588235294116</v>
      </c>
      <c r="T207" s="5" t="s">
        <v>8321</v>
      </c>
      <c r="U207" s="5" t="s">
        <v>8325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12">
        <f t="shared" si="14"/>
        <v>42587.754432870366</v>
      </c>
      <c r="K208" s="5">
        <v>1468627583</v>
      </c>
      <c r="L208" s="12">
        <f t="shared" si="15"/>
        <v>42566.754432870366</v>
      </c>
      <c r="M208" t="b">
        <v>0</v>
      </c>
      <c r="N208" s="5">
        <v>0</v>
      </c>
      <c r="O208" t="b">
        <v>0</v>
      </c>
      <c r="P208" s="5" t="s">
        <v>8266</v>
      </c>
      <c r="Q208" s="5">
        <f t="shared" si="12"/>
        <v>0</v>
      </c>
      <c r="R208" s="5" t="e">
        <v>#DIV/0!</v>
      </c>
      <c r="S208" s="5">
        <f t="shared" si="13"/>
        <v>0</v>
      </c>
      <c r="T208" s="5" t="s">
        <v>8321</v>
      </c>
      <c r="U208" s="5" t="s">
        <v>8325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12">
        <f t="shared" si="14"/>
        <v>42007.947199074071</v>
      </c>
      <c r="K209" s="5">
        <v>1417754638</v>
      </c>
      <c r="L209" s="12">
        <f t="shared" si="15"/>
        <v>41977.947199074071</v>
      </c>
      <c r="M209" t="b">
        <v>0</v>
      </c>
      <c r="N209" s="5">
        <v>13</v>
      </c>
      <c r="O209" t="b">
        <v>0</v>
      </c>
      <c r="P209" s="5" t="s">
        <v>8266</v>
      </c>
      <c r="Q209" s="5">
        <f t="shared" si="12"/>
        <v>15.214285714285714</v>
      </c>
      <c r="R209" s="5">
        <v>163.84615384615384</v>
      </c>
      <c r="S209" s="5">
        <f t="shared" si="13"/>
        <v>163.84615384615384</v>
      </c>
      <c r="T209" s="5" t="s">
        <v>8321</v>
      </c>
      <c r="U209" s="5" t="s">
        <v>8325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12">
        <f t="shared" si="14"/>
        <v>41989.119988425926</v>
      </c>
      <c r="K210" s="5">
        <v>1416127967</v>
      </c>
      <c r="L210" s="12">
        <f t="shared" si="15"/>
        <v>41959.119988425926</v>
      </c>
      <c r="M210" t="b">
        <v>0</v>
      </c>
      <c r="N210" s="5">
        <v>0</v>
      </c>
      <c r="O210" t="b">
        <v>0</v>
      </c>
      <c r="P210" s="5" t="s">
        <v>8266</v>
      </c>
      <c r="Q210" s="5">
        <f t="shared" si="12"/>
        <v>0</v>
      </c>
      <c r="R210" s="5" t="e">
        <v>#DIV/0!</v>
      </c>
      <c r="S210" s="5">
        <f t="shared" si="13"/>
        <v>0</v>
      </c>
      <c r="T210" s="5" t="s">
        <v>8321</v>
      </c>
      <c r="U210" s="5" t="s">
        <v>8325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12">
        <f t="shared" si="14"/>
        <v>42195.672858796301</v>
      </c>
      <c r="K211" s="5">
        <v>1433974135</v>
      </c>
      <c r="L211" s="12">
        <f t="shared" si="15"/>
        <v>42165.672858796301</v>
      </c>
      <c r="M211" t="b">
        <v>0</v>
      </c>
      <c r="N211" s="5">
        <v>0</v>
      </c>
      <c r="O211" t="b">
        <v>0</v>
      </c>
      <c r="P211" s="5" t="s">
        <v>8266</v>
      </c>
      <c r="Q211" s="5">
        <f t="shared" si="12"/>
        <v>0</v>
      </c>
      <c r="R211" s="5" t="e">
        <v>#DIV/0!</v>
      </c>
      <c r="S211" s="5">
        <f t="shared" si="13"/>
        <v>0</v>
      </c>
      <c r="T211" s="5" t="s">
        <v>8321</v>
      </c>
      <c r="U211" s="5" t="s">
        <v>8325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12">
        <f t="shared" si="14"/>
        <v>42277.958333333328</v>
      </c>
      <c r="K212" s="5">
        <v>1441157592</v>
      </c>
      <c r="L212" s="12">
        <f t="shared" si="15"/>
        <v>42248.814722222218</v>
      </c>
      <c r="M212" t="b">
        <v>0</v>
      </c>
      <c r="N212" s="5">
        <v>33</v>
      </c>
      <c r="O212" t="b">
        <v>0</v>
      </c>
      <c r="P212" s="5" t="s">
        <v>8266</v>
      </c>
      <c r="Q212" s="5">
        <f t="shared" si="12"/>
        <v>25.25</v>
      </c>
      <c r="R212" s="5">
        <v>91.818181818181813</v>
      </c>
      <c r="S212" s="5">
        <f t="shared" si="13"/>
        <v>91.818181818181813</v>
      </c>
      <c r="T212" s="5" t="s">
        <v>8321</v>
      </c>
      <c r="U212" s="5" t="s">
        <v>8325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12">
        <f t="shared" si="14"/>
        <v>42265.909918981481</v>
      </c>
      <c r="K213" s="5">
        <v>1440042617</v>
      </c>
      <c r="L213" s="12">
        <f t="shared" si="15"/>
        <v>42235.909918981481</v>
      </c>
      <c r="M213" t="b">
        <v>0</v>
      </c>
      <c r="N213" s="5">
        <v>12</v>
      </c>
      <c r="O213" t="b">
        <v>0</v>
      </c>
      <c r="P213" s="5" t="s">
        <v>8266</v>
      </c>
      <c r="Q213" s="5">
        <f t="shared" si="12"/>
        <v>44.6</v>
      </c>
      <c r="R213" s="5">
        <v>185.83333333333334</v>
      </c>
      <c r="S213" s="5">
        <f t="shared" si="13"/>
        <v>185.83333333333334</v>
      </c>
      <c r="T213" s="5" t="s">
        <v>8321</v>
      </c>
      <c r="U213" s="5" t="s">
        <v>8325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12">
        <f t="shared" si="14"/>
        <v>42476.589351851857</v>
      </c>
      <c r="K214" s="5">
        <v>1455656920</v>
      </c>
      <c r="L214" s="12">
        <f t="shared" si="15"/>
        <v>42416.631018518514</v>
      </c>
      <c r="M214" t="b">
        <v>0</v>
      </c>
      <c r="N214" s="5">
        <v>1</v>
      </c>
      <c r="O214" t="b">
        <v>0</v>
      </c>
      <c r="P214" s="5" t="s">
        <v>8266</v>
      </c>
      <c r="Q214" s="5">
        <f t="shared" si="12"/>
        <v>1.5873015873015872E-2</v>
      </c>
      <c r="R214" s="5">
        <v>1</v>
      </c>
      <c r="S214" s="5">
        <f t="shared" si="13"/>
        <v>1</v>
      </c>
      <c r="T214" s="5" t="s">
        <v>8321</v>
      </c>
      <c r="U214" s="5" t="s">
        <v>8325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12">
        <f t="shared" si="14"/>
        <v>42232.337974537033</v>
      </c>
      <c r="K215" s="5">
        <v>1437142547</v>
      </c>
      <c r="L215" s="12">
        <f t="shared" si="15"/>
        <v>42202.344293981485</v>
      </c>
      <c r="M215" t="b">
        <v>0</v>
      </c>
      <c r="N215" s="5">
        <v>1</v>
      </c>
      <c r="O215" t="b">
        <v>0</v>
      </c>
      <c r="P215" s="5" t="s">
        <v>8266</v>
      </c>
      <c r="Q215" s="5">
        <f t="shared" si="12"/>
        <v>0.04</v>
      </c>
      <c r="R215" s="5">
        <v>20</v>
      </c>
      <c r="S215" s="5">
        <f t="shared" si="13"/>
        <v>20</v>
      </c>
      <c r="T215" s="5" t="s">
        <v>8321</v>
      </c>
      <c r="U215" s="5" t="s">
        <v>8325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12">
        <f t="shared" si="14"/>
        <v>42069.39061342593</v>
      </c>
      <c r="K216" s="5">
        <v>1420471349</v>
      </c>
      <c r="L216" s="12">
        <f t="shared" si="15"/>
        <v>42009.39061342593</v>
      </c>
      <c r="M216" t="b">
        <v>0</v>
      </c>
      <c r="N216" s="5">
        <v>1</v>
      </c>
      <c r="O216" t="b">
        <v>0</v>
      </c>
      <c r="P216" s="5" t="s">
        <v>8266</v>
      </c>
      <c r="Q216" s="5">
        <f t="shared" si="12"/>
        <v>8.0000000000000002E-3</v>
      </c>
      <c r="R216" s="5">
        <v>1</v>
      </c>
      <c r="S216" s="5">
        <f t="shared" si="13"/>
        <v>1</v>
      </c>
      <c r="T216" s="5" t="s">
        <v>8321</v>
      </c>
      <c r="U216" s="5" t="s">
        <v>8325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12">
        <f t="shared" si="14"/>
        <v>42417.749305555553</v>
      </c>
      <c r="K217" s="5">
        <v>1452058282</v>
      </c>
      <c r="L217" s="12">
        <f t="shared" si="15"/>
        <v>42374.980115740742</v>
      </c>
      <c r="M217" t="b">
        <v>0</v>
      </c>
      <c r="N217" s="5">
        <v>1</v>
      </c>
      <c r="O217" t="b">
        <v>0</v>
      </c>
      <c r="P217" s="5" t="s">
        <v>8266</v>
      </c>
      <c r="Q217" s="5">
        <f t="shared" si="12"/>
        <v>0.22727272727272727</v>
      </c>
      <c r="R217" s="5">
        <v>10</v>
      </c>
      <c r="S217" s="5">
        <f t="shared" si="13"/>
        <v>10</v>
      </c>
      <c r="T217" s="5" t="s">
        <v>8321</v>
      </c>
      <c r="U217" s="5" t="s">
        <v>8325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12">
        <f t="shared" si="14"/>
        <v>42116.667094907403</v>
      </c>
      <c r="K218" s="5">
        <v>1425423637</v>
      </c>
      <c r="L218" s="12">
        <f t="shared" si="15"/>
        <v>42066.708761574075</v>
      </c>
      <c r="M218" t="b">
        <v>0</v>
      </c>
      <c r="N218" s="5">
        <v>84</v>
      </c>
      <c r="O218" t="b">
        <v>0</v>
      </c>
      <c r="P218" s="5" t="s">
        <v>8266</v>
      </c>
      <c r="Q218" s="5">
        <f t="shared" si="12"/>
        <v>55.698439999999998</v>
      </c>
      <c r="R218" s="5">
        <v>331.53833333333336</v>
      </c>
      <c r="S218" s="5">
        <f t="shared" si="13"/>
        <v>331.53833333333336</v>
      </c>
      <c r="T218" s="5" t="s">
        <v>8321</v>
      </c>
      <c r="U218" s="5" t="s">
        <v>8325</v>
      </c>
    </row>
    <row r="219" spans="1:21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12">
        <f t="shared" si="14"/>
        <v>42001.39061342593</v>
      </c>
      <c r="K219" s="5">
        <v>1417101749</v>
      </c>
      <c r="L219" s="12">
        <f t="shared" si="15"/>
        <v>41970.39061342593</v>
      </c>
      <c r="M219" t="b">
        <v>0</v>
      </c>
      <c r="N219" s="5">
        <v>38</v>
      </c>
      <c r="O219" t="b">
        <v>0</v>
      </c>
      <c r="P219" s="5" t="s">
        <v>8266</v>
      </c>
      <c r="Q219" s="5">
        <f t="shared" si="12"/>
        <v>11.943</v>
      </c>
      <c r="R219" s="5">
        <v>314.28947368421052</v>
      </c>
      <c r="S219" s="5">
        <f t="shared" si="13"/>
        <v>314.28947368421052</v>
      </c>
      <c r="T219" s="5" t="s">
        <v>8321</v>
      </c>
      <c r="U219" s="5" t="s">
        <v>8325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12">
        <f t="shared" si="14"/>
        <v>42139.378344907411</v>
      </c>
      <c r="K220" s="5">
        <v>1426518289</v>
      </c>
      <c r="L220" s="12">
        <f t="shared" si="15"/>
        <v>42079.378344907411</v>
      </c>
      <c r="M220" t="b">
        <v>0</v>
      </c>
      <c r="N220" s="5">
        <v>1</v>
      </c>
      <c r="O220" t="b">
        <v>0</v>
      </c>
      <c r="P220" s="5" t="s">
        <v>8266</v>
      </c>
      <c r="Q220" s="5">
        <f t="shared" si="12"/>
        <v>2</v>
      </c>
      <c r="R220" s="5">
        <v>100</v>
      </c>
      <c r="S220" s="5">
        <f t="shared" si="13"/>
        <v>100</v>
      </c>
      <c r="T220" s="5" t="s">
        <v>8321</v>
      </c>
      <c r="U220" s="5" t="s">
        <v>8325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12">
        <f t="shared" si="14"/>
        <v>42461.040972222225</v>
      </c>
      <c r="K221" s="5">
        <v>1456732225</v>
      </c>
      <c r="L221" s="12">
        <f t="shared" si="15"/>
        <v>42429.076678240745</v>
      </c>
      <c r="M221" t="b">
        <v>0</v>
      </c>
      <c r="N221" s="5">
        <v>76</v>
      </c>
      <c r="O221" t="b">
        <v>0</v>
      </c>
      <c r="P221" s="5" t="s">
        <v>8266</v>
      </c>
      <c r="Q221" s="5">
        <f t="shared" si="12"/>
        <v>17.63</v>
      </c>
      <c r="R221" s="5">
        <v>115.98684210526316</v>
      </c>
      <c r="S221" s="5">
        <f t="shared" si="13"/>
        <v>115.98684210526316</v>
      </c>
      <c r="T221" s="5" t="s">
        <v>8321</v>
      </c>
      <c r="U221" s="5" t="s">
        <v>8325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12">
        <f t="shared" si="14"/>
        <v>42236.587500000001</v>
      </c>
      <c r="K222" s="5">
        <v>1436542030</v>
      </c>
      <c r="L222" s="12">
        <f t="shared" si="15"/>
        <v>42195.393865740742</v>
      </c>
      <c r="M222" t="b">
        <v>0</v>
      </c>
      <c r="N222" s="5">
        <v>3</v>
      </c>
      <c r="O222" t="b">
        <v>0</v>
      </c>
      <c r="P222" s="5" t="s">
        <v>8266</v>
      </c>
      <c r="Q222" s="5">
        <f t="shared" si="12"/>
        <v>0.72</v>
      </c>
      <c r="R222" s="5">
        <v>120</v>
      </c>
      <c r="S222" s="5">
        <f t="shared" si="13"/>
        <v>120</v>
      </c>
      <c r="T222" s="5" t="s">
        <v>8321</v>
      </c>
      <c r="U222" s="5" t="s">
        <v>8325</v>
      </c>
    </row>
    <row r="223" spans="1:21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12">
        <f t="shared" si="14"/>
        <v>42091.54587962963</v>
      </c>
      <c r="K223" s="5">
        <v>1422389164</v>
      </c>
      <c r="L223" s="12">
        <f t="shared" si="15"/>
        <v>42031.587546296301</v>
      </c>
      <c r="M223" t="b">
        <v>0</v>
      </c>
      <c r="N223" s="5">
        <v>0</v>
      </c>
      <c r="O223" t="b">
        <v>0</v>
      </c>
      <c r="P223" s="5" t="s">
        <v>8266</v>
      </c>
      <c r="Q223" s="5">
        <f t="shared" si="12"/>
        <v>0</v>
      </c>
      <c r="R223" s="5" t="e">
        <v>#DIV/0!</v>
      </c>
      <c r="S223" s="5">
        <f t="shared" si="13"/>
        <v>0</v>
      </c>
      <c r="T223" s="5" t="s">
        <v>8321</v>
      </c>
      <c r="U223" s="5" t="s">
        <v>8325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12">
        <f t="shared" si="14"/>
        <v>42089.860416666663</v>
      </c>
      <c r="K224" s="5">
        <v>1422383318</v>
      </c>
      <c r="L224" s="12">
        <f t="shared" si="15"/>
        <v>42031.519884259258</v>
      </c>
      <c r="M224" t="b">
        <v>0</v>
      </c>
      <c r="N224" s="5">
        <v>2</v>
      </c>
      <c r="O224" t="b">
        <v>0</v>
      </c>
      <c r="P224" s="5" t="s">
        <v>8266</v>
      </c>
      <c r="Q224" s="5">
        <f t="shared" si="12"/>
        <v>13</v>
      </c>
      <c r="R224" s="5">
        <v>65</v>
      </c>
      <c r="S224" s="5">
        <f t="shared" si="13"/>
        <v>65</v>
      </c>
      <c r="T224" s="5" t="s">
        <v>8321</v>
      </c>
      <c r="U224" s="5" t="s">
        <v>8325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12">
        <f t="shared" si="14"/>
        <v>42511.795138888891</v>
      </c>
      <c r="K225" s="5">
        <v>1461287350</v>
      </c>
      <c r="L225" s="12">
        <f t="shared" si="15"/>
        <v>42481.798032407409</v>
      </c>
      <c r="M225" t="b">
        <v>0</v>
      </c>
      <c r="N225" s="5">
        <v>0</v>
      </c>
      <c r="O225" t="b">
        <v>0</v>
      </c>
      <c r="P225" s="5" t="s">
        <v>8266</v>
      </c>
      <c r="Q225" s="5">
        <f t="shared" si="12"/>
        <v>0</v>
      </c>
      <c r="R225" s="5" t="e">
        <v>#DIV/0!</v>
      </c>
      <c r="S225" s="5">
        <f t="shared" si="13"/>
        <v>0</v>
      </c>
      <c r="T225" s="5" t="s">
        <v>8321</v>
      </c>
      <c r="U225" s="5" t="s">
        <v>8325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12">
        <f t="shared" si="14"/>
        <v>42194.985254629632</v>
      </c>
      <c r="K226" s="5">
        <v>1431322726</v>
      </c>
      <c r="L226" s="12">
        <f t="shared" si="15"/>
        <v>42134.985254629632</v>
      </c>
      <c r="M226" t="b">
        <v>0</v>
      </c>
      <c r="N226" s="5">
        <v>0</v>
      </c>
      <c r="O226" t="b">
        <v>0</v>
      </c>
      <c r="P226" s="5" t="s">
        <v>8266</v>
      </c>
      <c r="Q226" s="5">
        <f t="shared" si="12"/>
        <v>0</v>
      </c>
      <c r="R226" s="5" t="e">
        <v>#DIV/0!</v>
      </c>
      <c r="S226" s="5">
        <f t="shared" si="13"/>
        <v>0</v>
      </c>
      <c r="T226" s="5" t="s">
        <v>8321</v>
      </c>
      <c r="U226" s="5" t="s">
        <v>8325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12">
        <f t="shared" si="14"/>
        <v>42468.669606481482</v>
      </c>
      <c r="K227" s="5">
        <v>1457564654</v>
      </c>
      <c r="L227" s="12">
        <f t="shared" si="15"/>
        <v>42438.711273148147</v>
      </c>
      <c r="M227" t="b">
        <v>0</v>
      </c>
      <c r="N227" s="5">
        <v>0</v>
      </c>
      <c r="O227" t="b">
        <v>0</v>
      </c>
      <c r="P227" s="5" t="s">
        <v>8266</v>
      </c>
      <c r="Q227" s="5">
        <f t="shared" si="12"/>
        <v>0</v>
      </c>
      <c r="R227" s="5" t="e">
        <v>#DIV/0!</v>
      </c>
      <c r="S227" s="5">
        <f t="shared" si="13"/>
        <v>0</v>
      </c>
      <c r="T227" s="5" t="s">
        <v>8321</v>
      </c>
      <c r="U227" s="5" t="s">
        <v>8325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12">
        <f t="shared" si="14"/>
        <v>42155.145138888889</v>
      </c>
      <c r="K228" s="5">
        <v>1428854344</v>
      </c>
      <c r="L228" s="12">
        <f t="shared" si="15"/>
        <v>42106.416018518517</v>
      </c>
      <c r="M228" t="b">
        <v>0</v>
      </c>
      <c r="N228" s="5">
        <v>2</v>
      </c>
      <c r="O228" t="b">
        <v>0</v>
      </c>
      <c r="P228" s="5" t="s">
        <v>8266</v>
      </c>
      <c r="Q228" s="5">
        <f t="shared" si="12"/>
        <v>0.86206896551724133</v>
      </c>
      <c r="R228" s="5">
        <v>125</v>
      </c>
      <c r="S228" s="5">
        <f t="shared" si="13"/>
        <v>125</v>
      </c>
      <c r="T228" s="5" t="s">
        <v>8321</v>
      </c>
      <c r="U228" s="5" t="s">
        <v>8325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12">
        <f t="shared" si="14"/>
        <v>42194.643993055557</v>
      </c>
      <c r="K229" s="5">
        <v>1433885241</v>
      </c>
      <c r="L229" s="12">
        <f t="shared" si="15"/>
        <v>42164.643993055557</v>
      </c>
      <c r="M229" t="b">
        <v>0</v>
      </c>
      <c r="N229" s="5">
        <v>0</v>
      </c>
      <c r="O229" t="b">
        <v>0</v>
      </c>
      <c r="P229" s="5" t="s">
        <v>8266</v>
      </c>
      <c r="Q229" s="5">
        <f t="shared" si="12"/>
        <v>0</v>
      </c>
      <c r="R229" s="5" t="e">
        <v>#DIV/0!</v>
      </c>
      <c r="S229" s="5">
        <f t="shared" si="13"/>
        <v>0</v>
      </c>
      <c r="T229" s="5" t="s">
        <v>8321</v>
      </c>
      <c r="U229" s="5" t="s">
        <v>8325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12">
        <f t="shared" si="14"/>
        <v>42156.436400462961</v>
      </c>
      <c r="K230" s="5">
        <v>1427992105</v>
      </c>
      <c r="L230" s="12">
        <f t="shared" si="15"/>
        <v>42096.436400462961</v>
      </c>
      <c r="M230" t="b">
        <v>0</v>
      </c>
      <c r="N230" s="5">
        <v>0</v>
      </c>
      <c r="O230" t="b">
        <v>0</v>
      </c>
      <c r="P230" s="5" t="s">
        <v>8266</v>
      </c>
      <c r="Q230" s="5">
        <f t="shared" si="12"/>
        <v>0</v>
      </c>
      <c r="R230" s="5" t="e">
        <v>#DIV/0!</v>
      </c>
      <c r="S230" s="5">
        <f t="shared" si="13"/>
        <v>0</v>
      </c>
      <c r="T230" s="5" t="s">
        <v>8321</v>
      </c>
      <c r="U230" s="5" t="s">
        <v>8325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12">
        <f t="shared" si="14"/>
        <v>42413.683993055558</v>
      </c>
      <c r="K231" s="5">
        <v>1452810297</v>
      </c>
      <c r="L231" s="12">
        <f t="shared" si="15"/>
        <v>42383.683993055558</v>
      </c>
      <c r="M231" t="b">
        <v>0</v>
      </c>
      <c r="N231" s="5">
        <v>0</v>
      </c>
      <c r="O231" t="b">
        <v>0</v>
      </c>
      <c r="P231" s="5" t="s">
        <v>8266</v>
      </c>
      <c r="Q231" s="5">
        <f t="shared" si="12"/>
        <v>0</v>
      </c>
      <c r="R231" s="5" t="e">
        <v>#DIV/0!</v>
      </c>
      <c r="S231" s="5">
        <f t="shared" si="13"/>
        <v>0</v>
      </c>
      <c r="T231" s="5" t="s">
        <v>8321</v>
      </c>
      <c r="U231" s="5" t="s">
        <v>8325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12">
        <f t="shared" si="14"/>
        <v>42159.52721064815</v>
      </c>
      <c r="K232" s="5">
        <v>1430851151</v>
      </c>
      <c r="L232" s="12">
        <f t="shared" si="15"/>
        <v>42129.52721064815</v>
      </c>
      <c r="M232" t="b">
        <v>0</v>
      </c>
      <c r="N232" s="5">
        <v>2</v>
      </c>
      <c r="O232" t="b">
        <v>0</v>
      </c>
      <c r="P232" s="5" t="s">
        <v>8266</v>
      </c>
      <c r="Q232" s="5">
        <f t="shared" si="12"/>
        <v>0.4</v>
      </c>
      <c r="R232" s="5">
        <v>30</v>
      </c>
      <c r="S232" s="5">
        <f t="shared" si="13"/>
        <v>30</v>
      </c>
      <c r="T232" s="5" t="s">
        <v>8321</v>
      </c>
      <c r="U232" s="5" t="s">
        <v>8325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12">
        <f t="shared" si="14"/>
        <v>42371.708923611106</v>
      </c>
      <c r="K233" s="5">
        <v>1449183651</v>
      </c>
      <c r="L233" s="12">
        <f t="shared" si="15"/>
        <v>42341.708923611106</v>
      </c>
      <c r="M233" t="b">
        <v>0</v>
      </c>
      <c r="N233" s="5">
        <v>0</v>
      </c>
      <c r="O233" t="b">
        <v>0</v>
      </c>
      <c r="P233" s="5" t="s">
        <v>8266</v>
      </c>
      <c r="Q233" s="5">
        <f t="shared" si="12"/>
        <v>0</v>
      </c>
      <c r="R233" s="5" t="e">
        <v>#DIV/0!</v>
      </c>
      <c r="S233" s="5">
        <f t="shared" si="13"/>
        <v>0</v>
      </c>
      <c r="T233" s="5" t="s">
        <v>8321</v>
      </c>
      <c r="U233" s="5" t="s">
        <v>8325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12">
        <f t="shared" si="14"/>
        <v>42062.57576388889</v>
      </c>
      <c r="K234" s="5">
        <v>1422474546</v>
      </c>
      <c r="L234" s="12">
        <f t="shared" si="15"/>
        <v>42032.57576388889</v>
      </c>
      <c r="M234" t="b">
        <v>0</v>
      </c>
      <c r="N234" s="5">
        <v>7</v>
      </c>
      <c r="O234" t="b">
        <v>0</v>
      </c>
      <c r="P234" s="5" t="s">
        <v>8266</v>
      </c>
      <c r="Q234" s="5">
        <f t="shared" si="12"/>
        <v>2.75</v>
      </c>
      <c r="R234" s="5">
        <v>15.714285714285714</v>
      </c>
      <c r="S234" s="5">
        <f t="shared" si="13"/>
        <v>15.714285714285714</v>
      </c>
      <c r="T234" s="5" t="s">
        <v>8321</v>
      </c>
      <c r="U234" s="5" t="s">
        <v>8325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12">
        <f t="shared" si="14"/>
        <v>42642.661712962959</v>
      </c>
      <c r="K235" s="5">
        <v>1472593972</v>
      </c>
      <c r="L235" s="12">
        <f t="shared" si="15"/>
        <v>42612.661712962959</v>
      </c>
      <c r="M235" t="b">
        <v>0</v>
      </c>
      <c r="N235" s="5">
        <v>0</v>
      </c>
      <c r="O235" t="b">
        <v>0</v>
      </c>
      <c r="P235" s="5" t="s">
        <v>8266</v>
      </c>
      <c r="Q235" s="5">
        <f t="shared" si="12"/>
        <v>0</v>
      </c>
      <c r="R235" s="5" t="e">
        <v>#DIV/0!</v>
      </c>
      <c r="S235" s="5">
        <f t="shared" si="13"/>
        <v>0</v>
      </c>
      <c r="T235" s="5" t="s">
        <v>8321</v>
      </c>
      <c r="U235" s="5" t="s">
        <v>8325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12">
        <f t="shared" si="14"/>
        <v>42175.785405092596</v>
      </c>
      <c r="K236" s="5">
        <v>1431391859</v>
      </c>
      <c r="L236" s="12">
        <f t="shared" si="15"/>
        <v>42135.785405092596</v>
      </c>
      <c r="M236" t="b">
        <v>0</v>
      </c>
      <c r="N236" s="5">
        <v>5</v>
      </c>
      <c r="O236" t="b">
        <v>0</v>
      </c>
      <c r="P236" s="5" t="s">
        <v>8266</v>
      </c>
      <c r="Q236" s="5">
        <f t="shared" si="12"/>
        <v>40.1</v>
      </c>
      <c r="R236" s="5">
        <v>80.2</v>
      </c>
      <c r="S236" s="5">
        <f t="shared" si="13"/>
        <v>80.2</v>
      </c>
      <c r="T236" s="5" t="s">
        <v>8321</v>
      </c>
      <c r="U236" s="5" t="s">
        <v>8325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12">
        <f t="shared" si="14"/>
        <v>42194.658530092594</v>
      </c>
      <c r="K237" s="5">
        <v>1433886497</v>
      </c>
      <c r="L237" s="12">
        <f t="shared" si="15"/>
        <v>42164.658530092594</v>
      </c>
      <c r="M237" t="b">
        <v>0</v>
      </c>
      <c r="N237" s="5">
        <v>0</v>
      </c>
      <c r="O237" t="b">
        <v>0</v>
      </c>
      <c r="P237" s="5" t="s">
        <v>8266</v>
      </c>
      <c r="Q237" s="5">
        <f t="shared" si="12"/>
        <v>0</v>
      </c>
      <c r="R237" s="5" t="e">
        <v>#DIV/0!</v>
      </c>
      <c r="S237" s="5">
        <f t="shared" si="13"/>
        <v>0</v>
      </c>
      <c r="T237" s="5" t="s">
        <v>8321</v>
      </c>
      <c r="U237" s="5" t="s">
        <v>8325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12">
        <f t="shared" si="14"/>
        <v>42373.75</v>
      </c>
      <c r="K238" s="5">
        <v>1447380099</v>
      </c>
      <c r="L238" s="12">
        <f t="shared" si="15"/>
        <v>42320.834479166668</v>
      </c>
      <c r="M238" t="b">
        <v>0</v>
      </c>
      <c r="N238" s="5">
        <v>0</v>
      </c>
      <c r="O238" t="b">
        <v>0</v>
      </c>
      <c r="P238" s="5" t="s">
        <v>8266</v>
      </c>
      <c r="Q238" s="5">
        <f t="shared" si="12"/>
        <v>0</v>
      </c>
      <c r="R238" s="5" t="e">
        <v>#DIV/0!</v>
      </c>
      <c r="S238" s="5">
        <f t="shared" si="13"/>
        <v>0</v>
      </c>
      <c r="T238" s="5" t="s">
        <v>8321</v>
      </c>
      <c r="U238" s="5" t="s">
        <v>8325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12">
        <f t="shared" si="14"/>
        <v>42437.327187499999</v>
      </c>
      <c r="K239" s="5">
        <v>1452261069</v>
      </c>
      <c r="L239" s="12">
        <f t="shared" si="15"/>
        <v>42377.327187499999</v>
      </c>
      <c r="M239" t="b">
        <v>0</v>
      </c>
      <c r="N239" s="5">
        <v>1</v>
      </c>
      <c r="O239" t="b">
        <v>0</v>
      </c>
      <c r="P239" s="5" t="s">
        <v>8266</v>
      </c>
      <c r="Q239" s="5">
        <f t="shared" si="12"/>
        <v>0.33333333333333331</v>
      </c>
      <c r="R239" s="5">
        <v>50</v>
      </c>
      <c r="S239" s="5">
        <f t="shared" si="13"/>
        <v>50</v>
      </c>
      <c r="T239" s="5" t="s">
        <v>8321</v>
      </c>
      <c r="U239" s="5" t="s">
        <v>8325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12">
        <f t="shared" si="14"/>
        <v>42734.125</v>
      </c>
      <c r="K240" s="5">
        <v>1481324760</v>
      </c>
      <c r="L240" s="12">
        <f t="shared" si="15"/>
        <v>42713.712500000001</v>
      </c>
      <c r="M240" t="b">
        <v>0</v>
      </c>
      <c r="N240" s="5">
        <v>0</v>
      </c>
      <c r="O240" t="b">
        <v>0</v>
      </c>
      <c r="P240" s="5" t="s">
        <v>8266</v>
      </c>
      <c r="Q240" s="5">
        <f t="shared" si="12"/>
        <v>0</v>
      </c>
      <c r="R240" s="5" t="e">
        <v>#DIV/0!</v>
      </c>
      <c r="S240" s="5">
        <f t="shared" si="13"/>
        <v>0</v>
      </c>
      <c r="T240" s="5" t="s">
        <v>8321</v>
      </c>
      <c r="U240" s="5" t="s">
        <v>8325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12">
        <f t="shared" si="14"/>
        <v>42316.25</v>
      </c>
      <c r="K241" s="5">
        <v>1445308730</v>
      </c>
      <c r="L241" s="12">
        <f t="shared" si="15"/>
        <v>42296.860300925924</v>
      </c>
      <c r="M241" t="b">
        <v>0</v>
      </c>
      <c r="N241" s="5">
        <v>5</v>
      </c>
      <c r="O241" t="b">
        <v>0</v>
      </c>
      <c r="P241" s="5" t="s">
        <v>8266</v>
      </c>
      <c r="Q241" s="5">
        <f t="shared" si="12"/>
        <v>25</v>
      </c>
      <c r="R241" s="5">
        <v>50</v>
      </c>
      <c r="S241" s="5">
        <f t="shared" si="13"/>
        <v>50</v>
      </c>
      <c r="T241" s="5" t="s">
        <v>8321</v>
      </c>
      <c r="U241" s="5" t="s">
        <v>8325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12">
        <f t="shared" si="14"/>
        <v>41399.458460648151</v>
      </c>
      <c r="K242" s="5">
        <v>1363885211</v>
      </c>
      <c r="L242" s="12">
        <f t="shared" si="15"/>
        <v>41354.458460648151</v>
      </c>
      <c r="M242" t="b">
        <v>1</v>
      </c>
      <c r="N242" s="5">
        <v>137</v>
      </c>
      <c r="O242" t="b">
        <v>1</v>
      </c>
      <c r="P242" s="5" t="s">
        <v>8267</v>
      </c>
      <c r="Q242" s="5">
        <f t="shared" si="12"/>
        <v>107.63413333333334</v>
      </c>
      <c r="R242" s="5">
        <v>117.84759124087591</v>
      </c>
      <c r="S242" s="5">
        <f t="shared" si="13"/>
        <v>117.84759124087591</v>
      </c>
      <c r="T242" s="5" t="s">
        <v>8321</v>
      </c>
      <c r="U242" s="5" t="s">
        <v>8326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12">
        <f t="shared" si="14"/>
        <v>41994.447962962964</v>
      </c>
      <c r="K243" s="5">
        <v>1415292304</v>
      </c>
      <c r="L243" s="12">
        <f t="shared" si="15"/>
        <v>41949.447962962964</v>
      </c>
      <c r="M243" t="b">
        <v>1</v>
      </c>
      <c r="N243" s="5">
        <v>376</v>
      </c>
      <c r="O243" t="b">
        <v>1</v>
      </c>
      <c r="P243" s="5" t="s">
        <v>8267</v>
      </c>
      <c r="Q243" s="5">
        <f t="shared" si="12"/>
        <v>112.63736263736264</v>
      </c>
      <c r="R243" s="5">
        <v>109.04255319148936</v>
      </c>
      <c r="S243" s="5">
        <f t="shared" si="13"/>
        <v>109.04255319148936</v>
      </c>
      <c r="T243" s="5" t="s">
        <v>8321</v>
      </c>
      <c r="U243" s="5" t="s">
        <v>8326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12">
        <f t="shared" si="14"/>
        <v>40897.242939814816</v>
      </c>
      <c r="K244" s="5">
        <v>1321357790</v>
      </c>
      <c r="L244" s="12">
        <f t="shared" si="15"/>
        <v>40862.242939814816</v>
      </c>
      <c r="M244" t="b">
        <v>1</v>
      </c>
      <c r="N244" s="5">
        <v>202</v>
      </c>
      <c r="O244" t="b">
        <v>1</v>
      </c>
      <c r="P244" s="5" t="s">
        <v>8267</v>
      </c>
      <c r="Q244" s="5">
        <f t="shared" si="12"/>
        <v>113.46153846153847</v>
      </c>
      <c r="R244" s="5">
        <v>73.019801980198025</v>
      </c>
      <c r="S244" s="5">
        <f t="shared" si="13"/>
        <v>73.019801980198025</v>
      </c>
      <c r="T244" s="5" t="s">
        <v>8321</v>
      </c>
      <c r="U244" s="5" t="s">
        <v>8326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12">
        <f t="shared" si="14"/>
        <v>41691.797500000001</v>
      </c>
      <c r="K245" s="5">
        <v>1390439304</v>
      </c>
      <c r="L245" s="12">
        <f t="shared" si="15"/>
        <v>41661.797500000001</v>
      </c>
      <c r="M245" t="b">
        <v>1</v>
      </c>
      <c r="N245" s="5">
        <v>328</v>
      </c>
      <c r="O245" t="b">
        <v>1</v>
      </c>
      <c r="P245" s="5" t="s">
        <v>8267</v>
      </c>
      <c r="Q245" s="5">
        <f t="shared" si="12"/>
        <v>102.592</v>
      </c>
      <c r="R245" s="5">
        <v>78.195121951219505</v>
      </c>
      <c r="S245" s="5">
        <f t="shared" si="13"/>
        <v>78.195121951219505</v>
      </c>
      <c r="T245" s="5" t="s">
        <v>8321</v>
      </c>
      <c r="U245" s="5" t="s">
        <v>8326</v>
      </c>
    </row>
    <row r="246" spans="1:21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12">
        <f t="shared" si="14"/>
        <v>40253.045833333337</v>
      </c>
      <c r="K246" s="5">
        <v>1265269559</v>
      </c>
      <c r="L246" s="12">
        <f t="shared" si="15"/>
        <v>40213.073599537034</v>
      </c>
      <c r="M246" t="b">
        <v>1</v>
      </c>
      <c r="N246" s="5">
        <v>84</v>
      </c>
      <c r="O246" t="b">
        <v>1</v>
      </c>
      <c r="P246" s="5" t="s">
        <v>8267</v>
      </c>
      <c r="Q246" s="5">
        <f t="shared" si="12"/>
        <v>113.75714285714285</v>
      </c>
      <c r="R246" s="5">
        <v>47.398809523809526</v>
      </c>
      <c r="S246" s="5">
        <f t="shared" si="13"/>
        <v>47.398809523809526</v>
      </c>
      <c r="T246" s="5" t="s">
        <v>8321</v>
      </c>
      <c r="U246" s="5" t="s">
        <v>8326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12">
        <f t="shared" si="14"/>
        <v>41136.803067129629</v>
      </c>
      <c r="K247" s="5">
        <v>1342487785</v>
      </c>
      <c r="L247" s="12">
        <f t="shared" si="15"/>
        <v>41106.803067129629</v>
      </c>
      <c r="M247" t="b">
        <v>1</v>
      </c>
      <c r="N247" s="5">
        <v>96</v>
      </c>
      <c r="O247" t="b">
        <v>1</v>
      </c>
      <c r="P247" s="5" t="s">
        <v>8267</v>
      </c>
      <c r="Q247" s="5">
        <f t="shared" si="12"/>
        <v>103.72</v>
      </c>
      <c r="R247" s="5">
        <v>54.020833333333336</v>
      </c>
      <c r="S247" s="5">
        <f t="shared" si="13"/>
        <v>54.020833333333336</v>
      </c>
      <c r="T247" s="5" t="s">
        <v>8321</v>
      </c>
      <c r="U247" s="5" t="s">
        <v>8326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12">
        <f t="shared" si="14"/>
        <v>40530.155150462961</v>
      </c>
      <c r="K248" s="5">
        <v>1288341805</v>
      </c>
      <c r="L248" s="12">
        <f t="shared" si="15"/>
        <v>40480.113483796296</v>
      </c>
      <c r="M248" t="b">
        <v>1</v>
      </c>
      <c r="N248" s="5">
        <v>223</v>
      </c>
      <c r="O248" t="b">
        <v>1</v>
      </c>
      <c r="P248" s="5" t="s">
        <v>8267</v>
      </c>
      <c r="Q248" s="5">
        <f t="shared" si="12"/>
        <v>305.45999999999998</v>
      </c>
      <c r="R248" s="5">
        <v>68.488789237668158</v>
      </c>
      <c r="S248" s="5">
        <f t="shared" si="13"/>
        <v>68.488789237668158</v>
      </c>
      <c r="T248" s="5" t="s">
        <v>8321</v>
      </c>
      <c r="U248" s="5" t="s">
        <v>8326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12">
        <f t="shared" si="14"/>
        <v>40466.902083333334</v>
      </c>
      <c r="K249" s="5">
        <v>1284042614</v>
      </c>
      <c r="L249" s="12">
        <f t="shared" si="15"/>
        <v>40430.354328703703</v>
      </c>
      <c r="M249" t="b">
        <v>1</v>
      </c>
      <c r="N249" s="5">
        <v>62</v>
      </c>
      <c r="O249" t="b">
        <v>1</v>
      </c>
      <c r="P249" s="5" t="s">
        <v>8267</v>
      </c>
      <c r="Q249" s="5">
        <f t="shared" si="12"/>
        <v>134.1</v>
      </c>
      <c r="R249" s="5">
        <v>108.14516129032258</v>
      </c>
      <c r="S249" s="5">
        <f t="shared" si="13"/>
        <v>108.14516129032258</v>
      </c>
      <c r="T249" s="5" t="s">
        <v>8321</v>
      </c>
      <c r="U249" s="5" t="s">
        <v>8326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12">
        <f t="shared" si="14"/>
        <v>40915.524409722224</v>
      </c>
      <c r="K250" s="5">
        <v>1322073309</v>
      </c>
      <c r="L250" s="12">
        <f t="shared" si="15"/>
        <v>40870.524409722224</v>
      </c>
      <c r="M250" t="b">
        <v>1</v>
      </c>
      <c r="N250" s="5">
        <v>146</v>
      </c>
      <c r="O250" t="b">
        <v>1</v>
      </c>
      <c r="P250" s="5" t="s">
        <v>8267</v>
      </c>
      <c r="Q250" s="5">
        <f t="shared" si="12"/>
        <v>101.33294117647058</v>
      </c>
      <c r="R250" s="5">
        <v>589.95205479452056</v>
      </c>
      <c r="S250" s="5">
        <f t="shared" si="13"/>
        <v>589.95205479452056</v>
      </c>
      <c r="T250" s="5" t="s">
        <v>8321</v>
      </c>
      <c r="U250" s="5" t="s">
        <v>8326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12">
        <f t="shared" si="14"/>
        <v>40412.486111111109</v>
      </c>
      <c r="K251" s="5">
        <v>1275603020</v>
      </c>
      <c r="L251" s="12">
        <f t="shared" si="15"/>
        <v>40332.673842592594</v>
      </c>
      <c r="M251" t="b">
        <v>1</v>
      </c>
      <c r="N251" s="5">
        <v>235</v>
      </c>
      <c r="O251" t="b">
        <v>1</v>
      </c>
      <c r="P251" s="5" t="s">
        <v>8267</v>
      </c>
      <c r="Q251" s="5">
        <f t="shared" si="12"/>
        <v>112.92</v>
      </c>
      <c r="R251" s="5">
        <v>48.051063829787232</v>
      </c>
      <c r="S251" s="5">
        <f t="shared" si="13"/>
        <v>48.051063829787232</v>
      </c>
      <c r="T251" s="5" t="s">
        <v>8321</v>
      </c>
      <c r="U251" s="5" t="s">
        <v>8326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12">
        <f t="shared" si="14"/>
        <v>41431.315868055557</v>
      </c>
      <c r="K252" s="5">
        <v>1367933691</v>
      </c>
      <c r="L252" s="12">
        <f t="shared" si="15"/>
        <v>41401.315868055557</v>
      </c>
      <c r="M252" t="b">
        <v>1</v>
      </c>
      <c r="N252" s="5">
        <v>437</v>
      </c>
      <c r="O252" t="b">
        <v>1</v>
      </c>
      <c r="P252" s="5" t="s">
        <v>8267</v>
      </c>
      <c r="Q252" s="5">
        <f t="shared" si="12"/>
        <v>105.58333333333333</v>
      </c>
      <c r="R252" s="5">
        <v>72.482837528604122</v>
      </c>
      <c r="S252" s="5">
        <f t="shared" si="13"/>
        <v>72.482837528604122</v>
      </c>
      <c r="T252" s="5" t="s">
        <v>8321</v>
      </c>
      <c r="U252" s="5" t="s">
        <v>8326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12">
        <f t="shared" si="14"/>
        <v>41045.541666666664</v>
      </c>
      <c r="K253" s="5">
        <v>1334429646</v>
      </c>
      <c r="L253" s="12">
        <f t="shared" si="15"/>
        <v>41013.537569444445</v>
      </c>
      <c r="M253" t="b">
        <v>1</v>
      </c>
      <c r="N253" s="5">
        <v>77</v>
      </c>
      <c r="O253" t="b">
        <v>1</v>
      </c>
      <c r="P253" s="5" t="s">
        <v>8267</v>
      </c>
      <c r="Q253" s="5">
        <f t="shared" si="12"/>
        <v>125.57142857142857</v>
      </c>
      <c r="R253" s="5">
        <v>57.077922077922075</v>
      </c>
      <c r="S253" s="5">
        <f t="shared" si="13"/>
        <v>57.077922077922075</v>
      </c>
      <c r="T253" s="5" t="s">
        <v>8321</v>
      </c>
      <c r="U253" s="5" t="s">
        <v>8326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12">
        <f t="shared" si="14"/>
        <v>40329.915972222225</v>
      </c>
      <c r="K254" s="5">
        <v>1269878058</v>
      </c>
      <c r="L254" s="12">
        <f t="shared" si="15"/>
        <v>40266.41270833333</v>
      </c>
      <c r="M254" t="b">
        <v>1</v>
      </c>
      <c r="N254" s="5">
        <v>108</v>
      </c>
      <c r="O254" t="b">
        <v>1</v>
      </c>
      <c r="P254" s="5" t="s">
        <v>8267</v>
      </c>
      <c r="Q254" s="5">
        <f t="shared" si="12"/>
        <v>184.56</v>
      </c>
      <c r="R254" s="5">
        <v>85.444444444444443</v>
      </c>
      <c r="S254" s="5">
        <f t="shared" si="13"/>
        <v>85.444444444444443</v>
      </c>
      <c r="T254" s="5" t="s">
        <v>8321</v>
      </c>
      <c r="U254" s="5" t="s">
        <v>8326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12">
        <f t="shared" si="14"/>
        <v>40954.400868055556</v>
      </c>
      <c r="K255" s="5">
        <v>1326728235</v>
      </c>
      <c r="L255" s="12">
        <f t="shared" si="15"/>
        <v>40924.400868055556</v>
      </c>
      <c r="M255" t="b">
        <v>1</v>
      </c>
      <c r="N255" s="5">
        <v>7</v>
      </c>
      <c r="O255" t="b">
        <v>1</v>
      </c>
      <c r="P255" s="5" t="s">
        <v>8267</v>
      </c>
      <c r="Q255" s="5">
        <f t="shared" si="12"/>
        <v>100.73333333333333</v>
      </c>
      <c r="R255" s="5">
        <v>215.85714285714286</v>
      </c>
      <c r="S255" s="5">
        <f t="shared" si="13"/>
        <v>215.85714285714286</v>
      </c>
      <c r="T255" s="5" t="s">
        <v>8321</v>
      </c>
      <c r="U255" s="5" t="s">
        <v>8326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12">
        <f t="shared" si="14"/>
        <v>42293.833333333328</v>
      </c>
      <c r="K256" s="5">
        <v>1442443910</v>
      </c>
      <c r="L256" s="12">
        <f t="shared" si="15"/>
        <v>42263.702662037038</v>
      </c>
      <c r="M256" t="b">
        <v>1</v>
      </c>
      <c r="N256" s="5">
        <v>314</v>
      </c>
      <c r="O256" t="b">
        <v>1</v>
      </c>
      <c r="P256" s="5" t="s">
        <v>8267</v>
      </c>
      <c r="Q256" s="5">
        <f t="shared" si="12"/>
        <v>116.94725</v>
      </c>
      <c r="R256" s="5">
        <v>89.38643312101911</v>
      </c>
      <c r="S256" s="5">
        <f t="shared" si="13"/>
        <v>89.38643312101911</v>
      </c>
      <c r="T256" s="5" t="s">
        <v>8321</v>
      </c>
      <c r="U256" s="5" t="s">
        <v>8326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12">
        <f t="shared" si="14"/>
        <v>40618.23474537037</v>
      </c>
      <c r="K257" s="5">
        <v>1297687082</v>
      </c>
      <c r="L257" s="12">
        <f t="shared" si="15"/>
        <v>40588.276412037041</v>
      </c>
      <c r="M257" t="b">
        <v>1</v>
      </c>
      <c r="N257" s="5">
        <v>188</v>
      </c>
      <c r="O257" t="b">
        <v>1</v>
      </c>
      <c r="P257" s="5" t="s">
        <v>8267</v>
      </c>
      <c r="Q257" s="5">
        <f t="shared" si="12"/>
        <v>106.73325</v>
      </c>
      <c r="R257" s="5">
        <v>45.418404255319146</v>
      </c>
      <c r="S257" s="5">
        <f t="shared" si="13"/>
        <v>45.418404255319146</v>
      </c>
      <c r="T257" s="5" t="s">
        <v>8321</v>
      </c>
      <c r="U257" s="5" t="s">
        <v>8326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12">
        <f t="shared" si="14"/>
        <v>41349.519293981481</v>
      </c>
      <c r="K258" s="5">
        <v>1360866467</v>
      </c>
      <c r="L258" s="12">
        <f t="shared" si="15"/>
        <v>41319.519293981481</v>
      </c>
      <c r="M258" t="b">
        <v>1</v>
      </c>
      <c r="N258" s="5">
        <v>275</v>
      </c>
      <c r="O258" t="b">
        <v>1</v>
      </c>
      <c r="P258" s="5" t="s">
        <v>8267</v>
      </c>
      <c r="Q258" s="5">
        <f t="shared" ref="Q258:Q321" si="16">E258*100/D258</f>
        <v>139.1</v>
      </c>
      <c r="R258" s="5">
        <v>65.756363636363631</v>
      </c>
      <c r="S258" s="5">
        <f t="shared" ref="S258:S321" si="17">IFERROR(R258,0)</f>
        <v>65.756363636363631</v>
      </c>
      <c r="T258" s="5" t="s">
        <v>8321</v>
      </c>
      <c r="U258" s="5" t="s">
        <v>8326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12">
        <f t="shared" ref="J259:J322" si="18">(I259/86400)+25569+(-6/24)</f>
        <v>42509.376875000002</v>
      </c>
      <c r="K259" s="5">
        <v>1461078162</v>
      </c>
      <c r="L259" s="12">
        <f t="shared" ref="L259:L322" si="19">(K259/86400)+25569+(-6/24)</f>
        <v>42479.376875000002</v>
      </c>
      <c r="M259" t="b">
        <v>1</v>
      </c>
      <c r="N259" s="5">
        <v>560</v>
      </c>
      <c r="O259" t="b">
        <v>1</v>
      </c>
      <c r="P259" s="5" t="s">
        <v>8267</v>
      </c>
      <c r="Q259" s="5">
        <f t="shared" si="16"/>
        <v>106.7264857142857</v>
      </c>
      <c r="R259" s="5">
        <v>66.70405357142856</v>
      </c>
      <c r="S259" s="5">
        <f t="shared" si="17"/>
        <v>66.70405357142856</v>
      </c>
      <c r="T259" s="5" t="s">
        <v>8321</v>
      </c>
      <c r="U259" s="5" t="s">
        <v>8326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12">
        <f t="shared" si="18"/>
        <v>40711.801689814813</v>
      </c>
      <c r="K260" s="5">
        <v>1305767666</v>
      </c>
      <c r="L260" s="12">
        <f t="shared" si="19"/>
        <v>40681.801689814813</v>
      </c>
      <c r="M260" t="b">
        <v>1</v>
      </c>
      <c r="N260" s="5">
        <v>688</v>
      </c>
      <c r="O260" t="b">
        <v>1</v>
      </c>
      <c r="P260" s="5" t="s">
        <v>8267</v>
      </c>
      <c r="Q260" s="5">
        <f t="shared" si="16"/>
        <v>191.14</v>
      </c>
      <c r="R260" s="5">
        <v>83.345930232558146</v>
      </c>
      <c r="S260" s="5">
        <f t="shared" si="17"/>
        <v>83.345930232558146</v>
      </c>
      <c r="T260" s="5" t="s">
        <v>8321</v>
      </c>
      <c r="U260" s="5" t="s">
        <v>8326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12">
        <f t="shared" si="18"/>
        <v>42102.488067129627</v>
      </c>
      <c r="K261" s="5">
        <v>1425922969</v>
      </c>
      <c r="L261" s="12">
        <f t="shared" si="19"/>
        <v>42072.488067129627</v>
      </c>
      <c r="M261" t="b">
        <v>1</v>
      </c>
      <c r="N261" s="5">
        <v>942</v>
      </c>
      <c r="O261" t="b">
        <v>1</v>
      </c>
      <c r="P261" s="5" t="s">
        <v>8267</v>
      </c>
      <c r="Q261" s="5">
        <f t="shared" si="16"/>
        <v>131.93789333333334</v>
      </c>
      <c r="R261" s="5">
        <v>105.04609341825902</v>
      </c>
      <c r="S261" s="5">
        <f t="shared" si="17"/>
        <v>105.04609341825902</v>
      </c>
      <c r="T261" s="5" t="s">
        <v>8321</v>
      </c>
      <c r="U261" s="5" t="s">
        <v>8326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12">
        <f t="shared" si="18"/>
        <v>40376.165972222225</v>
      </c>
      <c r="K262" s="5">
        <v>1275415679</v>
      </c>
      <c r="L262" s="12">
        <f t="shared" si="19"/>
        <v>40330.505543981482</v>
      </c>
      <c r="M262" t="b">
        <v>1</v>
      </c>
      <c r="N262" s="5">
        <v>88</v>
      </c>
      <c r="O262" t="b">
        <v>1</v>
      </c>
      <c r="P262" s="5" t="s">
        <v>8267</v>
      </c>
      <c r="Q262" s="5">
        <f t="shared" si="16"/>
        <v>106.4</v>
      </c>
      <c r="R262" s="5">
        <v>120.90909090909091</v>
      </c>
      <c r="S262" s="5">
        <f t="shared" si="17"/>
        <v>120.90909090909091</v>
      </c>
      <c r="T262" s="5" t="s">
        <v>8321</v>
      </c>
      <c r="U262" s="5" t="s">
        <v>8326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12">
        <f t="shared" si="18"/>
        <v>41067.371527777781</v>
      </c>
      <c r="K263" s="5">
        <v>1334783704</v>
      </c>
      <c r="L263" s="12">
        <f t="shared" si="19"/>
        <v>41017.635462962964</v>
      </c>
      <c r="M263" t="b">
        <v>1</v>
      </c>
      <c r="N263" s="5">
        <v>220</v>
      </c>
      <c r="O263" t="b">
        <v>1</v>
      </c>
      <c r="P263" s="5" t="s">
        <v>8267</v>
      </c>
      <c r="Q263" s="5">
        <f t="shared" si="16"/>
        <v>107.4</v>
      </c>
      <c r="R263" s="5">
        <v>97.63636363636364</v>
      </c>
      <c r="S263" s="5">
        <f t="shared" si="17"/>
        <v>97.63636363636364</v>
      </c>
      <c r="T263" s="5" t="s">
        <v>8321</v>
      </c>
      <c r="U263" s="5" t="s">
        <v>8326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12">
        <f t="shared" si="18"/>
        <v>40599.99800925926</v>
      </c>
      <c r="K264" s="5">
        <v>1294811828</v>
      </c>
      <c r="L264" s="12">
        <f t="shared" si="19"/>
        <v>40554.99800925926</v>
      </c>
      <c r="M264" t="b">
        <v>1</v>
      </c>
      <c r="N264" s="5">
        <v>145</v>
      </c>
      <c r="O264" t="b">
        <v>1</v>
      </c>
      <c r="P264" s="5" t="s">
        <v>8267</v>
      </c>
      <c r="Q264" s="5">
        <f t="shared" si="16"/>
        <v>240</v>
      </c>
      <c r="R264" s="5">
        <v>41.379310344827587</v>
      </c>
      <c r="S264" s="5">
        <f t="shared" si="17"/>
        <v>41.379310344827587</v>
      </c>
      <c r="T264" s="5" t="s">
        <v>8321</v>
      </c>
      <c r="U264" s="5" t="s">
        <v>8326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12">
        <f t="shared" si="18"/>
        <v>41179.704791666663</v>
      </c>
      <c r="K265" s="5">
        <v>1346194494</v>
      </c>
      <c r="L265" s="12">
        <f t="shared" si="19"/>
        <v>41149.704791666663</v>
      </c>
      <c r="M265" t="b">
        <v>1</v>
      </c>
      <c r="N265" s="5">
        <v>963</v>
      </c>
      <c r="O265" t="b">
        <v>1</v>
      </c>
      <c r="P265" s="5" t="s">
        <v>8267</v>
      </c>
      <c r="Q265" s="5">
        <f t="shared" si="16"/>
        <v>118.08108</v>
      </c>
      <c r="R265" s="5">
        <v>30.654485981308412</v>
      </c>
      <c r="S265" s="5">
        <f t="shared" si="17"/>
        <v>30.654485981308412</v>
      </c>
      <c r="T265" s="5" t="s">
        <v>8321</v>
      </c>
      <c r="U265" s="5" t="s">
        <v>8326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12">
        <f t="shared" si="18"/>
        <v>41040.370312500003</v>
      </c>
      <c r="K266" s="5">
        <v>1334155995</v>
      </c>
      <c r="L266" s="12">
        <f t="shared" si="19"/>
        <v>41010.370312500003</v>
      </c>
      <c r="M266" t="b">
        <v>1</v>
      </c>
      <c r="N266" s="5">
        <v>91</v>
      </c>
      <c r="O266" t="b">
        <v>1</v>
      </c>
      <c r="P266" s="5" t="s">
        <v>8267</v>
      </c>
      <c r="Q266" s="5">
        <f t="shared" si="16"/>
        <v>118.2</v>
      </c>
      <c r="R266" s="5">
        <v>64.945054945054949</v>
      </c>
      <c r="S266" s="5">
        <f t="shared" si="17"/>
        <v>64.945054945054949</v>
      </c>
      <c r="T266" s="5" t="s">
        <v>8321</v>
      </c>
      <c r="U266" s="5" t="s">
        <v>8326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12">
        <f t="shared" si="18"/>
        <v>40308.594444444447</v>
      </c>
      <c r="K267" s="5">
        <v>1269928430</v>
      </c>
      <c r="L267" s="12">
        <f t="shared" si="19"/>
        <v>40266.995717592596</v>
      </c>
      <c r="M267" t="b">
        <v>1</v>
      </c>
      <c r="N267" s="5">
        <v>58</v>
      </c>
      <c r="O267" t="b">
        <v>1</v>
      </c>
      <c r="P267" s="5" t="s">
        <v>8267</v>
      </c>
      <c r="Q267" s="5">
        <f t="shared" si="16"/>
        <v>111.1</v>
      </c>
      <c r="R267" s="5">
        <v>95.775862068965523</v>
      </c>
      <c r="S267" s="5">
        <f t="shared" si="17"/>
        <v>95.775862068965523</v>
      </c>
      <c r="T267" s="5" t="s">
        <v>8321</v>
      </c>
      <c r="U267" s="5" t="s">
        <v>8326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12">
        <f t="shared" si="18"/>
        <v>40290.910416666666</v>
      </c>
      <c r="K268" s="5">
        <v>1264565507</v>
      </c>
      <c r="L268" s="12">
        <f t="shared" si="19"/>
        <v>40204.924849537041</v>
      </c>
      <c r="M268" t="b">
        <v>1</v>
      </c>
      <c r="N268" s="5">
        <v>36</v>
      </c>
      <c r="O268" t="b">
        <v>1</v>
      </c>
      <c r="P268" s="5" t="s">
        <v>8267</v>
      </c>
      <c r="Q268" s="5">
        <f t="shared" si="16"/>
        <v>145.5</v>
      </c>
      <c r="R268" s="5">
        <v>40.416666666666664</v>
      </c>
      <c r="S268" s="5">
        <f t="shared" si="17"/>
        <v>40.416666666666664</v>
      </c>
      <c r="T268" s="5" t="s">
        <v>8321</v>
      </c>
      <c r="U268" s="5" t="s">
        <v>8326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12">
        <f t="shared" si="18"/>
        <v>41815.202534722222</v>
      </c>
      <c r="K269" s="5">
        <v>1401101499</v>
      </c>
      <c r="L269" s="12">
        <f t="shared" si="19"/>
        <v>41785.202534722222</v>
      </c>
      <c r="M269" t="b">
        <v>1</v>
      </c>
      <c r="N269" s="5">
        <v>165</v>
      </c>
      <c r="O269" t="b">
        <v>1</v>
      </c>
      <c r="P269" s="5" t="s">
        <v>8267</v>
      </c>
      <c r="Q269" s="5">
        <f t="shared" si="16"/>
        <v>131.62883248730964</v>
      </c>
      <c r="R269" s="5">
        <v>78.578424242424248</v>
      </c>
      <c r="S269" s="5">
        <f t="shared" si="17"/>
        <v>78.578424242424248</v>
      </c>
      <c r="T269" s="5" t="s">
        <v>8321</v>
      </c>
      <c r="U269" s="5" t="s">
        <v>8326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12">
        <f t="shared" si="18"/>
        <v>40853.944189814814</v>
      </c>
      <c r="K270" s="5">
        <v>1316749178</v>
      </c>
      <c r="L270" s="12">
        <f t="shared" si="19"/>
        <v>40808.90252314815</v>
      </c>
      <c r="M270" t="b">
        <v>1</v>
      </c>
      <c r="N270" s="5">
        <v>111</v>
      </c>
      <c r="O270" t="b">
        <v>1</v>
      </c>
      <c r="P270" s="5" t="s">
        <v>8267</v>
      </c>
      <c r="Q270" s="5">
        <f t="shared" si="16"/>
        <v>111.4</v>
      </c>
      <c r="R270" s="5">
        <v>50.18018018018018</v>
      </c>
      <c r="S270" s="5">
        <f t="shared" si="17"/>
        <v>50.18018018018018</v>
      </c>
      <c r="T270" s="5" t="s">
        <v>8321</v>
      </c>
      <c r="U270" s="5" t="s">
        <v>8326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12">
        <f t="shared" si="18"/>
        <v>42787.947013888886</v>
      </c>
      <c r="K271" s="5">
        <v>1485146622</v>
      </c>
      <c r="L271" s="12">
        <f t="shared" si="19"/>
        <v>42757.947013888886</v>
      </c>
      <c r="M271" t="b">
        <v>1</v>
      </c>
      <c r="N271" s="5">
        <v>1596</v>
      </c>
      <c r="O271" t="b">
        <v>1</v>
      </c>
      <c r="P271" s="5" t="s">
        <v>8267</v>
      </c>
      <c r="Q271" s="5">
        <f t="shared" si="16"/>
        <v>147.23376999999999</v>
      </c>
      <c r="R271" s="5">
        <v>92.251735588972423</v>
      </c>
      <c r="S271" s="5">
        <f t="shared" si="17"/>
        <v>92.251735588972423</v>
      </c>
      <c r="T271" s="5" t="s">
        <v>8321</v>
      </c>
      <c r="U271" s="5" t="s">
        <v>8326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12">
        <f t="shared" si="18"/>
        <v>40687.916666666664</v>
      </c>
      <c r="K272" s="5">
        <v>1301950070</v>
      </c>
      <c r="L272" s="12">
        <f t="shared" si="19"/>
        <v>40637.61655092593</v>
      </c>
      <c r="M272" t="b">
        <v>1</v>
      </c>
      <c r="N272" s="5">
        <v>61</v>
      </c>
      <c r="O272" t="b">
        <v>1</v>
      </c>
      <c r="P272" s="5" t="s">
        <v>8267</v>
      </c>
      <c r="Q272" s="5">
        <f t="shared" si="16"/>
        <v>152.60869565217391</v>
      </c>
      <c r="R272" s="5">
        <v>57.540983606557376</v>
      </c>
      <c r="S272" s="5">
        <f t="shared" si="17"/>
        <v>57.540983606557376</v>
      </c>
      <c r="T272" s="5" t="s">
        <v>8321</v>
      </c>
      <c r="U272" s="5" t="s">
        <v>8326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12">
        <f t="shared" si="18"/>
        <v>41641.083333333336</v>
      </c>
      <c r="K273" s="5">
        <v>1386123861</v>
      </c>
      <c r="L273" s="12">
        <f t="shared" si="19"/>
        <v>41611.850243055553</v>
      </c>
      <c r="M273" t="b">
        <v>1</v>
      </c>
      <c r="N273" s="5">
        <v>287</v>
      </c>
      <c r="O273" t="b">
        <v>1</v>
      </c>
      <c r="P273" s="5" t="s">
        <v>8267</v>
      </c>
      <c r="Q273" s="5">
        <f t="shared" si="16"/>
        <v>104.68</v>
      </c>
      <c r="R273" s="5">
        <v>109.42160278745645</v>
      </c>
      <c r="S273" s="5">
        <f t="shared" si="17"/>
        <v>109.42160278745645</v>
      </c>
      <c r="T273" s="5" t="s">
        <v>8321</v>
      </c>
      <c r="U273" s="5" t="s">
        <v>8326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12">
        <f t="shared" si="18"/>
        <v>40296.53402777778</v>
      </c>
      <c r="K274" s="5">
        <v>1267220191</v>
      </c>
      <c r="L274" s="12">
        <f t="shared" si="19"/>
        <v>40235.650358796294</v>
      </c>
      <c r="M274" t="b">
        <v>1</v>
      </c>
      <c r="N274" s="5">
        <v>65</v>
      </c>
      <c r="O274" t="b">
        <v>1</v>
      </c>
      <c r="P274" s="5" t="s">
        <v>8267</v>
      </c>
      <c r="Q274" s="5">
        <f t="shared" si="16"/>
        <v>177.43366666666665</v>
      </c>
      <c r="R274" s="5">
        <v>81.892461538461546</v>
      </c>
      <c r="S274" s="5">
        <f t="shared" si="17"/>
        <v>81.892461538461546</v>
      </c>
      <c r="T274" s="5" t="s">
        <v>8321</v>
      </c>
      <c r="U274" s="5" t="s">
        <v>8326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12">
        <f t="shared" si="18"/>
        <v>40727.248449074075</v>
      </c>
      <c r="K275" s="5">
        <v>1307102266</v>
      </c>
      <c r="L275" s="12">
        <f t="shared" si="19"/>
        <v>40697.248449074075</v>
      </c>
      <c r="M275" t="b">
        <v>1</v>
      </c>
      <c r="N275" s="5">
        <v>118</v>
      </c>
      <c r="O275" t="b">
        <v>1</v>
      </c>
      <c r="P275" s="5" t="s">
        <v>8267</v>
      </c>
      <c r="Q275" s="5">
        <f t="shared" si="16"/>
        <v>107.7758</v>
      </c>
      <c r="R275" s="5">
        <v>45.667711864406776</v>
      </c>
      <c r="S275" s="5">
        <f t="shared" si="17"/>
        <v>45.667711864406776</v>
      </c>
      <c r="T275" s="5" t="s">
        <v>8321</v>
      </c>
      <c r="U275" s="5" t="s">
        <v>8326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12">
        <f t="shared" si="18"/>
        <v>41004.040972222225</v>
      </c>
      <c r="K276" s="5">
        <v>1330638829</v>
      </c>
      <c r="L276" s="12">
        <f t="shared" si="19"/>
        <v>40969.662372685183</v>
      </c>
      <c r="M276" t="b">
        <v>1</v>
      </c>
      <c r="N276" s="5">
        <v>113</v>
      </c>
      <c r="O276" t="b">
        <v>1</v>
      </c>
      <c r="P276" s="5" t="s">
        <v>8267</v>
      </c>
      <c r="Q276" s="5">
        <f t="shared" si="16"/>
        <v>156</v>
      </c>
      <c r="R276" s="5">
        <v>55.221238938053098</v>
      </c>
      <c r="S276" s="5">
        <f t="shared" si="17"/>
        <v>55.221238938053098</v>
      </c>
      <c r="T276" s="5" t="s">
        <v>8321</v>
      </c>
      <c r="U276" s="5" t="s">
        <v>8326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12">
        <f t="shared" si="18"/>
        <v>41222.823680555557</v>
      </c>
      <c r="K277" s="5">
        <v>1349916366</v>
      </c>
      <c r="L277" s="12">
        <f t="shared" si="19"/>
        <v>41192.782013888893</v>
      </c>
      <c r="M277" t="b">
        <v>1</v>
      </c>
      <c r="N277" s="5">
        <v>332</v>
      </c>
      <c r="O277" t="b">
        <v>1</v>
      </c>
      <c r="P277" s="5" t="s">
        <v>8267</v>
      </c>
      <c r="Q277" s="5">
        <f t="shared" si="16"/>
        <v>108.395</v>
      </c>
      <c r="R277" s="5">
        <v>65.298192771084331</v>
      </c>
      <c r="S277" s="5">
        <f t="shared" si="17"/>
        <v>65.298192771084331</v>
      </c>
      <c r="T277" s="5" t="s">
        <v>8321</v>
      </c>
      <c r="U277" s="5" t="s">
        <v>8326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12">
        <f t="shared" si="18"/>
        <v>41026.790208333332</v>
      </c>
      <c r="K278" s="5">
        <v>1330394274</v>
      </c>
      <c r="L278" s="12">
        <f t="shared" si="19"/>
        <v>40966.831875000003</v>
      </c>
      <c r="M278" t="b">
        <v>1</v>
      </c>
      <c r="N278" s="5">
        <v>62</v>
      </c>
      <c r="O278" t="b">
        <v>1</v>
      </c>
      <c r="P278" s="5" t="s">
        <v>8267</v>
      </c>
      <c r="Q278" s="5">
        <f t="shared" si="16"/>
        <v>147.6</v>
      </c>
      <c r="R278" s="5">
        <v>95.225806451612897</v>
      </c>
      <c r="S278" s="5">
        <f t="shared" si="17"/>
        <v>95.225806451612897</v>
      </c>
      <c r="T278" s="5" t="s">
        <v>8321</v>
      </c>
      <c r="U278" s="5" t="s">
        <v>8326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12">
        <f t="shared" si="18"/>
        <v>42147.641423611116</v>
      </c>
      <c r="K279" s="5">
        <v>1429824219</v>
      </c>
      <c r="L279" s="12">
        <f t="shared" si="19"/>
        <v>42117.641423611116</v>
      </c>
      <c r="M279" t="b">
        <v>1</v>
      </c>
      <c r="N279" s="5">
        <v>951</v>
      </c>
      <c r="O279" t="b">
        <v>1</v>
      </c>
      <c r="P279" s="5" t="s">
        <v>8267</v>
      </c>
      <c r="Q279" s="5">
        <f t="shared" si="16"/>
        <v>110.38153846153845</v>
      </c>
      <c r="R279" s="5">
        <v>75.444794952681391</v>
      </c>
      <c r="S279" s="5">
        <f t="shared" si="17"/>
        <v>75.444794952681391</v>
      </c>
      <c r="T279" s="5" t="s">
        <v>8321</v>
      </c>
      <c r="U279" s="5" t="s">
        <v>8326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12">
        <f t="shared" si="18"/>
        <v>41193.790960648148</v>
      </c>
      <c r="K280" s="5">
        <v>1347411539</v>
      </c>
      <c r="L280" s="12">
        <f t="shared" si="19"/>
        <v>41163.790960648148</v>
      </c>
      <c r="M280" t="b">
        <v>1</v>
      </c>
      <c r="N280" s="5">
        <v>415</v>
      </c>
      <c r="O280" t="b">
        <v>1</v>
      </c>
      <c r="P280" s="5" t="s">
        <v>8267</v>
      </c>
      <c r="Q280" s="5">
        <f t="shared" si="16"/>
        <v>150.34814814814814</v>
      </c>
      <c r="R280" s="5">
        <v>97.816867469879512</v>
      </c>
      <c r="S280" s="5">
        <f t="shared" si="17"/>
        <v>97.816867469879512</v>
      </c>
      <c r="T280" s="5" t="s">
        <v>8321</v>
      </c>
      <c r="U280" s="5" t="s">
        <v>8326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12">
        <f t="shared" si="18"/>
        <v>42792.834027777775</v>
      </c>
      <c r="K281" s="5">
        <v>1485237096</v>
      </c>
      <c r="L281" s="12">
        <f t="shared" si="19"/>
        <v>42758.994166666671</v>
      </c>
      <c r="M281" t="b">
        <v>1</v>
      </c>
      <c r="N281" s="5">
        <v>305</v>
      </c>
      <c r="O281" t="b">
        <v>1</v>
      </c>
      <c r="P281" s="5" t="s">
        <v>8267</v>
      </c>
      <c r="Q281" s="5">
        <f t="shared" si="16"/>
        <v>157.31829411764707</v>
      </c>
      <c r="R281" s="5">
        <v>87.685606557377056</v>
      </c>
      <c r="S281" s="5">
        <f t="shared" si="17"/>
        <v>87.685606557377056</v>
      </c>
      <c r="T281" s="5" t="s">
        <v>8321</v>
      </c>
      <c r="U281" s="5" t="s">
        <v>8326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12">
        <f t="shared" si="18"/>
        <v>41789.340682870374</v>
      </c>
      <c r="K282" s="5">
        <v>1397571035</v>
      </c>
      <c r="L282" s="12">
        <f t="shared" si="19"/>
        <v>41744.340682870374</v>
      </c>
      <c r="M282" t="b">
        <v>1</v>
      </c>
      <c r="N282" s="5">
        <v>2139</v>
      </c>
      <c r="O282" t="b">
        <v>1</v>
      </c>
      <c r="P282" s="5" t="s">
        <v>8267</v>
      </c>
      <c r="Q282" s="5">
        <f t="shared" si="16"/>
        <v>156.14400000000001</v>
      </c>
      <c r="R282" s="5">
        <v>54.748948106591868</v>
      </c>
      <c r="S282" s="5">
        <f t="shared" si="17"/>
        <v>54.748948106591868</v>
      </c>
      <c r="T282" s="5" t="s">
        <v>8321</v>
      </c>
      <c r="U282" s="5" t="s">
        <v>8326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12">
        <f t="shared" si="18"/>
        <v>40035.55972222222</v>
      </c>
      <c r="K283" s="5">
        <v>1242532513</v>
      </c>
      <c r="L283" s="12">
        <f t="shared" si="19"/>
        <v>39949.913344907407</v>
      </c>
      <c r="M283" t="b">
        <v>1</v>
      </c>
      <c r="N283" s="5">
        <v>79</v>
      </c>
      <c r="O283" t="b">
        <v>1</v>
      </c>
      <c r="P283" s="5" t="s">
        <v>8267</v>
      </c>
      <c r="Q283" s="5">
        <f t="shared" si="16"/>
        <v>120.58763636363636</v>
      </c>
      <c r="R283" s="5">
        <v>83.953417721518989</v>
      </c>
      <c r="S283" s="5">
        <f t="shared" si="17"/>
        <v>83.953417721518989</v>
      </c>
      <c r="T283" s="5" t="s">
        <v>8321</v>
      </c>
      <c r="U283" s="5" t="s">
        <v>8326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12">
        <f t="shared" si="18"/>
        <v>40231.666666666664</v>
      </c>
      <c r="K284" s="5">
        <v>1263679492</v>
      </c>
      <c r="L284" s="12">
        <f t="shared" si="19"/>
        <v>40194.670046296298</v>
      </c>
      <c r="M284" t="b">
        <v>1</v>
      </c>
      <c r="N284" s="5">
        <v>179</v>
      </c>
      <c r="O284" t="b">
        <v>1</v>
      </c>
      <c r="P284" s="5" t="s">
        <v>8267</v>
      </c>
      <c r="Q284" s="5">
        <f t="shared" si="16"/>
        <v>101.18888888888888</v>
      </c>
      <c r="R284" s="5">
        <v>254.38547486033519</v>
      </c>
      <c r="S284" s="5">
        <f t="shared" si="17"/>
        <v>254.38547486033519</v>
      </c>
      <c r="T284" s="5" t="s">
        <v>8321</v>
      </c>
      <c r="U284" s="5" t="s">
        <v>8326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12">
        <f t="shared" si="18"/>
        <v>40694.957638888889</v>
      </c>
      <c r="K285" s="5">
        <v>1305219744</v>
      </c>
      <c r="L285" s="12">
        <f t="shared" si="19"/>
        <v>40675.46</v>
      </c>
      <c r="M285" t="b">
        <v>1</v>
      </c>
      <c r="N285" s="5">
        <v>202</v>
      </c>
      <c r="O285" t="b">
        <v>1</v>
      </c>
      <c r="P285" s="5" t="s">
        <v>8267</v>
      </c>
      <c r="Q285" s="5">
        <f t="shared" si="16"/>
        <v>114.27249999999999</v>
      </c>
      <c r="R285" s="5">
        <v>101.8269801980198</v>
      </c>
      <c r="S285" s="5">
        <f t="shared" si="17"/>
        <v>101.8269801980198</v>
      </c>
      <c r="T285" s="5" t="s">
        <v>8321</v>
      </c>
      <c r="U285" s="5" t="s">
        <v>8326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12">
        <f t="shared" si="18"/>
        <v>40929.488194444442</v>
      </c>
      <c r="K286" s="5">
        <v>1325007780</v>
      </c>
      <c r="L286" s="12">
        <f t="shared" si="19"/>
        <v>40904.488194444442</v>
      </c>
      <c r="M286" t="b">
        <v>1</v>
      </c>
      <c r="N286" s="5">
        <v>760</v>
      </c>
      <c r="O286" t="b">
        <v>1</v>
      </c>
      <c r="P286" s="5" t="s">
        <v>8267</v>
      </c>
      <c r="Q286" s="5">
        <f t="shared" si="16"/>
        <v>104.62615</v>
      </c>
      <c r="R286" s="5">
        <v>55.066394736842106</v>
      </c>
      <c r="S286" s="5">
        <f t="shared" si="17"/>
        <v>55.066394736842106</v>
      </c>
      <c r="T286" s="5" t="s">
        <v>8321</v>
      </c>
      <c r="U286" s="5" t="s">
        <v>8326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12">
        <f t="shared" si="18"/>
        <v>41536.506111111114</v>
      </c>
      <c r="K287" s="5">
        <v>1377022128</v>
      </c>
      <c r="L287" s="12">
        <f t="shared" si="19"/>
        <v>41506.506111111114</v>
      </c>
      <c r="M287" t="b">
        <v>1</v>
      </c>
      <c r="N287" s="5">
        <v>563</v>
      </c>
      <c r="O287" t="b">
        <v>1</v>
      </c>
      <c r="P287" s="5" t="s">
        <v>8267</v>
      </c>
      <c r="Q287" s="5">
        <f t="shared" si="16"/>
        <v>228.82507142857142</v>
      </c>
      <c r="R287" s="5">
        <v>56.901438721136763</v>
      </c>
      <c r="S287" s="5">
        <f t="shared" si="17"/>
        <v>56.901438721136763</v>
      </c>
      <c r="T287" s="5" t="s">
        <v>8321</v>
      </c>
      <c r="U287" s="5" t="s">
        <v>8326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12">
        <f t="shared" si="18"/>
        <v>41358.524583333332</v>
      </c>
      <c r="K288" s="5">
        <v>1360352124</v>
      </c>
      <c r="L288" s="12">
        <f t="shared" si="19"/>
        <v>41313.566250000003</v>
      </c>
      <c r="M288" t="b">
        <v>1</v>
      </c>
      <c r="N288" s="5">
        <v>135</v>
      </c>
      <c r="O288" t="b">
        <v>1</v>
      </c>
      <c r="P288" s="5" t="s">
        <v>8267</v>
      </c>
      <c r="Q288" s="5">
        <f t="shared" si="16"/>
        <v>109.15333333333334</v>
      </c>
      <c r="R288" s="5">
        <v>121.28148148148148</v>
      </c>
      <c r="S288" s="5">
        <f t="shared" si="17"/>
        <v>121.28148148148148</v>
      </c>
      <c r="T288" s="5" t="s">
        <v>8321</v>
      </c>
      <c r="U288" s="5" t="s">
        <v>8326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12">
        <f t="shared" si="18"/>
        <v>41214.916666666664</v>
      </c>
      <c r="K289" s="5">
        <v>1349160018</v>
      </c>
      <c r="L289" s="12">
        <f t="shared" si="19"/>
        <v>41184.027986111112</v>
      </c>
      <c r="M289" t="b">
        <v>1</v>
      </c>
      <c r="N289" s="5">
        <v>290</v>
      </c>
      <c r="O289" t="b">
        <v>1</v>
      </c>
      <c r="P289" s="5" t="s">
        <v>8267</v>
      </c>
      <c r="Q289" s="5">
        <f t="shared" si="16"/>
        <v>176.3</v>
      </c>
      <c r="R289" s="5">
        <v>91.189655172413794</v>
      </c>
      <c r="S289" s="5">
        <f t="shared" si="17"/>
        <v>91.189655172413794</v>
      </c>
      <c r="T289" s="5" t="s">
        <v>8321</v>
      </c>
      <c r="U289" s="5" t="s">
        <v>8326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12">
        <f t="shared" si="18"/>
        <v>41085.918900462959</v>
      </c>
      <c r="K290" s="5">
        <v>1337659393</v>
      </c>
      <c r="L290" s="12">
        <f t="shared" si="19"/>
        <v>41050.918900462959</v>
      </c>
      <c r="M290" t="b">
        <v>1</v>
      </c>
      <c r="N290" s="5">
        <v>447</v>
      </c>
      <c r="O290" t="b">
        <v>1</v>
      </c>
      <c r="P290" s="5" t="s">
        <v>8267</v>
      </c>
      <c r="Q290" s="5">
        <f t="shared" si="16"/>
        <v>103.21062000000001</v>
      </c>
      <c r="R290" s="5">
        <v>115.44812080536913</v>
      </c>
      <c r="S290" s="5">
        <f t="shared" si="17"/>
        <v>115.44812080536913</v>
      </c>
      <c r="T290" s="5" t="s">
        <v>8321</v>
      </c>
      <c r="U290" s="5" t="s">
        <v>8326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12">
        <f t="shared" si="18"/>
        <v>41580.206412037034</v>
      </c>
      <c r="K291" s="5">
        <v>1380797834</v>
      </c>
      <c r="L291" s="12">
        <f t="shared" si="19"/>
        <v>41550.206412037034</v>
      </c>
      <c r="M291" t="b">
        <v>1</v>
      </c>
      <c r="N291" s="5">
        <v>232</v>
      </c>
      <c r="O291" t="b">
        <v>1</v>
      </c>
      <c r="P291" s="5" t="s">
        <v>8267</v>
      </c>
      <c r="Q291" s="5">
        <f t="shared" si="16"/>
        <v>104.82</v>
      </c>
      <c r="R291" s="5">
        <v>67.771551724137936</v>
      </c>
      <c r="S291" s="5">
        <f t="shared" si="17"/>
        <v>67.771551724137936</v>
      </c>
      <c r="T291" s="5" t="s">
        <v>8321</v>
      </c>
      <c r="U291" s="5" t="s">
        <v>8326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12">
        <f t="shared" si="18"/>
        <v>40576.082638888889</v>
      </c>
      <c r="K292" s="5">
        <v>1292316697</v>
      </c>
      <c r="L292" s="12">
        <f t="shared" si="19"/>
        <v>40526.11917824074</v>
      </c>
      <c r="M292" t="b">
        <v>1</v>
      </c>
      <c r="N292" s="5">
        <v>168</v>
      </c>
      <c r="O292" t="b">
        <v>1</v>
      </c>
      <c r="P292" s="5" t="s">
        <v>8267</v>
      </c>
      <c r="Q292" s="5">
        <f t="shared" si="16"/>
        <v>106.68444444444444</v>
      </c>
      <c r="R292" s="5">
        <v>28.576190476190476</v>
      </c>
      <c r="S292" s="5">
        <f t="shared" si="17"/>
        <v>28.576190476190476</v>
      </c>
      <c r="T292" s="5" t="s">
        <v>8321</v>
      </c>
      <c r="U292" s="5" t="s">
        <v>8326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12">
        <f t="shared" si="18"/>
        <v>41394.750694444447</v>
      </c>
      <c r="K293" s="5">
        <v>1365791246</v>
      </c>
      <c r="L293" s="12">
        <f t="shared" si="19"/>
        <v>41376.519050925926</v>
      </c>
      <c r="M293" t="b">
        <v>1</v>
      </c>
      <c r="N293" s="5">
        <v>128</v>
      </c>
      <c r="O293" t="b">
        <v>1</v>
      </c>
      <c r="P293" s="5" t="s">
        <v>8267</v>
      </c>
      <c r="Q293" s="5">
        <f t="shared" si="16"/>
        <v>120.02</v>
      </c>
      <c r="R293" s="5">
        <v>46.8828125</v>
      </c>
      <c r="S293" s="5">
        <f t="shared" si="17"/>
        <v>46.8828125</v>
      </c>
      <c r="T293" s="5" t="s">
        <v>8321</v>
      </c>
      <c r="U293" s="5" t="s">
        <v>8326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12">
        <f t="shared" si="18"/>
        <v>40844.915972222225</v>
      </c>
      <c r="K294" s="5">
        <v>1317064599</v>
      </c>
      <c r="L294" s="12">
        <f t="shared" si="19"/>
        <v>40812.553229166668</v>
      </c>
      <c r="M294" t="b">
        <v>1</v>
      </c>
      <c r="N294" s="5">
        <v>493</v>
      </c>
      <c r="O294" t="b">
        <v>1</v>
      </c>
      <c r="P294" s="5" t="s">
        <v>8267</v>
      </c>
      <c r="Q294" s="5">
        <f t="shared" si="16"/>
        <v>101.50693333333334</v>
      </c>
      <c r="R294" s="5">
        <v>154.42231237322514</v>
      </c>
      <c r="S294" s="5">
        <f t="shared" si="17"/>
        <v>154.42231237322514</v>
      </c>
      <c r="T294" s="5" t="s">
        <v>8321</v>
      </c>
      <c r="U294" s="5" t="s">
        <v>8326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12">
        <f t="shared" si="18"/>
        <v>41749.417986111112</v>
      </c>
      <c r="K295" s="5">
        <v>1395417714</v>
      </c>
      <c r="L295" s="12">
        <f t="shared" si="19"/>
        <v>41719.417986111112</v>
      </c>
      <c r="M295" t="b">
        <v>1</v>
      </c>
      <c r="N295" s="5">
        <v>131</v>
      </c>
      <c r="O295" t="b">
        <v>1</v>
      </c>
      <c r="P295" s="5" t="s">
        <v>8267</v>
      </c>
      <c r="Q295" s="5">
        <f t="shared" si="16"/>
        <v>101.38461538461539</v>
      </c>
      <c r="R295" s="5">
        <v>201.22137404580153</v>
      </c>
      <c r="S295" s="5">
        <f t="shared" si="17"/>
        <v>201.22137404580153</v>
      </c>
      <c r="T295" s="5" t="s">
        <v>8321</v>
      </c>
      <c r="U295" s="5" t="s">
        <v>8326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12">
        <f t="shared" si="18"/>
        <v>40378.416666666664</v>
      </c>
      <c r="K296" s="5">
        <v>1276480894</v>
      </c>
      <c r="L296" s="12">
        <f t="shared" si="19"/>
        <v>40342.834421296298</v>
      </c>
      <c r="M296" t="b">
        <v>1</v>
      </c>
      <c r="N296" s="5">
        <v>50</v>
      </c>
      <c r="O296" t="b">
        <v>1</v>
      </c>
      <c r="P296" s="5" t="s">
        <v>8267</v>
      </c>
      <c r="Q296" s="5">
        <f t="shared" si="16"/>
        <v>100</v>
      </c>
      <c r="R296" s="5">
        <v>100</v>
      </c>
      <c r="S296" s="5">
        <f t="shared" si="17"/>
        <v>100</v>
      </c>
      <c r="T296" s="5" t="s">
        <v>8321</v>
      </c>
      <c r="U296" s="5" t="s">
        <v>8326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12">
        <f t="shared" si="18"/>
        <v>41578.75</v>
      </c>
      <c r="K297" s="5">
        <v>1378080409</v>
      </c>
      <c r="L297" s="12">
        <f t="shared" si="19"/>
        <v>41518.754733796297</v>
      </c>
      <c r="M297" t="b">
        <v>1</v>
      </c>
      <c r="N297" s="5">
        <v>665</v>
      </c>
      <c r="O297" t="b">
        <v>1</v>
      </c>
      <c r="P297" s="5" t="s">
        <v>8267</v>
      </c>
      <c r="Q297" s="5">
        <f t="shared" si="16"/>
        <v>133.10911999999999</v>
      </c>
      <c r="R297" s="5">
        <v>100.08204511278196</v>
      </c>
      <c r="S297" s="5">
        <f t="shared" si="17"/>
        <v>100.08204511278196</v>
      </c>
      <c r="T297" s="5" t="s">
        <v>8321</v>
      </c>
      <c r="U297" s="5" t="s">
        <v>8326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12">
        <f t="shared" si="18"/>
        <v>41159.225497685184</v>
      </c>
      <c r="K298" s="5">
        <v>1344857083</v>
      </c>
      <c r="L298" s="12">
        <f t="shared" si="19"/>
        <v>41134.225497685184</v>
      </c>
      <c r="M298" t="b">
        <v>1</v>
      </c>
      <c r="N298" s="5">
        <v>129</v>
      </c>
      <c r="O298" t="b">
        <v>1</v>
      </c>
      <c r="P298" s="5" t="s">
        <v>8267</v>
      </c>
      <c r="Q298" s="5">
        <f t="shared" si="16"/>
        <v>118.72620000000001</v>
      </c>
      <c r="R298" s="5">
        <v>230.08953488372092</v>
      </c>
      <c r="S298" s="5">
        <f t="shared" si="17"/>
        <v>230.08953488372092</v>
      </c>
      <c r="T298" s="5" t="s">
        <v>8321</v>
      </c>
      <c r="U298" s="5" t="s">
        <v>8326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12">
        <f t="shared" si="18"/>
        <v>42124.915972222225</v>
      </c>
      <c r="K299" s="5">
        <v>1427390901</v>
      </c>
      <c r="L299" s="12">
        <f t="shared" si="19"/>
        <v>42089.478020833332</v>
      </c>
      <c r="M299" t="b">
        <v>1</v>
      </c>
      <c r="N299" s="5">
        <v>142</v>
      </c>
      <c r="O299" t="b">
        <v>1</v>
      </c>
      <c r="P299" s="5" t="s">
        <v>8267</v>
      </c>
      <c r="Q299" s="5">
        <f t="shared" si="16"/>
        <v>100.64</v>
      </c>
      <c r="R299" s="5">
        <v>141.74647887323943</v>
      </c>
      <c r="S299" s="5">
        <f t="shared" si="17"/>
        <v>141.74647887323943</v>
      </c>
      <c r="T299" s="5" t="s">
        <v>8321</v>
      </c>
      <c r="U299" s="5" t="s">
        <v>8326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12">
        <f t="shared" si="18"/>
        <v>41768.625</v>
      </c>
      <c r="K300" s="5">
        <v>1394536048</v>
      </c>
      <c r="L300" s="12">
        <f t="shared" si="19"/>
        <v>41709.213518518518</v>
      </c>
      <c r="M300" t="b">
        <v>1</v>
      </c>
      <c r="N300" s="5">
        <v>2436</v>
      </c>
      <c r="O300" t="b">
        <v>1</v>
      </c>
      <c r="P300" s="5" t="s">
        <v>8267</v>
      </c>
      <c r="Q300" s="5">
        <f t="shared" si="16"/>
        <v>108.9324126984127</v>
      </c>
      <c r="R300" s="5">
        <v>56.344351395730705</v>
      </c>
      <c r="S300" s="5">
        <f t="shared" si="17"/>
        <v>56.344351395730705</v>
      </c>
      <c r="T300" s="5" t="s">
        <v>8321</v>
      </c>
      <c r="U300" s="5" t="s">
        <v>8326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12">
        <f t="shared" si="18"/>
        <v>40499.016898148147</v>
      </c>
      <c r="K301" s="5">
        <v>1287379460</v>
      </c>
      <c r="L301" s="12">
        <f t="shared" si="19"/>
        <v>40468.975231481483</v>
      </c>
      <c r="M301" t="b">
        <v>1</v>
      </c>
      <c r="N301" s="5">
        <v>244</v>
      </c>
      <c r="O301" t="b">
        <v>1</v>
      </c>
      <c r="P301" s="5" t="s">
        <v>8267</v>
      </c>
      <c r="Q301" s="5">
        <f t="shared" si="16"/>
        <v>178.95249999999999</v>
      </c>
      <c r="R301" s="5">
        <v>73.341188524590166</v>
      </c>
      <c r="S301" s="5">
        <f t="shared" si="17"/>
        <v>73.341188524590166</v>
      </c>
      <c r="T301" s="5" t="s">
        <v>8321</v>
      </c>
      <c r="U301" s="5" t="s">
        <v>8326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12">
        <f t="shared" si="18"/>
        <v>40657.709930555553</v>
      </c>
      <c r="K302" s="5">
        <v>1301007738</v>
      </c>
      <c r="L302" s="12">
        <f t="shared" si="19"/>
        <v>40626.709930555553</v>
      </c>
      <c r="M302" t="b">
        <v>1</v>
      </c>
      <c r="N302" s="5">
        <v>298</v>
      </c>
      <c r="O302" t="b">
        <v>1</v>
      </c>
      <c r="P302" s="5" t="s">
        <v>8267</v>
      </c>
      <c r="Q302" s="5">
        <f t="shared" si="16"/>
        <v>101.72264</v>
      </c>
      <c r="R302" s="5">
        <v>85.337785234899329</v>
      </c>
      <c r="S302" s="5">
        <f t="shared" si="17"/>
        <v>85.337785234899329</v>
      </c>
      <c r="T302" s="5" t="s">
        <v>8321</v>
      </c>
      <c r="U302" s="5" t="s">
        <v>8326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12">
        <f t="shared" si="18"/>
        <v>41352.446006944447</v>
      </c>
      <c r="K303" s="5">
        <v>1360258935</v>
      </c>
      <c r="L303" s="12">
        <f t="shared" si="19"/>
        <v>41312.487673611111</v>
      </c>
      <c r="M303" t="b">
        <v>1</v>
      </c>
      <c r="N303" s="5">
        <v>251</v>
      </c>
      <c r="O303" t="b">
        <v>1</v>
      </c>
      <c r="P303" s="5" t="s">
        <v>8267</v>
      </c>
      <c r="Q303" s="5">
        <f t="shared" si="16"/>
        <v>118.735</v>
      </c>
      <c r="R303" s="5">
        <v>61.496215139442228</v>
      </c>
      <c r="S303" s="5">
        <f t="shared" si="17"/>
        <v>61.496215139442228</v>
      </c>
      <c r="T303" s="5" t="s">
        <v>8321</v>
      </c>
      <c r="U303" s="5" t="s">
        <v>8326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12">
        <f t="shared" si="18"/>
        <v>40963.606921296298</v>
      </c>
      <c r="K304" s="5">
        <v>1327523638</v>
      </c>
      <c r="L304" s="12">
        <f t="shared" si="19"/>
        <v>40933.606921296298</v>
      </c>
      <c r="M304" t="b">
        <v>1</v>
      </c>
      <c r="N304" s="5">
        <v>108</v>
      </c>
      <c r="O304" t="b">
        <v>1</v>
      </c>
      <c r="P304" s="5" t="s">
        <v>8267</v>
      </c>
      <c r="Q304" s="5">
        <f t="shared" si="16"/>
        <v>100.46</v>
      </c>
      <c r="R304" s="5">
        <v>93.018518518518519</v>
      </c>
      <c r="S304" s="5">
        <f t="shared" si="17"/>
        <v>93.018518518518519</v>
      </c>
      <c r="T304" s="5" t="s">
        <v>8321</v>
      </c>
      <c r="U304" s="5" t="s">
        <v>8326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12">
        <f t="shared" si="18"/>
        <v>41061.821134259255</v>
      </c>
      <c r="K305" s="5">
        <v>1336009346</v>
      </c>
      <c r="L305" s="12">
        <f t="shared" si="19"/>
        <v>41031.821134259255</v>
      </c>
      <c r="M305" t="b">
        <v>1</v>
      </c>
      <c r="N305" s="5">
        <v>82</v>
      </c>
      <c r="O305" t="b">
        <v>1</v>
      </c>
      <c r="P305" s="5" t="s">
        <v>8267</v>
      </c>
      <c r="Q305" s="5">
        <f t="shared" si="16"/>
        <v>137.46666666666667</v>
      </c>
      <c r="R305" s="5">
        <v>50.292682926829265</v>
      </c>
      <c r="S305" s="5">
        <f t="shared" si="17"/>
        <v>50.292682926829265</v>
      </c>
      <c r="T305" s="5" t="s">
        <v>8321</v>
      </c>
      <c r="U305" s="5" t="s">
        <v>8326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12">
        <f t="shared" si="18"/>
        <v>41152.833333333336</v>
      </c>
      <c r="K306" s="5">
        <v>1343096197</v>
      </c>
      <c r="L306" s="12">
        <f t="shared" si="19"/>
        <v>41113.844872685186</v>
      </c>
      <c r="M306" t="b">
        <v>1</v>
      </c>
      <c r="N306" s="5">
        <v>74</v>
      </c>
      <c r="O306" t="b">
        <v>1</v>
      </c>
      <c r="P306" s="5" t="s">
        <v>8267</v>
      </c>
      <c r="Q306" s="5">
        <f t="shared" si="16"/>
        <v>231.64705882352942</v>
      </c>
      <c r="R306" s="5">
        <v>106.43243243243244</v>
      </c>
      <c r="S306" s="5">
        <f t="shared" si="17"/>
        <v>106.43243243243244</v>
      </c>
      <c r="T306" s="5" t="s">
        <v>8321</v>
      </c>
      <c r="U306" s="5" t="s">
        <v>8326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12">
        <f t="shared" si="18"/>
        <v>40978.380196759259</v>
      </c>
      <c r="K307" s="5">
        <v>1328800049</v>
      </c>
      <c r="L307" s="12">
        <f t="shared" si="19"/>
        <v>40948.380196759259</v>
      </c>
      <c r="M307" t="b">
        <v>1</v>
      </c>
      <c r="N307" s="5">
        <v>189</v>
      </c>
      <c r="O307" t="b">
        <v>1</v>
      </c>
      <c r="P307" s="5" t="s">
        <v>8267</v>
      </c>
      <c r="Q307" s="5">
        <f t="shared" si="16"/>
        <v>130.33333333333334</v>
      </c>
      <c r="R307" s="5">
        <v>51.719576719576722</v>
      </c>
      <c r="S307" s="5">
        <f t="shared" si="17"/>
        <v>51.719576719576722</v>
      </c>
      <c r="T307" s="5" t="s">
        <v>8321</v>
      </c>
      <c r="U307" s="5" t="s">
        <v>8326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12">
        <f t="shared" si="18"/>
        <v>41353.54552083333</v>
      </c>
      <c r="K308" s="5">
        <v>1362081933</v>
      </c>
      <c r="L308" s="12">
        <f t="shared" si="19"/>
        <v>41333.587187500001</v>
      </c>
      <c r="M308" t="b">
        <v>1</v>
      </c>
      <c r="N308" s="5">
        <v>80</v>
      </c>
      <c r="O308" t="b">
        <v>1</v>
      </c>
      <c r="P308" s="5" t="s">
        <v>8267</v>
      </c>
      <c r="Q308" s="5">
        <f t="shared" si="16"/>
        <v>292.89999999999998</v>
      </c>
      <c r="R308" s="5">
        <v>36.612499999999997</v>
      </c>
      <c r="S308" s="5">
        <f t="shared" si="17"/>
        <v>36.612499999999997</v>
      </c>
      <c r="T308" s="5" t="s">
        <v>8321</v>
      </c>
      <c r="U308" s="5" t="s">
        <v>8326</v>
      </c>
    </row>
    <row r="309" spans="1:21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12">
        <f t="shared" si="18"/>
        <v>41312.694456018522</v>
      </c>
      <c r="K309" s="5">
        <v>1357684801</v>
      </c>
      <c r="L309" s="12">
        <f t="shared" si="19"/>
        <v>41282.694456018522</v>
      </c>
      <c r="M309" t="b">
        <v>1</v>
      </c>
      <c r="N309" s="5">
        <v>576</v>
      </c>
      <c r="O309" t="b">
        <v>1</v>
      </c>
      <c r="P309" s="5" t="s">
        <v>8267</v>
      </c>
      <c r="Q309" s="5">
        <f t="shared" si="16"/>
        <v>111.31818181818181</v>
      </c>
      <c r="R309" s="5">
        <v>42.517361111111114</v>
      </c>
      <c r="S309" s="5">
        <f t="shared" si="17"/>
        <v>42.517361111111114</v>
      </c>
      <c r="T309" s="5" t="s">
        <v>8321</v>
      </c>
      <c r="U309" s="5" t="s">
        <v>8326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12">
        <f t="shared" si="18"/>
        <v>40612.444560185184</v>
      </c>
      <c r="K310" s="5">
        <v>1295887210</v>
      </c>
      <c r="L310" s="12">
        <f t="shared" si="19"/>
        <v>40567.444560185184</v>
      </c>
      <c r="M310" t="b">
        <v>1</v>
      </c>
      <c r="N310" s="5">
        <v>202</v>
      </c>
      <c r="O310" t="b">
        <v>1</v>
      </c>
      <c r="P310" s="5" t="s">
        <v>8267</v>
      </c>
      <c r="Q310" s="5">
        <f t="shared" si="16"/>
        <v>105.56666666666666</v>
      </c>
      <c r="R310" s="5">
        <v>62.712871287128714</v>
      </c>
      <c r="S310" s="5">
        <f t="shared" si="17"/>
        <v>62.712871287128714</v>
      </c>
      <c r="T310" s="5" t="s">
        <v>8321</v>
      </c>
      <c r="U310" s="5" t="s">
        <v>8326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12">
        <f t="shared" si="18"/>
        <v>41155.501550925925</v>
      </c>
      <c r="K311" s="5">
        <v>1344880934</v>
      </c>
      <c r="L311" s="12">
        <f t="shared" si="19"/>
        <v>41134.501550925925</v>
      </c>
      <c r="M311" t="b">
        <v>1</v>
      </c>
      <c r="N311" s="5">
        <v>238</v>
      </c>
      <c r="O311" t="b">
        <v>1</v>
      </c>
      <c r="P311" s="5" t="s">
        <v>8267</v>
      </c>
      <c r="Q311" s="5">
        <f t="shared" si="16"/>
        <v>118.94444444444444</v>
      </c>
      <c r="R311" s="5">
        <v>89.957983193277315</v>
      </c>
      <c r="S311" s="5">
        <f t="shared" si="17"/>
        <v>89.957983193277315</v>
      </c>
      <c r="T311" s="5" t="s">
        <v>8321</v>
      </c>
      <c r="U311" s="5" t="s">
        <v>8326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12">
        <f t="shared" si="18"/>
        <v>40835.833333333336</v>
      </c>
      <c r="K312" s="5">
        <v>1317788623</v>
      </c>
      <c r="L312" s="12">
        <f t="shared" si="19"/>
        <v>40820.933136574073</v>
      </c>
      <c r="M312" t="b">
        <v>1</v>
      </c>
      <c r="N312" s="5">
        <v>36</v>
      </c>
      <c r="O312" t="b">
        <v>1</v>
      </c>
      <c r="P312" s="5" t="s">
        <v>8267</v>
      </c>
      <c r="Q312" s="5">
        <f t="shared" si="16"/>
        <v>104.129</v>
      </c>
      <c r="R312" s="5">
        <v>28.924722222222222</v>
      </c>
      <c r="S312" s="5">
        <f t="shared" si="17"/>
        <v>28.924722222222222</v>
      </c>
      <c r="T312" s="5" t="s">
        <v>8321</v>
      </c>
      <c r="U312" s="5" t="s">
        <v>8326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12">
        <f t="shared" si="18"/>
        <v>40909.082638888889</v>
      </c>
      <c r="K313" s="5">
        <v>1321852592</v>
      </c>
      <c r="L313" s="12">
        <f t="shared" si="19"/>
        <v>40867.969814814816</v>
      </c>
      <c r="M313" t="b">
        <v>1</v>
      </c>
      <c r="N313" s="5">
        <v>150</v>
      </c>
      <c r="O313" t="b">
        <v>1</v>
      </c>
      <c r="P313" s="5" t="s">
        <v>8267</v>
      </c>
      <c r="Q313" s="5">
        <f t="shared" si="16"/>
        <v>104.10165000000001</v>
      </c>
      <c r="R313" s="5">
        <v>138.8022</v>
      </c>
      <c r="S313" s="5">
        <f t="shared" si="17"/>
        <v>138.8022</v>
      </c>
      <c r="T313" s="5" t="s">
        <v>8321</v>
      </c>
      <c r="U313" s="5" t="s">
        <v>8326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12">
        <f t="shared" si="18"/>
        <v>41378.627685185187</v>
      </c>
      <c r="K314" s="5">
        <v>1363381432</v>
      </c>
      <c r="L314" s="12">
        <f t="shared" si="19"/>
        <v>41348.627685185187</v>
      </c>
      <c r="M314" t="b">
        <v>1</v>
      </c>
      <c r="N314" s="5">
        <v>146</v>
      </c>
      <c r="O314" t="b">
        <v>1</v>
      </c>
      <c r="P314" s="5" t="s">
        <v>8267</v>
      </c>
      <c r="Q314" s="5">
        <f t="shared" si="16"/>
        <v>111.875</v>
      </c>
      <c r="R314" s="5">
        <v>61.301369863013697</v>
      </c>
      <c r="S314" s="5">
        <f t="shared" si="17"/>
        <v>61.301369863013697</v>
      </c>
      <c r="T314" s="5" t="s">
        <v>8321</v>
      </c>
      <c r="U314" s="5" t="s">
        <v>8326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12">
        <f t="shared" si="18"/>
        <v>40401.415972222225</v>
      </c>
      <c r="K315" s="5">
        <v>1277702894</v>
      </c>
      <c r="L315" s="12">
        <f t="shared" si="19"/>
        <v>40356.977939814817</v>
      </c>
      <c r="M315" t="b">
        <v>1</v>
      </c>
      <c r="N315" s="5">
        <v>222</v>
      </c>
      <c r="O315" t="b">
        <v>1</v>
      </c>
      <c r="P315" s="5" t="s">
        <v>8267</v>
      </c>
      <c r="Q315" s="5">
        <f t="shared" si="16"/>
        <v>104.73529411764706</v>
      </c>
      <c r="R315" s="5">
        <v>80.202702702702709</v>
      </c>
      <c r="S315" s="5">
        <f t="shared" si="17"/>
        <v>80.202702702702709</v>
      </c>
      <c r="T315" s="5" t="s">
        <v>8321</v>
      </c>
      <c r="U315" s="5" t="s">
        <v>8326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12">
        <f t="shared" si="18"/>
        <v>41334.583194444444</v>
      </c>
      <c r="K316" s="5">
        <v>1359575988</v>
      </c>
      <c r="L316" s="12">
        <f t="shared" si="19"/>
        <v>41304.583194444444</v>
      </c>
      <c r="M316" t="b">
        <v>1</v>
      </c>
      <c r="N316" s="5">
        <v>120</v>
      </c>
      <c r="O316" t="b">
        <v>1</v>
      </c>
      <c r="P316" s="5" t="s">
        <v>8267</v>
      </c>
      <c r="Q316" s="5">
        <f t="shared" si="16"/>
        <v>385.15</v>
      </c>
      <c r="R316" s="5">
        <v>32.095833333333331</v>
      </c>
      <c r="S316" s="5">
        <f t="shared" si="17"/>
        <v>32.095833333333331</v>
      </c>
      <c r="T316" s="5" t="s">
        <v>8321</v>
      </c>
      <c r="U316" s="5" t="s">
        <v>8326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12">
        <f t="shared" si="18"/>
        <v>41143.52238425926</v>
      </c>
      <c r="K317" s="5">
        <v>1343068334</v>
      </c>
      <c r="L317" s="12">
        <f t="shared" si="19"/>
        <v>41113.52238425926</v>
      </c>
      <c r="M317" t="b">
        <v>1</v>
      </c>
      <c r="N317" s="5">
        <v>126</v>
      </c>
      <c r="O317" t="b">
        <v>1</v>
      </c>
      <c r="P317" s="5" t="s">
        <v>8267</v>
      </c>
      <c r="Q317" s="5">
        <f t="shared" si="16"/>
        <v>101.248</v>
      </c>
      <c r="R317" s="5">
        <v>200.88888888888889</v>
      </c>
      <c r="S317" s="5">
        <f t="shared" si="17"/>
        <v>200.88888888888889</v>
      </c>
      <c r="T317" s="5" t="s">
        <v>8321</v>
      </c>
      <c r="U317" s="5" t="s">
        <v>8326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12">
        <f t="shared" si="18"/>
        <v>41983.957638888889</v>
      </c>
      <c r="K318" s="5">
        <v>1415398197</v>
      </c>
      <c r="L318" s="12">
        <f t="shared" si="19"/>
        <v>41950.673576388886</v>
      </c>
      <c r="M318" t="b">
        <v>1</v>
      </c>
      <c r="N318" s="5">
        <v>158</v>
      </c>
      <c r="O318" t="b">
        <v>1</v>
      </c>
      <c r="P318" s="5" t="s">
        <v>8267</v>
      </c>
      <c r="Q318" s="5">
        <f t="shared" si="16"/>
        <v>113.77333333333333</v>
      </c>
      <c r="R318" s="5">
        <v>108.01265822784811</v>
      </c>
      <c r="S318" s="5">
        <f t="shared" si="17"/>
        <v>108.01265822784811</v>
      </c>
      <c r="T318" s="5" t="s">
        <v>8321</v>
      </c>
      <c r="U318" s="5" t="s">
        <v>8326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12">
        <f t="shared" si="18"/>
        <v>41619.426886574074</v>
      </c>
      <c r="K319" s="5">
        <v>1384186483</v>
      </c>
      <c r="L319" s="12">
        <f t="shared" si="19"/>
        <v>41589.426886574074</v>
      </c>
      <c r="M319" t="b">
        <v>1</v>
      </c>
      <c r="N319" s="5">
        <v>316</v>
      </c>
      <c r="O319" t="b">
        <v>1</v>
      </c>
      <c r="P319" s="5" t="s">
        <v>8267</v>
      </c>
      <c r="Q319" s="5">
        <f t="shared" si="16"/>
        <v>100.80333333333333</v>
      </c>
      <c r="R319" s="5">
        <v>95.699367088607602</v>
      </c>
      <c r="S319" s="5">
        <f t="shared" si="17"/>
        <v>95.699367088607602</v>
      </c>
      <c r="T319" s="5" t="s">
        <v>8321</v>
      </c>
      <c r="U319" s="5" t="s">
        <v>8326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12">
        <f t="shared" si="18"/>
        <v>41359.747118055559</v>
      </c>
      <c r="K320" s="5">
        <v>1361753751</v>
      </c>
      <c r="L320" s="12">
        <f t="shared" si="19"/>
        <v>41329.788784722223</v>
      </c>
      <c r="M320" t="b">
        <v>1</v>
      </c>
      <c r="N320" s="5">
        <v>284</v>
      </c>
      <c r="O320" t="b">
        <v>1</v>
      </c>
      <c r="P320" s="5" t="s">
        <v>8267</v>
      </c>
      <c r="Q320" s="5">
        <f t="shared" si="16"/>
        <v>283.32</v>
      </c>
      <c r="R320" s="5">
        <v>49.880281690140848</v>
      </c>
      <c r="S320" s="5">
        <f t="shared" si="17"/>
        <v>49.880281690140848</v>
      </c>
      <c r="T320" s="5" t="s">
        <v>8321</v>
      </c>
      <c r="U320" s="5" t="s">
        <v>8326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12">
        <f t="shared" si="18"/>
        <v>40211.082638888889</v>
      </c>
      <c r="K321" s="5">
        <v>1257538029</v>
      </c>
      <c r="L321" s="12">
        <f t="shared" si="19"/>
        <v>40123.58829861111</v>
      </c>
      <c r="M321" t="b">
        <v>1</v>
      </c>
      <c r="N321" s="5">
        <v>51</v>
      </c>
      <c r="O321" t="b">
        <v>1</v>
      </c>
      <c r="P321" s="5" t="s">
        <v>8267</v>
      </c>
      <c r="Q321" s="5">
        <f t="shared" si="16"/>
        <v>112.68</v>
      </c>
      <c r="R321" s="5">
        <v>110.47058823529412</v>
      </c>
      <c r="S321" s="5">
        <f t="shared" si="17"/>
        <v>110.47058823529412</v>
      </c>
      <c r="T321" s="5" t="s">
        <v>8321</v>
      </c>
      <c r="U321" s="5" t="s">
        <v>8326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12">
        <f t="shared" si="18"/>
        <v>42360.708333333328</v>
      </c>
      <c r="K322" s="5">
        <v>1448284433</v>
      </c>
      <c r="L322" s="12">
        <f t="shared" si="19"/>
        <v>42331.301307870366</v>
      </c>
      <c r="M322" t="b">
        <v>1</v>
      </c>
      <c r="N322" s="5">
        <v>158</v>
      </c>
      <c r="O322" t="b">
        <v>1</v>
      </c>
      <c r="P322" s="5" t="s">
        <v>8267</v>
      </c>
      <c r="Q322" s="5">
        <f t="shared" ref="Q322:Q385" si="20">E322*100/D322</f>
        <v>106.58</v>
      </c>
      <c r="R322" s="5">
        <v>134.91139240506328</v>
      </c>
      <c r="S322" s="5">
        <f t="shared" ref="S322:S385" si="21">IFERROR(R322,0)</f>
        <v>134.91139240506328</v>
      </c>
      <c r="T322" s="5" t="s">
        <v>8321</v>
      </c>
      <c r="U322" s="5" t="s">
        <v>8326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12">
        <f t="shared" ref="J323:J386" si="22">(I323/86400)+25569+(-6/24)</f>
        <v>42682.238263888888</v>
      </c>
      <c r="K323" s="5">
        <v>1475577786</v>
      </c>
      <c r="L323" s="12">
        <f t="shared" ref="L323:L386" si="23">(K323/86400)+25569+(-6/24)</f>
        <v>42647.196597222224</v>
      </c>
      <c r="M323" t="b">
        <v>1</v>
      </c>
      <c r="N323" s="5">
        <v>337</v>
      </c>
      <c r="O323" t="b">
        <v>1</v>
      </c>
      <c r="P323" s="5" t="s">
        <v>8267</v>
      </c>
      <c r="Q323" s="5">
        <f t="shared" si="20"/>
        <v>102.66285714285715</v>
      </c>
      <c r="R323" s="5">
        <v>106.62314540059347</v>
      </c>
      <c r="S323" s="5">
        <f t="shared" si="21"/>
        <v>106.62314540059347</v>
      </c>
      <c r="T323" s="5" t="s">
        <v>8321</v>
      </c>
      <c r="U323" s="5" t="s">
        <v>8326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12">
        <f t="shared" si="22"/>
        <v>42503.32</v>
      </c>
      <c r="K324" s="5">
        <v>1460554848</v>
      </c>
      <c r="L324" s="12">
        <f t="shared" si="23"/>
        <v>42473.32</v>
      </c>
      <c r="M324" t="b">
        <v>1</v>
      </c>
      <c r="N324" s="5">
        <v>186</v>
      </c>
      <c r="O324" t="b">
        <v>1</v>
      </c>
      <c r="P324" s="5" t="s">
        <v>8267</v>
      </c>
      <c r="Q324" s="5">
        <f t="shared" si="20"/>
        <v>107.91200000000001</v>
      </c>
      <c r="R324" s="5">
        <v>145.04301075268816</v>
      </c>
      <c r="S324" s="5">
        <f t="shared" si="21"/>
        <v>145.04301075268816</v>
      </c>
      <c r="T324" s="5" t="s">
        <v>8321</v>
      </c>
      <c r="U324" s="5" t="s">
        <v>8326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12">
        <f t="shared" si="22"/>
        <v>42725.082638888889</v>
      </c>
      <c r="K325" s="5">
        <v>1479886966</v>
      </c>
      <c r="L325" s="12">
        <f t="shared" si="23"/>
        <v>42697.07136574074</v>
      </c>
      <c r="M325" t="b">
        <v>1</v>
      </c>
      <c r="N325" s="5">
        <v>58</v>
      </c>
      <c r="O325" t="b">
        <v>1</v>
      </c>
      <c r="P325" s="5" t="s">
        <v>8267</v>
      </c>
      <c r="Q325" s="5">
        <f t="shared" si="20"/>
        <v>123.07407407407408</v>
      </c>
      <c r="R325" s="5">
        <v>114.58620689655173</v>
      </c>
      <c r="S325" s="5">
        <f t="shared" si="21"/>
        <v>114.58620689655173</v>
      </c>
      <c r="T325" s="5" t="s">
        <v>8321</v>
      </c>
      <c r="U325" s="5" t="s">
        <v>8326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12">
        <f t="shared" si="22"/>
        <v>42217.376250000001</v>
      </c>
      <c r="K326" s="5">
        <v>1435590108</v>
      </c>
      <c r="L326" s="12">
        <f t="shared" si="23"/>
        <v>42184.376250000001</v>
      </c>
      <c r="M326" t="b">
        <v>1</v>
      </c>
      <c r="N326" s="5">
        <v>82</v>
      </c>
      <c r="O326" t="b">
        <v>1</v>
      </c>
      <c r="P326" s="5" t="s">
        <v>8267</v>
      </c>
      <c r="Q326" s="5">
        <f t="shared" si="20"/>
        <v>101.6</v>
      </c>
      <c r="R326" s="5">
        <v>105.3170731707317</v>
      </c>
      <c r="S326" s="5">
        <f t="shared" si="21"/>
        <v>105.3170731707317</v>
      </c>
      <c r="T326" s="5" t="s">
        <v>8321</v>
      </c>
      <c r="U326" s="5" t="s">
        <v>8326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12">
        <f t="shared" si="22"/>
        <v>42723.937881944439</v>
      </c>
      <c r="K327" s="5">
        <v>1479184233</v>
      </c>
      <c r="L327" s="12">
        <f t="shared" si="23"/>
        <v>42688.937881944439</v>
      </c>
      <c r="M327" t="b">
        <v>1</v>
      </c>
      <c r="N327" s="5">
        <v>736</v>
      </c>
      <c r="O327" t="b">
        <v>1</v>
      </c>
      <c r="P327" s="5" t="s">
        <v>8267</v>
      </c>
      <c r="Q327" s="5">
        <f t="shared" si="20"/>
        <v>104.396</v>
      </c>
      <c r="R327" s="5">
        <v>70.921195652173907</v>
      </c>
      <c r="S327" s="5">
        <f t="shared" si="21"/>
        <v>70.921195652173907</v>
      </c>
      <c r="T327" s="5" t="s">
        <v>8321</v>
      </c>
      <c r="U327" s="5" t="s">
        <v>8326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12">
        <f t="shared" si="22"/>
        <v>42808.706250000003</v>
      </c>
      <c r="K328" s="5">
        <v>1486625606</v>
      </c>
      <c r="L328" s="12">
        <f t="shared" si="23"/>
        <v>42775.064884259264</v>
      </c>
      <c r="M328" t="b">
        <v>1</v>
      </c>
      <c r="N328" s="5">
        <v>1151</v>
      </c>
      <c r="O328" t="b">
        <v>1</v>
      </c>
      <c r="P328" s="5" t="s">
        <v>8267</v>
      </c>
      <c r="Q328" s="5">
        <f t="shared" si="20"/>
        <v>112.92973333333333</v>
      </c>
      <c r="R328" s="5">
        <v>147.17167680278018</v>
      </c>
      <c r="S328" s="5">
        <f t="shared" si="21"/>
        <v>147.17167680278018</v>
      </c>
      <c r="T328" s="5" t="s">
        <v>8321</v>
      </c>
      <c r="U328" s="5" t="s">
        <v>8326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12">
        <f t="shared" si="22"/>
        <v>42085.083333333328</v>
      </c>
      <c r="K329" s="5">
        <v>1424669929</v>
      </c>
      <c r="L329" s="12">
        <f t="shared" si="23"/>
        <v>42057.985289351855</v>
      </c>
      <c r="M329" t="b">
        <v>1</v>
      </c>
      <c r="N329" s="5">
        <v>34</v>
      </c>
      <c r="O329" t="b">
        <v>1</v>
      </c>
      <c r="P329" s="5" t="s">
        <v>8267</v>
      </c>
      <c r="Q329" s="5">
        <f t="shared" si="20"/>
        <v>136.4</v>
      </c>
      <c r="R329" s="5">
        <v>160.47058823529412</v>
      </c>
      <c r="S329" s="5">
        <f t="shared" si="21"/>
        <v>160.47058823529412</v>
      </c>
      <c r="T329" s="5" t="s">
        <v>8321</v>
      </c>
      <c r="U329" s="5" t="s">
        <v>8326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12">
        <f t="shared" si="22"/>
        <v>42308.916666666672</v>
      </c>
      <c r="K330" s="5">
        <v>1443739388</v>
      </c>
      <c r="L330" s="12">
        <f t="shared" si="23"/>
        <v>42278.696620370371</v>
      </c>
      <c r="M330" t="b">
        <v>1</v>
      </c>
      <c r="N330" s="5">
        <v>498</v>
      </c>
      <c r="O330" t="b">
        <v>1</v>
      </c>
      <c r="P330" s="5" t="s">
        <v>8267</v>
      </c>
      <c r="Q330" s="5">
        <f t="shared" si="20"/>
        <v>103.6144</v>
      </c>
      <c r="R330" s="5">
        <v>156.04578313253012</v>
      </c>
      <c r="S330" s="5">
        <f t="shared" si="21"/>
        <v>156.04578313253012</v>
      </c>
      <c r="T330" s="5" t="s">
        <v>8321</v>
      </c>
      <c r="U330" s="5" t="s">
        <v>8326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12">
        <f t="shared" si="22"/>
        <v>42314.916666666672</v>
      </c>
      <c r="K331" s="5">
        <v>1444821127</v>
      </c>
      <c r="L331" s="12">
        <f t="shared" si="23"/>
        <v>42291.21674768519</v>
      </c>
      <c r="M331" t="b">
        <v>1</v>
      </c>
      <c r="N331" s="5">
        <v>167</v>
      </c>
      <c r="O331" t="b">
        <v>1</v>
      </c>
      <c r="P331" s="5" t="s">
        <v>8267</v>
      </c>
      <c r="Q331" s="5">
        <f t="shared" si="20"/>
        <v>105.5</v>
      </c>
      <c r="R331" s="5">
        <v>63.17365269461078</v>
      </c>
      <c r="S331" s="5">
        <f t="shared" si="21"/>
        <v>63.17365269461078</v>
      </c>
      <c r="T331" s="5" t="s">
        <v>8321</v>
      </c>
      <c r="U331" s="5" t="s">
        <v>8326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12">
        <f t="shared" si="22"/>
        <v>41410.915972222225</v>
      </c>
      <c r="K332" s="5">
        <v>1366028563</v>
      </c>
      <c r="L332" s="12">
        <f t="shared" si="23"/>
        <v>41379.265775462962</v>
      </c>
      <c r="M332" t="b">
        <v>1</v>
      </c>
      <c r="N332" s="5">
        <v>340</v>
      </c>
      <c r="O332" t="b">
        <v>1</v>
      </c>
      <c r="P332" s="5" t="s">
        <v>8267</v>
      </c>
      <c r="Q332" s="5">
        <f t="shared" si="20"/>
        <v>101.82857142857142</v>
      </c>
      <c r="R332" s="5">
        <v>104.82352941176471</v>
      </c>
      <c r="S332" s="5">
        <f t="shared" si="21"/>
        <v>104.82352941176471</v>
      </c>
      <c r="T332" s="5" t="s">
        <v>8321</v>
      </c>
      <c r="U332" s="5" t="s">
        <v>8326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12">
        <f t="shared" si="22"/>
        <v>42538.331412037034</v>
      </c>
      <c r="K333" s="5">
        <v>1463493434</v>
      </c>
      <c r="L333" s="12">
        <f t="shared" si="23"/>
        <v>42507.331412037034</v>
      </c>
      <c r="M333" t="b">
        <v>1</v>
      </c>
      <c r="N333" s="5">
        <v>438</v>
      </c>
      <c r="O333" t="b">
        <v>1</v>
      </c>
      <c r="P333" s="5" t="s">
        <v>8267</v>
      </c>
      <c r="Q333" s="5">
        <f t="shared" si="20"/>
        <v>106.605</v>
      </c>
      <c r="R333" s="5">
        <v>97.356164383561648</v>
      </c>
      <c r="S333" s="5">
        <f t="shared" si="21"/>
        <v>97.356164383561648</v>
      </c>
      <c r="T333" s="5" t="s">
        <v>8321</v>
      </c>
      <c r="U333" s="5" t="s">
        <v>8326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12">
        <f t="shared" si="22"/>
        <v>42305.083333333328</v>
      </c>
      <c r="K334" s="5">
        <v>1442420377</v>
      </c>
      <c r="L334" s="12">
        <f t="shared" si="23"/>
        <v>42263.430289351847</v>
      </c>
      <c r="M334" t="b">
        <v>1</v>
      </c>
      <c r="N334" s="5">
        <v>555</v>
      </c>
      <c r="O334" t="b">
        <v>1</v>
      </c>
      <c r="P334" s="5" t="s">
        <v>8267</v>
      </c>
      <c r="Q334" s="5">
        <f t="shared" si="20"/>
        <v>113.015</v>
      </c>
      <c r="R334" s="5">
        <v>203.63063063063063</v>
      </c>
      <c r="S334" s="5">
        <f t="shared" si="21"/>
        <v>203.63063063063063</v>
      </c>
      <c r="T334" s="5" t="s">
        <v>8321</v>
      </c>
      <c r="U334" s="5" t="s">
        <v>8326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12">
        <f t="shared" si="22"/>
        <v>42467.34480324074</v>
      </c>
      <c r="K335" s="5">
        <v>1457450191</v>
      </c>
      <c r="L335" s="12">
        <f t="shared" si="23"/>
        <v>42437.386469907404</v>
      </c>
      <c r="M335" t="b">
        <v>1</v>
      </c>
      <c r="N335" s="5">
        <v>266</v>
      </c>
      <c r="O335" t="b">
        <v>1</v>
      </c>
      <c r="P335" s="5" t="s">
        <v>8267</v>
      </c>
      <c r="Q335" s="5">
        <f t="shared" si="20"/>
        <v>125.22750000000001</v>
      </c>
      <c r="R335" s="5">
        <v>188.31203007518798</v>
      </c>
      <c r="S335" s="5">
        <f t="shared" si="21"/>
        <v>188.31203007518798</v>
      </c>
      <c r="T335" s="5" t="s">
        <v>8321</v>
      </c>
      <c r="U335" s="5" t="s">
        <v>8326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12">
        <f t="shared" si="22"/>
        <v>42139.541666666672</v>
      </c>
      <c r="K336" s="5">
        <v>1428423757</v>
      </c>
      <c r="L336" s="12">
        <f t="shared" si="23"/>
        <v>42101.432372685187</v>
      </c>
      <c r="M336" t="b">
        <v>1</v>
      </c>
      <c r="N336" s="5">
        <v>69</v>
      </c>
      <c r="O336" t="b">
        <v>1</v>
      </c>
      <c r="P336" s="5" t="s">
        <v>8267</v>
      </c>
      <c r="Q336" s="5">
        <f t="shared" si="20"/>
        <v>101.19</v>
      </c>
      <c r="R336" s="5">
        <v>146.65217391304347</v>
      </c>
      <c r="S336" s="5">
        <f t="shared" si="21"/>
        <v>146.65217391304347</v>
      </c>
      <c r="T336" s="5" t="s">
        <v>8321</v>
      </c>
      <c r="U336" s="5" t="s">
        <v>8326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12">
        <f t="shared" si="22"/>
        <v>42132.666666666672</v>
      </c>
      <c r="K337" s="5">
        <v>1428428515</v>
      </c>
      <c r="L337" s="12">
        <f t="shared" si="23"/>
        <v>42101.487442129626</v>
      </c>
      <c r="M337" t="b">
        <v>1</v>
      </c>
      <c r="N337" s="5">
        <v>80</v>
      </c>
      <c r="O337" t="b">
        <v>1</v>
      </c>
      <c r="P337" s="5" t="s">
        <v>8267</v>
      </c>
      <c r="Q337" s="5">
        <f t="shared" si="20"/>
        <v>102.76470588235294</v>
      </c>
      <c r="R337" s="5">
        <v>109.1875</v>
      </c>
      <c r="S337" s="5">
        <f t="shared" si="21"/>
        <v>109.1875</v>
      </c>
      <c r="T337" s="5" t="s">
        <v>8321</v>
      </c>
      <c r="U337" s="5" t="s">
        <v>8326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12">
        <f t="shared" si="22"/>
        <v>42321.387939814813</v>
      </c>
      <c r="K338" s="5">
        <v>1444832318</v>
      </c>
      <c r="L338" s="12">
        <f t="shared" si="23"/>
        <v>42291.346273148149</v>
      </c>
      <c r="M338" t="b">
        <v>1</v>
      </c>
      <c r="N338" s="5">
        <v>493</v>
      </c>
      <c r="O338" t="b">
        <v>1</v>
      </c>
      <c r="P338" s="5" t="s">
        <v>8267</v>
      </c>
      <c r="Q338" s="5">
        <f t="shared" si="20"/>
        <v>116.83911999999999</v>
      </c>
      <c r="R338" s="5">
        <v>59.249046653144013</v>
      </c>
      <c r="S338" s="5">
        <f t="shared" si="21"/>
        <v>59.249046653144013</v>
      </c>
      <c r="T338" s="5" t="s">
        <v>8321</v>
      </c>
      <c r="U338" s="5" t="s">
        <v>8326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12">
        <f t="shared" si="22"/>
        <v>42076.836898148147</v>
      </c>
      <c r="K339" s="5">
        <v>1423710308</v>
      </c>
      <c r="L339" s="12">
        <f t="shared" si="23"/>
        <v>42046.878564814819</v>
      </c>
      <c r="M339" t="b">
        <v>1</v>
      </c>
      <c r="N339" s="5">
        <v>31</v>
      </c>
      <c r="O339" t="b">
        <v>1</v>
      </c>
      <c r="P339" s="5" t="s">
        <v>8267</v>
      </c>
      <c r="Q339" s="5">
        <f t="shared" si="20"/>
        <v>101.16833333333334</v>
      </c>
      <c r="R339" s="5">
        <v>97.904838709677421</v>
      </c>
      <c r="S339" s="5">
        <f t="shared" si="21"/>
        <v>97.904838709677421</v>
      </c>
      <c r="T339" s="5" t="s">
        <v>8321</v>
      </c>
      <c r="U339" s="5" t="s">
        <v>8326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12">
        <f t="shared" si="22"/>
        <v>42615.791666666672</v>
      </c>
      <c r="K340" s="5">
        <v>1468001290</v>
      </c>
      <c r="L340" s="12">
        <f t="shared" si="23"/>
        <v>42559.505671296298</v>
      </c>
      <c r="M340" t="b">
        <v>1</v>
      </c>
      <c r="N340" s="5">
        <v>236</v>
      </c>
      <c r="O340" t="b">
        <v>1</v>
      </c>
      <c r="P340" s="5" t="s">
        <v>8267</v>
      </c>
      <c r="Q340" s="5">
        <f t="shared" si="20"/>
        <v>110.1336</v>
      </c>
      <c r="R340" s="5">
        <v>70.000169491525426</v>
      </c>
      <c r="S340" s="5">
        <f t="shared" si="21"/>
        <v>70.000169491525426</v>
      </c>
      <c r="T340" s="5" t="s">
        <v>8321</v>
      </c>
      <c r="U340" s="5" t="s">
        <v>8326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12">
        <f t="shared" si="22"/>
        <v>42123.510046296295</v>
      </c>
      <c r="K341" s="5">
        <v>1427739268</v>
      </c>
      <c r="L341" s="12">
        <f t="shared" si="23"/>
        <v>42093.510046296295</v>
      </c>
      <c r="M341" t="b">
        <v>1</v>
      </c>
      <c r="N341" s="5">
        <v>89</v>
      </c>
      <c r="O341" t="b">
        <v>1</v>
      </c>
      <c r="P341" s="5" t="s">
        <v>8267</v>
      </c>
      <c r="Q341" s="5">
        <f t="shared" si="20"/>
        <v>108.08333333333333</v>
      </c>
      <c r="R341" s="5">
        <v>72.865168539325836</v>
      </c>
      <c r="S341" s="5">
        <f t="shared" si="21"/>
        <v>72.865168539325836</v>
      </c>
      <c r="T341" s="5" t="s">
        <v>8321</v>
      </c>
      <c r="U341" s="5" t="s">
        <v>8326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12">
        <f t="shared" si="22"/>
        <v>42802.625</v>
      </c>
      <c r="K342" s="5">
        <v>1486397007</v>
      </c>
      <c r="L342" s="12">
        <f t="shared" si="23"/>
        <v>42772.419062500005</v>
      </c>
      <c r="M342" t="b">
        <v>1</v>
      </c>
      <c r="N342" s="5">
        <v>299</v>
      </c>
      <c r="O342" t="b">
        <v>1</v>
      </c>
      <c r="P342" s="5" t="s">
        <v>8267</v>
      </c>
      <c r="Q342" s="5">
        <f t="shared" si="20"/>
        <v>125.02285714285715</v>
      </c>
      <c r="R342" s="5">
        <v>146.34782608695653</v>
      </c>
      <c r="S342" s="5">
        <f t="shared" si="21"/>
        <v>146.34782608695653</v>
      </c>
      <c r="T342" s="5" t="s">
        <v>8321</v>
      </c>
      <c r="U342" s="5" t="s">
        <v>8326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12">
        <f t="shared" si="22"/>
        <v>41912.915972222225</v>
      </c>
      <c r="K343" s="5">
        <v>1410555998</v>
      </c>
      <c r="L343" s="12">
        <f t="shared" si="23"/>
        <v>41894.629606481481</v>
      </c>
      <c r="M343" t="b">
        <v>1</v>
      </c>
      <c r="N343" s="5">
        <v>55</v>
      </c>
      <c r="O343" t="b">
        <v>1</v>
      </c>
      <c r="P343" s="5" t="s">
        <v>8267</v>
      </c>
      <c r="Q343" s="5">
        <f t="shared" si="20"/>
        <v>106.71428571428571</v>
      </c>
      <c r="R343" s="5">
        <v>67.909090909090907</v>
      </c>
      <c r="S343" s="5">
        <f t="shared" si="21"/>
        <v>67.909090909090907</v>
      </c>
      <c r="T343" s="5" t="s">
        <v>8321</v>
      </c>
      <c r="U343" s="5" t="s">
        <v>8326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12">
        <f t="shared" si="22"/>
        <v>42489.530844907407</v>
      </c>
      <c r="K344" s="5">
        <v>1459363465</v>
      </c>
      <c r="L344" s="12">
        <f t="shared" si="23"/>
        <v>42459.530844907407</v>
      </c>
      <c r="M344" t="b">
        <v>1</v>
      </c>
      <c r="N344" s="5">
        <v>325</v>
      </c>
      <c r="O344" t="b">
        <v>1</v>
      </c>
      <c r="P344" s="5" t="s">
        <v>8267</v>
      </c>
      <c r="Q344" s="5">
        <f t="shared" si="20"/>
        <v>100.3664</v>
      </c>
      <c r="R344" s="5">
        <v>169.85083076923075</v>
      </c>
      <c r="S344" s="5">
        <f t="shared" si="21"/>
        <v>169.85083076923075</v>
      </c>
      <c r="T344" s="5" t="s">
        <v>8321</v>
      </c>
      <c r="U344" s="5" t="s">
        <v>8326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12">
        <f t="shared" si="22"/>
        <v>41956.875</v>
      </c>
      <c r="K345" s="5">
        <v>1413308545</v>
      </c>
      <c r="L345" s="12">
        <f t="shared" si="23"/>
        <v>41926.48778935185</v>
      </c>
      <c r="M345" t="b">
        <v>1</v>
      </c>
      <c r="N345" s="5">
        <v>524</v>
      </c>
      <c r="O345" t="b">
        <v>1</v>
      </c>
      <c r="P345" s="5" t="s">
        <v>8267</v>
      </c>
      <c r="Q345" s="5">
        <f t="shared" si="20"/>
        <v>102.02863333333333</v>
      </c>
      <c r="R345" s="5">
        <v>58.413339694656486</v>
      </c>
      <c r="S345" s="5">
        <f t="shared" si="21"/>
        <v>58.413339694656486</v>
      </c>
      <c r="T345" s="5" t="s">
        <v>8321</v>
      </c>
      <c r="U345" s="5" t="s">
        <v>8326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12">
        <f t="shared" si="22"/>
        <v>42155.847222222219</v>
      </c>
      <c r="K346" s="5">
        <v>1429312694</v>
      </c>
      <c r="L346" s="12">
        <f t="shared" si="23"/>
        <v>42111.720995370371</v>
      </c>
      <c r="M346" t="b">
        <v>1</v>
      </c>
      <c r="N346" s="5">
        <v>285</v>
      </c>
      <c r="O346" t="b">
        <v>1</v>
      </c>
      <c r="P346" s="5" t="s">
        <v>8267</v>
      </c>
      <c r="Q346" s="5">
        <f t="shared" si="20"/>
        <v>102.08358208955224</v>
      </c>
      <c r="R346" s="5">
        <v>119.99298245614035</v>
      </c>
      <c r="S346" s="5">
        <f t="shared" si="21"/>
        <v>119.99298245614035</v>
      </c>
      <c r="T346" s="5" t="s">
        <v>8321</v>
      </c>
      <c r="U346" s="5" t="s">
        <v>8326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12">
        <f t="shared" si="22"/>
        <v>42144.694328703699</v>
      </c>
      <c r="K347" s="5">
        <v>1429569590</v>
      </c>
      <c r="L347" s="12">
        <f t="shared" si="23"/>
        <v>42114.694328703699</v>
      </c>
      <c r="M347" t="b">
        <v>1</v>
      </c>
      <c r="N347" s="5">
        <v>179</v>
      </c>
      <c r="O347" t="b">
        <v>1</v>
      </c>
      <c r="P347" s="5" t="s">
        <v>8267</v>
      </c>
      <c r="Q347" s="5">
        <f t="shared" si="20"/>
        <v>123.27586206896552</v>
      </c>
      <c r="R347" s="5">
        <v>99.860335195530723</v>
      </c>
      <c r="S347" s="5">
        <f t="shared" si="21"/>
        <v>99.860335195530723</v>
      </c>
      <c r="T347" s="5" t="s">
        <v>8321</v>
      </c>
      <c r="U347" s="5" t="s">
        <v>8326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12">
        <f t="shared" si="22"/>
        <v>42291.250243055554</v>
      </c>
      <c r="K348" s="5">
        <v>1442232021</v>
      </c>
      <c r="L348" s="12">
        <f t="shared" si="23"/>
        <v>42261.250243055554</v>
      </c>
      <c r="M348" t="b">
        <v>1</v>
      </c>
      <c r="N348" s="5">
        <v>188</v>
      </c>
      <c r="O348" t="b">
        <v>1</v>
      </c>
      <c r="P348" s="5" t="s">
        <v>8267</v>
      </c>
      <c r="Q348" s="5">
        <f t="shared" si="20"/>
        <v>170.28880000000001</v>
      </c>
      <c r="R348" s="5">
        <v>90.579148936170213</v>
      </c>
      <c r="S348" s="5">
        <f t="shared" si="21"/>
        <v>90.579148936170213</v>
      </c>
      <c r="T348" s="5" t="s">
        <v>8321</v>
      </c>
      <c r="U348" s="5" t="s">
        <v>8326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12">
        <f t="shared" si="22"/>
        <v>42322.287141203706</v>
      </c>
      <c r="K349" s="5">
        <v>1444910009</v>
      </c>
      <c r="L349" s="12">
        <f t="shared" si="23"/>
        <v>42292.245474537034</v>
      </c>
      <c r="M349" t="b">
        <v>1</v>
      </c>
      <c r="N349" s="5">
        <v>379</v>
      </c>
      <c r="O349" t="b">
        <v>1</v>
      </c>
      <c r="P349" s="5" t="s">
        <v>8267</v>
      </c>
      <c r="Q349" s="5">
        <f t="shared" si="20"/>
        <v>111.59050000000001</v>
      </c>
      <c r="R349" s="5">
        <v>117.77361477572559</v>
      </c>
      <c r="S349" s="5">
        <f t="shared" si="21"/>
        <v>117.77361477572559</v>
      </c>
      <c r="T349" s="5" t="s">
        <v>8321</v>
      </c>
      <c r="U349" s="5" t="s">
        <v>8326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12">
        <f t="shared" si="22"/>
        <v>42237.33699074074</v>
      </c>
      <c r="K350" s="5">
        <v>1437573916</v>
      </c>
      <c r="L350" s="12">
        <f t="shared" si="23"/>
        <v>42207.33699074074</v>
      </c>
      <c r="M350" t="b">
        <v>1</v>
      </c>
      <c r="N350" s="5">
        <v>119</v>
      </c>
      <c r="O350" t="b">
        <v>1</v>
      </c>
      <c r="P350" s="5" t="s">
        <v>8267</v>
      </c>
      <c r="Q350" s="5">
        <f t="shared" si="20"/>
        <v>103</v>
      </c>
      <c r="R350" s="5">
        <v>86.554621848739501</v>
      </c>
      <c r="S350" s="5">
        <f t="shared" si="21"/>
        <v>86.554621848739501</v>
      </c>
      <c r="T350" s="5" t="s">
        <v>8321</v>
      </c>
      <c r="U350" s="5" t="s">
        <v>8326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12">
        <f t="shared" si="22"/>
        <v>42790.248935185184</v>
      </c>
      <c r="K351" s="5">
        <v>1485345508</v>
      </c>
      <c r="L351" s="12">
        <f t="shared" si="23"/>
        <v>42760.248935185184</v>
      </c>
      <c r="M351" t="b">
        <v>1</v>
      </c>
      <c r="N351" s="5">
        <v>167</v>
      </c>
      <c r="O351" t="b">
        <v>1</v>
      </c>
      <c r="P351" s="5" t="s">
        <v>8267</v>
      </c>
      <c r="Q351" s="5">
        <f t="shared" si="20"/>
        <v>106.63570159857905</v>
      </c>
      <c r="R351" s="5">
        <v>71.899281437125751</v>
      </c>
      <c r="S351" s="5">
        <f t="shared" si="21"/>
        <v>71.899281437125751</v>
      </c>
      <c r="T351" s="5" t="s">
        <v>8321</v>
      </c>
      <c r="U351" s="5" t="s">
        <v>8326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12">
        <f t="shared" si="22"/>
        <v>42623.915972222225</v>
      </c>
      <c r="K352" s="5">
        <v>1470274509</v>
      </c>
      <c r="L352" s="12">
        <f t="shared" si="23"/>
        <v>42585.816076388888</v>
      </c>
      <c r="M352" t="b">
        <v>1</v>
      </c>
      <c r="N352" s="5">
        <v>221</v>
      </c>
      <c r="O352" t="b">
        <v>1</v>
      </c>
      <c r="P352" s="5" t="s">
        <v>8267</v>
      </c>
      <c r="Q352" s="5">
        <f t="shared" si="20"/>
        <v>114.76</v>
      </c>
      <c r="R352" s="5">
        <v>129.81900452488688</v>
      </c>
      <c r="S352" s="5">
        <f t="shared" si="21"/>
        <v>129.81900452488688</v>
      </c>
      <c r="T352" s="5" t="s">
        <v>8321</v>
      </c>
      <c r="U352" s="5" t="s">
        <v>8326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12">
        <f t="shared" si="22"/>
        <v>42467.673078703709</v>
      </c>
      <c r="K353" s="5">
        <v>1456614554</v>
      </c>
      <c r="L353" s="12">
        <f t="shared" si="23"/>
        <v>42427.714745370366</v>
      </c>
      <c r="M353" t="b">
        <v>1</v>
      </c>
      <c r="N353" s="5">
        <v>964</v>
      </c>
      <c r="O353" t="b">
        <v>1</v>
      </c>
      <c r="P353" s="5" t="s">
        <v>8267</v>
      </c>
      <c r="Q353" s="5">
        <f t="shared" si="20"/>
        <v>127.34117647058824</v>
      </c>
      <c r="R353" s="5">
        <v>44.912863070539416</v>
      </c>
      <c r="S353" s="5">
        <f t="shared" si="21"/>
        <v>44.912863070539416</v>
      </c>
      <c r="T353" s="5" t="s">
        <v>8321</v>
      </c>
      <c r="U353" s="5" t="s">
        <v>8326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12">
        <f t="shared" si="22"/>
        <v>41919.917453703703</v>
      </c>
      <c r="K354" s="5">
        <v>1410148868</v>
      </c>
      <c r="L354" s="12">
        <f t="shared" si="23"/>
        <v>41889.917453703703</v>
      </c>
      <c r="M354" t="b">
        <v>1</v>
      </c>
      <c r="N354" s="5">
        <v>286</v>
      </c>
      <c r="O354" t="b">
        <v>1</v>
      </c>
      <c r="P354" s="5" t="s">
        <v>8267</v>
      </c>
      <c r="Q354" s="5">
        <f t="shared" si="20"/>
        <v>116.56</v>
      </c>
      <c r="R354" s="5">
        <v>40.755244755244753</v>
      </c>
      <c r="S354" s="5">
        <f t="shared" si="21"/>
        <v>40.755244755244753</v>
      </c>
      <c r="T354" s="5" t="s">
        <v>8321</v>
      </c>
      <c r="U354" s="5" t="s">
        <v>8326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12">
        <f t="shared" si="22"/>
        <v>42327.583553240736</v>
      </c>
      <c r="K355" s="5">
        <v>1445367619</v>
      </c>
      <c r="L355" s="12">
        <f t="shared" si="23"/>
        <v>42297.541886574079</v>
      </c>
      <c r="M355" t="b">
        <v>1</v>
      </c>
      <c r="N355" s="5">
        <v>613</v>
      </c>
      <c r="O355" t="b">
        <v>1</v>
      </c>
      <c r="P355" s="5" t="s">
        <v>8267</v>
      </c>
      <c r="Q355" s="5">
        <f t="shared" si="20"/>
        <v>108.61819426615318</v>
      </c>
      <c r="R355" s="5">
        <v>103.52394779771615</v>
      </c>
      <c r="S355" s="5">
        <f t="shared" si="21"/>
        <v>103.52394779771615</v>
      </c>
      <c r="T355" s="5" t="s">
        <v>8321</v>
      </c>
      <c r="U355" s="5" t="s">
        <v>8326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12">
        <f t="shared" si="22"/>
        <v>42468.536122685182</v>
      </c>
      <c r="K356" s="5">
        <v>1457553121</v>
      </c>
      <c r="L356" s="12">
        <f t="shared" si="23"/>
        <v>42438.577789351853</v>
      </c>
      <c r="M356" t="b">
        <v>1</v>
      </c>
      <c r="N356" s="5">
        <v>29</v>
      </c>
      <c r="O356" t="b">
        <v>1</v>
      </c>
      <c r="P356" s="5" t="s">
        <v>8267</v>
      </c>
      <c r="Q356" s="5">
        <f t="shared" si="20"/>
        <v>103.94285714285714</v>
      </c>
      <c r="R356" s="5">
        <v>125.44827586206897</v>
      </c>
      <c r="S356" s="5">
        <f t="shared" si="21"/>
        <v>125.44827586206897</v>
      </c>
      <c r="T356" s="5" t="s">
        <v>8321</v>
      </c>
      <c r="U356" s="5" t="s">
        <v>8326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12">
        <f t="shared" si="22"/>
        <v>41974.0855787037</v>
      </c>
      <c r="K357" s="5">
        <v>1414738994</v>
      </c>
      <c r="L357" s="12">
        <f t="shared" si="23"/>
        <v>41943.043912037036</v>
      </c>
      <c r="M357" t="b">
        <v>1</v>
      </c>
      <c r="N357" s="5">
        <v>165</v>
      </c>
      <c r="O357" t="b">
        <v>1</v>
      </c>
      <c r="P357" s="5" t="s">
        <v>8267</v>
      </c>
      <c r="Q357" s="5">
        <f t="shared" si="20"/>
        <v>116.25714285714285</v>
      </c>
      <c r="R357" s="5">
        <v>246.60606060606059</v>
      </c>
      <c r="S357" s="5">
        <f t="shared" si="21"/>
        <v>246.60606060606059</v>
      </c>
      <c r="T357" s="5" t="s">
        <v>8321</v>
      </c>
      <c r="U357" s="5" t="s">
        <v>8326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12">
        <f t="shared" si="22"/>
        <v>42445.511493055557</v>
      </c>
      <c r="K358" s="5">
        <v>1455563793</v>
      </c>
      <c r="L358" s="12">
        <f t="shared" si="23"/>
        <v>42415.553159722222</v>
      </c>
      <c r="M358" t="b">
        <v>1</v>
      </c>
      <c r="N358" s="5">
        <v>97</v>
      </c>
      <c r="O358" t="b">
        <v>1</v>
      </c>
      <c r="P358" s="5" t="s">
        <v>8267</v>
      </c>
      <c r="Q358" s="5">
        <f t="shared" si="20"/>
        <v>102.69240000000001</v>
      </c>
      <c r="R358" s="5">
        <v>79.401340206185566</v>
      </c>
      <c r="S358" s="5">
        <f t="shared" si="21"/>
        <v>79.401340206185566</v>
      </c>
      <c r="T358" s="5" t="s">
        <v>8321</v>
      </c>
      <c r="U358" s="5" t="s">
        <v>8326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12">
        <f t="shared" si="22"/>
        <v>42117.972187499996</v>
      </c>
      <c r="K359" s="5">
        <v>1426396797</v>
      </c>
      <c r="L359" s="12">
        <f t="shared" si="23"/>
        <v>42077.972187499996</v>
      </c>
      <c r="M359" t="b">
        <v>1</v>
      </c>
      <c r="N359" s="5">
        <v>303</v>
      </c>
      <c r="O359" t="b">
        <v>1</v>
      </c>
      <c r="P359" s="5" t="s">
        <v>8267</v>
      </c>
      <c r="Q359" s="5">
        <f t="shared" si="20"/>
        <v>174</v>
      </c>
      <c r="R359" s="5">
        <v>86.138613861386133</v>
      </c>
      <c r="S359" s="5">
        <f t="shared" si="21"/>
        <v>86.138613861386133</v>
      </c>
      <c r="T359" s="5" t="s">
        <v>8321</v>
      </c>
      <c r="U359" s="5" t="s">
        <v>8326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12">
        <f t="shared" si="22"/>
        <v>42536.375</v>
      </c>
      <c r="K360" s="5">
        <v>1463517521</v>
      </c>
      <c r="L360" s="12">
        <f t="shared" si="23"/>
        <v>42507.610196759255</v>
      </c>
      <c r="M360" t="b">
        <v>1</v>
      </c>
      <c r="N360" s="5">
        <v>267</v>
      </c>
      <c r="O360" t="b">
        <v>1</v>
      </c>
      <c r="P360" s="5" t="s">
        <v>8267</v>
      </c>
      <c r="Q360" s="5">
        <f t="shared" si="20"/>
        <v>103.08799999999999</v>
      </c>
      <c r="R360" s="5">
        <v>193.04868913857678</v>
      </c>
      <c r="S360" s="5">
        <f t="shared" si="21"/>
        <v>193.04868913857678</v>
      </c>
      <c r="T360" s="5" t="s">
        <v>8321</v>
      </c>
      <c r="U360" s="5" t="s">
        <v>8326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12">
        <f t="shared" si="22"/>
        <v>41956.966666666667</v>
      </c>
      <c r="K361" s="5">
        <v>1414028490</v>
      </c>
      <c r="L361" s="12">
        <f t="shared" si="23"/>
        <v>41934.820486111115</v>
      </c>
      <c r="M361" t="b">
        <v>1</v>
      </c>
      <c r="N361" s="5">
        <v>302</v>
      </c>
      <c r="O361" t="b">
        <v>1</v>
      </c>
      <c r="P361" s="5" t="s">
        <v>8267</v>
      </c>
      <c r="Q361" s="5">
        <f t="shared" si="20"/>
        <v>104.85537190082644</v>
      </c>
      <c r="R361" s="5">
        <v>84.023178807947019</v>
      </c>
      <c r="S361" s="5">
        <f t="shared" si="21"/>
        <v>84.023178807947019</v>
      </c>
      <c r="T361" s="5" t="s">
        <v>8321</v>
      </c>
      <c r="U361" s="5" t="s">
        <v>8326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12">
        <f t="shared" si="22"/>
        <v>42207.882638888885</v>
      </c>
      <c r="K362" s="5">
        <v>1433799180</v>
      </c>
      <c r="L362" s="12">
        <f t="shared" si="23"/>
        <v>42163.647916666669</v>
      </c>
      <c r="M362" t="b">
        <v>0</v>
      </c>
      <c r="N362" s="5">
        <v>87</v>
      </c>
      <c r="O362" t="b">
        <v>1</v>
      </c>
      <c r="P362" s="5" t="s">
        <v>8267</v>
      </c>
      <c r="Q362" s="5">
        <f t="shared" si="20"/>
        <v>101.375</v>
      </c>
      <c r="R362" s="5">
        <v>139.82758620689654</v>
      </c>
      <c r="S362" s="5">
        <f t="shared" si="21"/>
        <v>139.82758620689654</v>
      </c>
      <c r="T362" s="5" t="s">
        <v>8321</v>
      </c>
      <c r="U362" s="5" t="s">
        <v>8326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12">
        <f t="shared" si="22"/>
        <v>41965.792893518519</v>
      </c>
      <c r="K363" s="5">
        <v>1414108906</v>
      </c>
      <c r="L363" s="12">
        <f t="shared" si="23"/>
        <v>41935.751226851848</v>
      </c>
      <c r="M363" t="b">
        <v>0</v>
      </c>
      <c r="N363" s="5">
        <v>354</v>
      </c>
      <c r="O363" t="b">
        <v>1</v>
      </c>
      <c r="P363" s="5" t="s">
        <v>8267</v>
      </c>
      <c r="Q363" s="5">
        <f t="shared" si="20"/>
        <v>111.07699999999998</v>
      </c>
      <c r="R363" s="5">
        <v>109.82189265536722</v>
      </c>
      <c r="S363" s="5">
        <f t="shared" si="21"/>
        <v>109.82189265536722</v>
      </c>
      <c r="T363" s="5" t="s">
        <v>8321</v>
      </c>
      <c r="U363" s="5" t="s">
        <v>8326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12">
        <f t="shared" si="22"/>
        <v>41858.75</v>
      </c>
      <c r="K364" s="5">
        <v>1405573391</v>
      </c>
      <c r="L364" s="12">
        <f t="shared" si="23"/>
        <v>41836.960543981484</v>
      </c>
      <c r="M364" t="b">
        <v>0</v>
      </c>
      <c r="N364" s="5">
        <v>86</v>
      </c>
      <c r="O364" t="b">
        <v>1</v>
      </c>
      <c r="P364" s="5" t="s">
        <v>8267</v>
      </c>
      <c r="Q364" s="5">
        <f t="shared" si="20"/>
        <v>124.15933781686498</v>
      </c>
      <c r="R364" s="5">
        <v>139.53488372093022</v>
      </c>
      <c r="S364" s="5">
        <f t="shared" si="21"/>
        <v>139.53488372093022</v>
      </c>
      <c r="T364" s="5" t="s">
        <v>8321</v>
      </c>
      <c r="U364" s="5" t="s">
        <v>8326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12">
        <f t="shared" si="22"/>
        <v>40300.556944444441</v>
      </c>
      <c r="K365" s="5">
        <v>1268934736</v>
      </c>
      <c r="L365" s="12">
        <f t="shared" si="23"/>
        <v>40255.494629629626</v>
      </c>
      <c r="M365" t="b">
        <v>0</v>
      </c>
      <c r="N365" s="5">
        <v>26</v>
      </c>
      <c r="O365" t="b">
        <v>1</v>
      </c>
      <c r="P365" s="5" t="s">
        <v>8267</v>
      </c>
      <c r="Q365" s="5">
        <f t="shared" si="20"/>
        <v>101.33333333333333</v>
      </c>
      <c r="R365" s="5">
        <v>347.84615384615387</v>
      </c>
      <c r="S365" s="5">
        <f t="shared" si="21"/>
        <v>347.84615384615387</v>
      </c>
      <c r="T365" s="5" t="s">
        <v>8321</v>
      </c>
      <c r="U365" s="5" t="s">
        <v>8326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12">
        <f t="shared" si="22"/>
        <v>41810.915972222225</v>
      </c>
      <c r="K366" s="5">
        <v>1400704672</v>
      </c>
      <c r="L366" s="12">
        <f t="shared" si="23"/>
        <v>41780.609629629631</v>
      </c>
      <c r="M366" t="b">
        <v>0</v>
      </c>
      <c r="N366" s="5">
        <v>113</v>
      </c>
      <c r="O366" t="b">
        <v>1</v>
      </c>
      <c r="P366" s="5" t="s">
        <v>8267</v>
      </c>
      <c r="Q366" s="5">
        <f t="shared" si="20"/>
        <v>110.16142857142857</v>
      </c>
      <c r="R366" s="5">
        <v>68.24159292035398</v>
      </c>
      <c r="S366" s="5">
        <f t="shared" si="21"/>
        <v>68.24159292035398</v>
      </c>
      <c r="T366" s="5" t="s">
        <v>8321</v>
      </c>
      <c r="U366" s="5" t="s">
        <v>8326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12">
        <f t="shared" si="22"/>
        <v>41698.356469907405</v>
      </c>
      <c r="K367" s="5">
        <v>1391005999</v>
      </c>
      <c r="L367" s="12">
        <f t="shared" si="23"/>
        <v>41668.356469907405</v>
      </c>
      <c r="M367" t="b">
        <v>0</v>
      </c>
      <c r="N367" s="5">
        <v>65</v>
      </c>
      <c r="O367" t="b">
        <v>1</v>
      </c>
      <c r="P367" s="5" t="s">
        <v>8267</v>
      </c>
      <c r="Q367" s="5">
        <f t="shared" si="20"/>
        <v>103.97333333333333</v>
      </c>
      <c r="R367" s="5">
        <v>239.93846153846152</v>
      </c>
      <c r="S367" s="5">
        <f t="shared" si="21"/>
        <v>239.93846153846152</v>
      </c>
      <c r="T367" s="5" t="s">
        <v>8321</v>
      </c>
      <c r="U367" s="5" t="s">
        <v>8326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12">
        <f t="shared" si="22"/>
        <v>41049.543032407411</v>
      </c>
      <c r="K368" s="5">
        <v>1334948518</v>
      </c>
      <c r="L368" s="12">
        <f t="shared" si="23"/>
        <v>41019.543032407411</v>
      </c>
      <c r="M368" t="b">
        <v>0</v>
      </c>
      <c r="N368" s="5">
        <v>134</v>
      </c>
      <c r="O368" t="b">
        <v>1</v>
      </c>
      <c r="P368" s="5" t="s">
        <v>8267</v>
      </c>
      <c r="Q368" s="5">
        <f t="shared" si="20"/>
        <v>101.31578947368421</v>
      </c>
      <c r="R368" s="5">
        <v>287.31343283582089</v>
      </c>
      <c r="S368" s="5">
        <f t="shared" si="21"/>
        <v>287.31343283582089</v>
      </c>
      <c r="T368" s="5" t="s">
        <v>8321</v>
      </c>
      <c r="U368" s="5" t="s">
        <v>8326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12">
        <f t="shared" si="22"/>
        <v>41394.957638888889</v>
      </c>
      <c r="K369" s="5">
        <v>1363960278</v>
      </c>
      <c r="L369" s="12">
        <f t="shared" si="23"/>
        <v>41355.327291666668</v>
      </c>
      <c r="M369" t="b">
        <v>0</v>
      </c>
      <c r="N369" s="5">
        <v>119</v>
      </c>
      <c r="O369" t="b">
        <v>1</v>
      </c>
      <c r="P369" s="5" t="s">
        <v>8267</v>
      </c>
      <c r="Q369" s="5">
        <f t="shared" si="20"/>
        <v>103.3501</v>
      </c>
      <c r="R369" s="5">
        <v>86.84882352941176</v>
      </c>
      <c r="S369" s="5">
        <f t="shared" si="21"/>
        <v>86.84882352941176</v>
      </c>
      <c r="T369" s="5" t="s">
        <v>8321</v>
      </c>
      <c r="U369" s="5" t="s">
        <v>8326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12">
        <f t="shared" si="22"/>
        <v>42078.313912037032</v>
      </c>
      <c r="K370" s="5">
        <v>1423405922</v>
      </c>
      <c r="L370" s="12">
        <f t="shared" si="23"/>
        <v>42043.355578703704</v>
      </c>
      <c r="M370" t="b">
        <v>0</v>
      </c>
      <c r="N370" s="5">
        <v>159</v>
      </c>
      <c r="O370" t="b">
        <v>1</v>
      </c>
      <c r="P370" s="5" t="s">
        <v>8267</v>
      </c>
      <c r="Q370" s="5">
        <f t="shared" si="20"/>
        <v>104.11199999999999</v>
      </c>
      <c r="R370" s="5">
        <v>81.84905660377359</v>
      </c>
      <c r="S370" s="5">
        <f t="shared" si="21"/>
        <v>81.84905660377359</v>
      </c>
      <c r="T370" s="5" t="s">
        <v>8321</v>
      </c>
      <c r="U370" s="5" t="s">
        <v>8326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12">
        <f t="shared" si="22"/>
        <v>40923.301724537036</v>
      </c>
      <c r="K371" s="5">
        <v>1324041269</v>
      </c>
      <c r="L371" s="12">
        <f t="shared" si="23"/>
        <v>40893.301724537036</v>
      </c>
      <c r="M371" t="b">
        <v>0</v>
      </c>
      <c r="N371" s="5">
        <v>167</v>
      </c>
      <c r="O371" t="b">
        <v>1</v>
      </c>
      <c r="P371" s="5" t="s">
        <v>8267</v>
      </c>
      <c r="Q371" s="5">
        <f t="shared" si="20"/>
        <v>110.15569230769231</v>
      </c>
      <c r="R371" s="5">
        <v>42.874970059880241</v>
      </c>
      <c r="S371" s="5">
        <f t="shared" si="21"/>
        <v>42.874970059880241</v>
      </c>
      <c r="T371" s="5" t="s">
        <v>8321</v>
      </c>
      <c r="U371" s="5" t="s">
        <v>8326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12">
        <f t="shared" si="22"/>
        <v>42741.545138888891</v>
      </c>
      <c r="K372" s="5">
        <v>1481137500</v>
      </c>
      <c r="L372" s="12">
        <f t="shared" si="23"/>
        <v>42711.545138888891</v>
      </c>
      <c r="M372" t="b">
        <v>0</v>
      </c>
      <c r="N372" s="5">
        <v>43</v>
      </c>
      <c r="O372" t="b">
        <v>1</v>
      </c>
      <c r="P372" s="5" t="s">
        <v>8267</v>
      </c>
      <c r="Q372" s="5">
        <f t="shared" si="20"/>
        <v>122.02</v>
      </c>
      <c r="R372" s="5">
        <v>709.41860465116281</v>
      </c>
      <c r="S372" s="5">
        <f t="shared" si="21"/>
        <v>709.41860465116281</v>
      </c>
      <c r="T372" s="5" t="s">
        <v>8321</v>
      </c>
      <c r="U372" s="5" t="s">
        <v>8326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12">
        <f t="shared" si="22"/>
        <v>41306.517812500002</v>
      </c>
      <c r="K373" s="5">
        <v>1355855139</v>
      </c>
      <c r="L373" s="12">
        <f t="shared" si="23"/>
        <v>41261.517812500002</v>
      </c>
      <c r="M373" t="b">
        <v>0</v>
      </c>
      <c r="N373" s="5">
        <v>1062</v>
      </c>
      <c r="O373" t="b">
        <v>1</v>
      </c>
      <c r="P373" s="5" t="s">
        <v>8267</v>
      </c>
      <c r="Q373" s="5">
        <f t="shared" si="20"/>
        <v>114.16866666666667</v>
      </c>
      <c r="R373" s="5">
        <v>161.25517890772127</v>
      </c>
      <c r="S373" s="5">
        <f t="shared" si="21"/>
        <v>161.25517890772127</v>
      </c>
      <c r="T373" s="5" t="s">
        <v>8321</v>
      </c>
      <c r="U373" s="5" t="s">
        <v>8326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12">
        <f t="shared" si="22"/>
        <v>42465.416666666672</v>
      </c>
      <c r="K374" s="5">
        <v>1456408244</v>
      </c>
      <c r="L374" s="12">
        <f t="shared" si="23"/>
        <v>42425.326898148152</v>
      </c>
      <c r="M374" t="b">
        <v>0</v>
      </c>
      <c r="N374" s="5">
        <v>9</v>
      </c>
      <c r="O374" t="b">
        <v>1</v>
      </c>
      <c r="P374" s="5" t="s">
        <v>8267</v>
      </c>
      <c r="Q374" s="5">
        <f t="shared" si="20"/>
        <v>125.33333333333333</v>
      </c>
      <c r="R374" s="5">
        <v>41.777777777777779</v>
      </c>
      <c r="S374" s="5">
        <f t="shared" si="21"/>
        <v>41.777777777777779</v>
      </c>
      <c r="T374" s="5" t="s">
        <v>8321</v>
      </c>
      <c r="U374" s="5" t="s">
        <v>8326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12">
        <f t="shared" si="22"/>
        <v>41108.66201388889</v>
      </c>
      <c r="K375" s="5">
        <v>1340056398</v>
      </c>
      <c r="L375" s="12">
        <f t="shared" si="23"/>
        <v>41078.66201388889</v>
      </c>
      <c r="M375" t="b">
        <v>0</v>
      </c>
      <c r="N375" s="5">
        <v>89</v>
      </c>
      <c r="O375" t="b">
        <v>1</v>
      </c>
      <c r="P375" s="5" t="s">
        <v>8267</v>
      </c>
      <c r="Q375" s="5">
        <f t="shared" si="20"/>
        <v>106.66666666666667</v>
      </c>
      <c r="R375" s="5">
        <v>89.887640449438209</v>
      </c>
      <c r="S375" s="5">
        <f t="shared" si="21"/>
        <v>89.887640449438209</v>
      </c>
      <c r="T375" s="5" t="s">
        <v>8321</v>
      </c>
      <c r="U375" s="5" t="s">
        <v>8326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12">
        <f t="shared" si="22"/>
        <v>40802.639247685183</v>
      </c>
      <c r="K376" s="5">
        <v>1312320031</v>
      </c>
      <c r="L376" s="12">
        <f t="shared" si="23"/>
        <v>40757.639247685183</v>
      </c>
      <c r="M376" t="b">
        <v>0</v>
      </c>
      <c r="N376" s="5">
        <v>174</v>
      </c>
      <c r="O376" t="b">
        <v>1</v>
      </c>
      <c r="P376" s="5" t="s">
        <v>8267</v>
      </c>
      <c r="Q376" s="5">
        <f t="shared" si="20"/>
        <v>130.65</v>
      </c>
      <c r="R376" s="5">
        <v>45.051724137931032</v>
      </c>
      <c r="S376" s="5">
        <f t="shared" si="21"/>
        <v>45.051724137931032</v>
      </c>
      <c r="T376" s="5" t="s">
        <v>8321</v>
      </c>
      <c r="U376" s="5" t="s">
        <v>8326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12">
        <f t="shared" si="22"/>
        <v>41699.470833333333</v>
      </c>
      <c r="K377" s="5">
        <v>1390088311</v>
      </c>
      <c r="L377" s="12">
        <f t="shared" si="23"/>
        <v>41657.735081018516</v>
      </c>
      <c r="M377" t="b">
        <v>0</v>
      </c>
      <c r="N377" s="5">
        <v>14</v>
      </c>
      <c r="O377" t="b">
        <v>1</v>
      </c>
      <c r="P377" s="5" t="s">
        <v>8267</v>
      </c>
      <c r="Q377" s="5">
        <f t="shared" si="20"/>
        <v>120</v>
      </c>
      <c r="R377" s="5">
        <v>42.857142857142854</v>
      </c>
      <c r="S377" s="5">
        <f t="shared" si="21"/>
        <v>42.857142857142854</v>
      </c>
      <c r="T377" s="5" t="s">
        <v>8321</v>
      </c>
      <c r="U377" s="5" t="s">
        <v>8326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12">
        <f t="shared" si="22"/>
        <v>42607.202731481477</v>
      </c>
      <c r="K378" s="5">
        <v>1469443916</v>
      </c>
      <c r="L378" s="12">
        <f t="shared" si="23"/>
        <v>42576.202731481477</v>
      </c>
      <c r="M378" t="b">
        <v>0</v>
      </c>
      <c r="N378" s="5">
        <v>48</v>
      </c>
      <c r="O378" t="b">
        <v>1</v>
      </c>
      <c r="P378" s="5" t="s">
        <v>8267</v>
      </c>
      <c r="Q378" s="5">
        <f t="shared" si="20"/>
        <v>105.95918367346938</v>
      </c>
      <c r="R378" s="5">
        <v>54.083333333333336</v>
      </c>
      <c r="S378" s="5">
        <f t="shared" si="21"/>
        <v>54.083333333333336</v>
      </c>
      <c r="T378" s="5" t="s">
        <v>8321</v>
      </c>
      <c r="U378" s="5" t="s">
        <v>8326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12">
        <f t="shared" si="22"/>
        <v>42322.042361111111</v>
      </c>
      <c r="K379" s="5">
        <v>1444888868</v>
      </c>
      <c r="L379" s="12">
        <f t="shared" si="23"/>
        <v>42292.000787037032</v>
      </c>
      <c r="M379" t="b">
        <v>0</v>
      </c>
      <c r="N379" s="5">
        <v>133</v>
      </c>
      <c r="O379" t="b">
        <v>1</v>
      </c>
      <c r="P379" s="5" t="s">
        <v>8267</v>
      </c>
      <c r="Q379" s="5">
        <f t="shared" si="20"/>
        <v>114.4</v>
      </c>
      <c r="R379" s="5">
        <v>103.21804511278195</v>
      </c>
      <c r="S379" s="5">
        <f t="shared" si="21"/>
        <v>103.21804511278195</v>
      </c>
      <c r="T379" s="5" t="s">
        <v>8321</v>
      </c>
      <c r="U379" s="5" t="s">
        <v>8326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12">
        <f t="shared" si="22"/>
        <v>42394.744444444441</v>
      </c>
      <c r="K380" s="5">
        <v>1451655808</v>
      </c>
      <c r="L380" s="12">
        <f t="shared" si="23"/>
        <v>42370.321851851855</v>
      </c>
      <c r="M380" t="b">
        <v>0</v>
      </c>
      <c r="N380" s="5">
        <v>83</v>
      </c>
      <c r="O380" t="b">
        <v>1</v>
      </c>
      <c r="P380" s="5" t="s">
        <v>8267</v>
      </c>
      <c r="Q380" s="5">
        <f t="shared" si="20"/>
        <v>111.76666666666667</v>
      </c>
      <c r="R380" s="5">
        <v>40.397590361445786</v>
      </c>
      <c r="S380" s="5">
        <f t="shared" si="21"/>
        <v>40.397590361445786</v>
      </c>
      <c r="T380" s="5" t="s">
        <v>8321</v>
      </c>
      <c r="U380" s="5" t="s">
        <v>8326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12">
        <f t="shared" si="22"/>
        <v>41032.438333333332</v>
      </c>
      <c r="K381" s="5">
        <v>1332174672</v>
      </c>
      <c r="L381" s="12">
        <f t="shared" si="23"/>
        <v>40987.438333333332</v>
      </c>
      <c r="M381" t="b">
        <v>0</v>
      </c>
      <c r="N381" s="5">
        <v>149</v>
      </c>
      <c r="O381" t="b">
        <v>1</v>
      </c>
      <c r="P381" s="5" t="s">
        <v>8267</v>
      </c>
      <c r="Q381" s="5">
        <f t="shared" si="20"/>
        <v>116.08</v>
      </c>
      <c r="R381" s="5">
        <v>116.85906040268456</v>
      </c>
      <c r="S381" s="5">
        <f t="shared" si="21"/>
        <v>116.85906040268456</v>
      </c>
      <c r="T381" s="5" t="s">
        <v>8321</v>
      </c>
      <c r="U381" s="5" t="s">
        <v>8326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12">
        <f t="shared" si="22"/>
        <v>42392.469814814816</v>
      </c>
      <c r="K382" s="5">
        <v>1451409392</v>
      </c>
      <c r="L382" s="12">
        <f t="shared" si="23"/>
        <v>42367.469814814816</v>
      </c>
      <c r="M382" t="b">
        <v>0</v>
      </c>
      <c r="N382" s="5">
        <v>49</v>
      </c>
      <c r="O382" t="b">
        <v>1</v>
      </c>
      <c r="P382" s="5" t="s">
        <v>8267</v>
      </c>
      <c r="Q382" s="5">
        <f t="shared" si="20"/>
        <v>141.5</v>
      </c>
      <c r="R382" s="5">
        <v>115.51020408163265</v>
      </c>
      <c r="S382" s="5">
        <f t="shared" si="21"/>
        <v>115.51020408163265</v>
      </c>
      <c r="T382" s="5" t="s">
        <v>8321</v>
      </c>
      <c r="U382" s="5" t="s">
        <v>8326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12">
        <f t="shared" si="22"/>
        <v>41119.958333333336</v>
      </c>
      <c r="K383" s="5">
        <v>1340642717</v>
      </c>
      <c r="L383" s="12">
        <f t="shared" si="23"/>
        <v>41085.448113425926</v>
      </c>
      <c r="M383" t="b">
        <v>0</v>
      </c>
      <c r="N383" s="5">
        <v>251</v>
      </c>
      <c r="O383" t="b">
        <v>1</v>
      </c>
      <c r="P383" s="5" t="s">
        <v>8267</v>
      </c>
      <c r="Q383" s="5">
        <f t="shared" si="20"/>
        <v>104.73</v>
      </c>
      <c r="R383" s="5">
        <v>104.31274900398407</v>
      </c>
      <c r="S383" s="5">
        <f t="shared" si="21"/>
        <v>104.31274900398407</v>
      </c>
      <c r="T383" s="5" t="s">
        <v>8321</v>
      </c>
      <c r="U383" s="5" t="s">
        <v>8326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12">
        <f t="shared" si="22"/>
        <v>41158.459490740745</v>
      </c>
      <c r="K384" s="5">
        <v>1345741300</v>
      </c>
      <c r="L384" s="12">
        <f t="shared" si="23"/>
        <v>41144.459490740745</v>
      </c>
      <c r="M384" t="b">
        <v>0</v>
      </c>
      <c r="N384" s="5">
        <v>22</v>
      </c>
      <c r="O384" t="b">
        <v>1</v>
      </c>
      <c r="P384" s="5" t="s">
        <v>8267</v>
      </c>
      <c r="Q384" s="5">
        <f t="shared" si="20"/>
        <v>255.83333333333334</v>
      </c>
      <c r="R384" s="5">
        <v>69.772727272727266</v>
      </c>
      <c r="S384" s="5">
        <f t="shared" si="21"/>
        <v>69.772727272727266</v>
      </c>
      <c r="T384" s="5" t="s">
        <v>8321</v>
      </c>
      <c r="U384" s="5" t="s">
        <v>8326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12">
        <f t="shared" si="22"/>
        <v>41777.867581018516</v>
      </c>
      <c r="K385" s="5">
        <v>1398480559</v>
      </c>
      <c r="L385" s="12">
        <f t="shared" si="23"/>
        <v>41754.867581018516</v>
      </c>
      <c r="M385" t="b">
        <v>0</v>
      </c>
      <c r="N385" s="5">
        <v>48</v>
      </c>
      <c r="O385" t="b">
        <v>1</v>
      </c>
      <c r="P385" s="5" t="s">
        <v>8267</v>
      </c>
      <c r="Q385" s="5">
        <f t="shared" si="20"/>
        <v>206.70670670670671</v>
      </c>
      <c r="R385" s="5">
        <v>43.020833333333336</v>
      </c>
      <c r="S385" s="5">
        <f t="shared" si="21"/>
        <v>43.020833333333336</v>
      </c>
      <c r="T385" s="5" t="s">
        <v>8321</v>
      </c>
      <c r="U385" s="5" t="s">
        <v>8326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12">
        <f t="shared" si="22"/>
        <v>42010.531793981485</v>
      </c>
      <c r="K386" s="5">
        <v>1417977947</v>
      </c>
      <c r="L386" s="12">
        <f t="shared" si="23"/>
        <v>41980.531793981485</v>
      </c>
      <c r="M386" t="b">
        <v>0</v>
      </c>
      <c r="N386" s="5">
        <v>383</v>
      </c>
      <c r="O386" t="b">
        <v>1</v>
      </c>
      <c r="P386" s="5" t="s">
        <v>8267</v>
      </c>
      <c r="Q386" s="5">
        <f t="shared" ref="Q386:Q449" si="24">E386*100/D386</f>
        <v>112.105</v>
      </c>
      <c r="R386" s="5">
        <v>58.540469973890339</v>
      </c>
      <c r="S386" s="5">
        <f t="shared" ref="S386:S449" si="25">IFERROR(R386,0)</f>
        <v>58.540469973890339</v>
      </c>
      <c r="T386" s="5" t="s">
        <v>8321</v>
      </c>
      <c r="U386" s="5" t="s">
        <v>8326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12">
        <f t="shared" ref="J387:J450" si="26">(I387/86400)+25569+(-6/24)</f>
        <v>41964.376168981486</v>
      </c>
      <c r="K387" s="5">
        <v>1413986501</v>
      </c>
      <c r="L387" s="12">
        <f t="shared" ref="L387:L450" si="27">(K387/86400)+25569+(-6/24)</f>
        <v>41934.334502314814</v>
      </c>
      <c r="M387" t="b">
        <v>0</v>
      </c>
      <c r="N387" s="5">
        <v>237</v>
      </c>
      <c r="O387" t="b">
        <v>1</v>
      </c>
      <c r="P387" s="5" t="s">
        <v>8267</v>
      </c>
      <c r="Q387" s="5">
        <f t="shared" si="24"/>
        <v>105.982</v>
      </c>
      <c r="R387" s="5">
        <v>111.79535864978902</v>
      </c>
      <c r="S387" s="5">
        <f t="shared" si="25"/>
        <v>111.79535864978902</v>
      </c>
      <c r="T387" s="5" t="s">
        <v>8321</v>
      </c>
      <c r="U387" s="5" t="s">
        <v>8326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12">
        <f t="shared" si="26"/>
        <v>42226.701284722221</v>
      </c>
      <c r="K388" s="5">
        <v>1437950991</v>
      </c>
      <c r="L388" s="12">
        <f t="shared" si="27"/>
        <v>42211.701284722221</v>
      </c>
      <c r="M388" t="b">
        <v>0</v>
      </c>
      <c r="N388" s="5">
        <v>13</v>
      </c>
      <c r="O388" t="b">
        <v>1</v>
      </c>
      <c r="P388" s="5" t="s">
        <v>8267</v>
      </c>
      <c r="Q388" s="5">
        <f t="shared" si="24"/>
        <v>100.16666666666667</v>
      </c>
      <c r="R388" s="5">
        <v>46.230769230769234</v>
      </c>
      <c r="S388" s="5">
        <f t="shared" si="25"/>
        <v>46.230769230769234</v>
      </c>
      <c r="T388" s="5" t="s">
        <v>8321</v>
      </c>
      <c r="U388" s="5" t="s">
        <v>8326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12">
        <f t="shared" si="26"/>
        <v>42231</v>
      </c>
      <c r="K389" s="5">
        <v>1436976858</v>
      </c>
      <c r="L389" s="12">
        <f t="shared" si="27"/>
        <v>42200.42659722222</v>
      </c>
      <c r="M389" t="b">
        <v>0</v>
      </c>
      <c r="N389" s="5">
        <v>562</v>
      </c>
      <c r="O389" t="b">
        <v>1</v>
      </c>
      <c r="P389" s="5" t="s">
        <v>8267</v>
      </c>
      <c r="Q389" s="5">
        <f t="shared" si="24"/>
        <v>213.98947368421054</v>
      </c>
      <c r="R389" s="5">
        <v>144.69039145907473</v>
      </c>
      <c r="S389" s="5">
        <f t="shared" si="25"/>
        <v>144.69039145907473</v>
      </c>
      <c r="T389" s="5" t="s">
        <v>8321</v>
      </c>
      <c r="U389" s="5" t="s">
        <v>8326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12">
        <f t="shared" si="26"/>
        <v>42578.826157407406</v>
      </c>
      <c r="K390" s="5">
        <v>1467078580</v>
      </c>
      <c r="L390" s="12">
        <f t="shared" si="27"/>
        <v>42548.826157407406</v>
      </c>
      <c r="M390" t="b">
        <v>0</v>
      </c>
      <c r="N390" s="5">
        <v>71</v>
      </c>
      <c r="O390" t="b">
        <v>1</v>
      </c>
      <c r="P390" s="5" t="s">
        <v>8267</v>
      </c>
      <c r="Q390" s="5">
        <f t="shared" si="24"/>
        <v>126.16</v>
      </c>
      <c r="R390" s="5">
        <v>88.845070422535215</v>
      </c>
      <c r="S390" s="5">
        <f t="shared" si="25"/>
        <v>88.845070422535215</v>
      </c>
      <c r="T390" s="5" t="s">
        <v>8321</v>
      </c>
      <c r="U390" s="5" t="s">
        <v>8326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12">
        <f t="shared" si="26"/>
        <v>41705.707638888889</v>
      </c>
      <c r="K391" s="5">
        <v>1391477450</v>
      </c>
      <c r="L391" s="12">
        <f t="shared" si="27"/>
        <v>41673.813078703708</v>
      </c>
      <c r="M391" t="b">
        <v>0</v>
      </c>
      <c r="N391" s="5">
        <v>1510</v>
      </c>
      <c r="O391" t="b">
        <v>1</v>
      </c>
      <c r="P391" s="5" t="s">
        <v>8267</v>
      </c>
      <c r="Q391" s="5">
        <f t="shared" si="24"/>
        <v>181.53547058823528</v>
      </c>
      <c r="R391" s="5">
        <v>81.75107284768211</v>
      </c>
      <c r="S391" s="5">
        <f t="shared" si="25"/>
        <v>81.75107284768211</v>
      </c>
      <c r="T391" s="5" t="s">
        <v>8321</v>
      </c>
      <c r="U391" s="5" t="s">
        <v>8326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12">
        <f t="shared" si="26"/>
        <v>42131.786712962959</v>
      </c>
      <c r="K392" s="5">
        <v>1429318372</v>
      </c>
      <c r="L392" s="12">
        <f t="shared" si="27"/>
        <v>42111.786712962959</v>
      </c>
      <c r="M392" t="b">
        <v>0</v>
      </c>
      <c r="N392" s="5">
        <v>14</v>
      </c>
      <c r="O392" t="b">
        <v>1</v>
      </c>
      <c r="P392" s="5" t="s">
        <v>8267</v>
      </c>
      <c r="Q392" s="5">
        <f t="shared" si="24"/>
        <v>100</v>
      </c>
      <c r="R392" s="5">
        <v>71.428571428571431</v>
      </c>
      <c r="S392" s="5">
        <f t="shared" si="25"/>
        <v>71.428571428571431</v>
      </c>
      <c r="T392" s="5" t="s">
        <v>8321</v>
      </c>
      <c r="U392" s="5" t="s">
        <v>8326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12">
        <f t="shared" si="26"/>
        <v>40894.790972222225</v>
      </c>
      <c r="K393" s="5">
        <v>1321578051</v>
      </c>
      <c r="L393" s="12">
        <f t="shared" si="27"/>
        <v>40864.792256944442</v>
      </c>
      <c r="M393" t="b">
        <v>0</v>
      </c>
      <c r="N393" s="5">
        <v>193</v>
      </c>
      <c r="O393" t="b">
        <v>1</v>
      </c>
      <c r="P393" s="5" t="s">
        <v>8267</v>
      </c>
      <c r="Q393" s="5">
        <f t="shared" si="24"/>
        <v>100.61</v>
      </c>
      <c r="R393" s="5">
        <v>104.25906735751295</v>
      </c>
      <c r="S393" s="5">
        <f t="shared" si="25"/>
        <v>104.25906735751295</v>
      </c>
      <c r="T393" s="5" t="s">
        <v>8321</v>
      </c>
      <c r="U393" s="5" t="s">
        <v>8326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12">
        <f t="shared" si="26"/>
        <v>40793.875</v>
      </c>
      <c r="K394" s="5">
        <v>1312823571</v>
      </c>
      <c r="L394" s="12">
        <f t="shared" si="27"/>
        <v>40763.467256944445</v>
      </c>
      <c r="M394" t="b">
        <v>0</v>
      </c>
      <c r="N394" s="5">
        <v>206</v>
      </c>
      <c r="O394" t="b">
        <v>1</v>
      </c>
      <c r="P394" s="5" t="s">
        <v>8267</v>
      </c>
      <c r="Q394" s="5">
        <f t="shared" si="24"/>
        <v>100.9027027027027</v>
      </c>
      <c r="R394" s="5">
        <v>90.616504854368927</v>
      </c>
      <c r="S394" s="5">
        <f t="shared" si="25"/>
        <v>90.616504854368927</v>
      </c>
      <c r="T394" s="5" t="s">
        <v>8321</v>
      </c>
      <c r="U394" s="5" t="s">
        <v>8326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12">
        <f t="shared" si="26"/>
        <v>41557.458935185183</v>
      </c>
      <c r="K395" s="5">
        <v>1378746052</v>
      </c>
      <c r="L395" s="12">
        <f t="shared" si="27"/>
        <v>41526.458935185183</v>
      </c>
      <c r="M395" t="b">
        <v>0</v>
      </c>
      <c r="N395" s="5">
        <v>351</v>
      </c>
      <c r="O395" t="b">
        <v>1</v>
      </c>
      <c r="P395" s="5" t="s">
        <v>8267</v>
      </c>
      <c r="Q395" s="5">
        <f t="shared" si="24"/>
        <v>110.446</v>
      </c>
      <c r="R395" s="5">
        <v>157.33048433048432</v>
      </c>
      <c r="S395" s="5">
        <f t="shared" si="25"/>
        <v>157.33048433048432</v>
      </c>
      <c r="T395" s="5" t="s">
        <v>8321</v>
      </c>
      <c r="U395" s="5" t="s">
        <v>8326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12">
        <f t="shared" si="26"/>
        <v>42477.526412037041</v>
      </c>
      <c r="K396" s="5">
        <v>1455737882</v>
      </c>
      <c r="L396" s="12">
        <f t="shared" si="27"/>
        <v>42417.568078703705</v>
      </c>
      <c r="M396" t="b">
        <v>0</v>
      </c>
      <c r="N396" s="5">
        <v>50</v>
      </c>
      <c r="O396" t="b">
        <v>1</v>
      </c>
      <c r="P396" s="5" t="s">
        <v>8267</v>
      </c>
      <c r="Q396" s="5">
        <f t="shared" si="24"/>
        <v>111.8936170212766</v>
      </c>
      <c r="R396" s="5">
        <v>105.18</v>
      </c>
      <c r="S396" s="5">
        <f t="shared" si="25"/>
        <v>105.18</v>
      </c>
      <c r="T396" s="5" t="s">
        <v>8321</v>
      </c>
      <c r="U396" s="5" t="s">
        <v>8326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12">
        <f t="shared" si="26"/>
        <v>41026.647222222222</v>
      </c>
      <c r="K397" s="5">
        <v>1332452960</v>
      </c>
      <c r="L397" s="12">
        <f t="shared" si="27"/>
        <v>40990.659259259257</v>
      </c>
      <c r="M397" t="b">
        <v>0</v>
      </c>
      <c r="N397" s="5">
        <v>184</v>
      </c>
      <c r="O397" t="b">
        <v>1</v>
      </c>
      <c r="P397" s="5" t="s">
        <v>8267</v>
      </c>
      <c r="Q397" s="5">
        <f t="shared" si="24"/>
        <v>108.0445</v>
      </c>
      <c r="R397" s="5">
        <v>58.719836956521746</v>
      </c>
      <c r="S397" s="5">
        <f t="shared" si="25"/>
        <v>58.719836956521746</v>
      </c>
      <c r="T397" s="5" t="s">
        <v>8321</v>
      </c>
      <c r="U397" s="5" t="s">
        <v>8326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12">
        <f t="shared" si="26"/>
        <v>41097.314884259264</v>
      </c>
      <c r="K398" s="5">
        <v>1340372006</v>
      </c>
      <c r="L398" s="12">
        <f t="shared" si="27"/>
        <v>41082.314884259264</v>
      </c>
      <c r="M398" t="b">
        <v>0</v>
      </c>
      <c r="N398" s="5">
        <v>196</v>
      </c>
      <c r="O398" t="b">
        <v>1</v>
      </c>
      <c r="P398" s="5" t="s">
        <v>8267</v>
      </c>
      <c r="Q398" s="5">
        <f t="shared" si="24"/>
        <v>106.66666666666667</v>
      </c>
      <c r="R398" s="5">
        <v>81.632653061224488</v>
      </c>
      <c r="S398" s="5">
        <f t="shared" si="25"/>
        <v>81.632653061224488</v>
      </c>
      <c r="T398" s="5" t="s">
        <v>8321</v>
      </c>
      <c r="U398" s="5" t="s">
        <v>8326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12">
        <f t="shared" si="26"/>
        <v>40421.905555555553</v>
      </c>
      <c r="K399" s="5">
        <v>1279651084</v>
      </c>
      <c r="L399" s="12">
        <f t="shared" si="27"/>
        <v>40379.526435185187</v>
      </c>
      <c r="M399" t="b">
        <v>0</v>
      </c>
      <c r="N399" s="5">
        <v>229</v>
      </c>
      <c r="O399" t="b">
        <v>1</v>
      </c>
      <c r="P399" s="5" t="s">
        <v>8267</v>
      </c>
      <c r="Q399" s="5">
        <f t="shared" si="24"/>
        <v>103.90027322404372</v>
      </c>
      <c r="R399" s="5">
        <v>56.460043668122275</v>
      </c>
      <c r="S399" s="5">
        <f t="shared" si="25"/>
        <v>56.460043668122275</v>
      </c>
      <c r="T399" s="5" t="s">
        <v>8321</v>
      </c>
      <c r="U399" s="5" t="s">
        <v>8326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12">
        <f t="shared" si="26"/>
        <v>42123.543124999997</v>
      </c>
      <c r="K400" s="5">
        <v>1426446126</v>
      </c>
      <c r="L400" s="12">
        <f t="shared" si="27"/>
        <v>42078.543124999997</v>
      </c>
      <c r="M400" t="b">
        <v>0</v>
      </c>
      <c r="N400" s="5">
        <v>67</v>
      </c>
      <c r="O400" t="b">
        <v>1</v>
      </c>
      <c r="P400" s="5" t="s">
        <v>8267</v>
      </c>
      <c r="Q400" s="5">
        <f t="shared" si="24"/>
        <v>125.16</v>
      </c>
      <c r="R400" s="5">
        <v>140.1044776119403</v>
      </c>
      <c r="S400" s="5">
        <f t="shared" si="25"/>
        <v>140.1044776119403</v>
      </c>
      <c r="T400" s="5" t="s">
        <v>8321</v>
      </c>
      <c r="U400" s="5" t="s">
        <v>8326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12">
        <f t="shared" si="26"/>
        <v>42718.25</v>
      </c>
      <c r="K401" s="5">
        <v>1479070867</v>
      </c>
      <c r="L401" s="12">
        <f t="shared" si="27"/>
        <v>42687.625775462962</v>
      </c>
      <c r="M401" t="b">
        <v>0</v>
      </c>
      <c r="N401" s="5">
        <v>95</v>
      </c>
      <c r="O401" t="b">
        <v>1</v>
      </c>
      <c r="P401" s="5" t="s">
        <v>8267</v>
      </c>
      <c r="Q401" s="5">
        <f t="shared" si="24"/>
        <v>106.80500000000001</v>
      </c>
      <c r="R401" s="5">
        <v>224.85263157894738</v>
      </c>
      <c r="S401" s="5">
        <f t="shared" si="25"/>
        <v>224.85263157894738</v>
      </c>
      <c r="T401" s="5" t="s">
        <v>8321</v>
      </c>
      <c r="U401" s="5" t="s">
        <v>8326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12">
        <f t="shared" si="26"/>
        <v>41775.895833333336</v>
      </c>
      <c r="K402" s="5">
        <v>1397661347</v>
      </c>
      <c r="L402" s="12">
        <f t="shared" si="27"/>
        <v>41745.385960648149</v>
      </c>
      <c r="M402" t="b">
        <v>0</v>
      </c>
      <c r="N402" s="5">
        <v>62</v>
      </c>
      <c r="O402" t="b">
        <v>1</v>
      </c>
      <c r="P402" s="5" t="s">
        <v>8267</v>
      </c>
      <c r="Q402" s="5">
        <f t="shared" si="24"/>
        <v>112.30249999999999</v>
      </c>
      <c r="R402" s="5">
        <v>181.13306451612902</v>
      </c>
      <c r="S402" s="5">
        <f t="shared" si="25"/>
        <v>181.13306451612902</v>
      </c>
      <c r="T402" s="5" t="s">
        <v>8321</v>
      </c>
      <c r="U402" s="5" t="s">
        <v>8326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12">
        <f t="shared" si="26"/>
        <v>40762.592245370368</v>
      </c>
      <c r="K403" s="5">
        <v>1310155970</v>
      </c>
      <c r="L403" s="12">
        <f t="shared" si="27"/>
        <v>40732.592245370368</v>
      </c>
      <c r="M403" t="b">
        <v>0</v>
      </c>
      <c r="N403" s="5">
        <v>73</v>
      </c>
      <c r="O403" t="b">
        <v>1</v>
      </c>
      <c r="P403" s="5" t="s">
        <v>8267</v>
      </c>
      <c r="Q403" s="5">
        <f t="shared" si="24"/>
        <v>103.812</v>
      </c>
      <c r="R403" s="5">
        <v>711.04109589041093</v>
      </c>
      <c r="S403" s="5">
        <f t="shared" si="25"/>
        <v>711.04109589041093</v>
      </c>
      <c r="T403" s="5" t="s">
        <v>8321</v>
      </c>
      <c r="U403" s="5" t="s">
        <v>8326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12">
        <f t="shared" si="26"/>
        <v>42313.33121527778</v>
      </c>
      <c r="K404" s="5">
        <v>1444913817</v>
      </c>
      <c r="L404" s="12">
        <f t="shared" si="27"/>
        <v>42292.289548611108</v>
      </c>
      <c r="M404" t="b">
        <v>0</v>
      </c>
      <c r="N404" s="5">
        <v>43</v>
      </c>
      <c r="O404" t="b">
        <v>1</v>
      </c>
      <c r="P404" s="5" t="s">
        <v>8267</v>
      </c>
      <c r="Q404" s="5">
        <f t="shared" si="24"/>
        <v>141.65</v>
      </c>
      <c r="R404" s="5">
        <v>65.883720930232556</v>
      </c>
      <c r="S404" s="5">
        <f t="shared" si="25"/>
        <v>65.883720930232556</v>
      </c>
      <c r="T404" s="5" t="s">
        <v>8321</v>
      </c>
      <c r="U404" s="5" t="s">
        <v>8326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12">
        <f t="shared" si="26"/>
        <v>40765.047222222223</v>
      </c>
      <c r="K405" s="5">
        <v>1308900441</v>
      </c>
      <c r="L405" s="12">
        <f t="shared" si="27"/>
        <v>40718.060659722221</v>
      </c>
      <c r="M405" t="b">
        <v>0</v>
      </c>
      <c r="N405" s="5">
        <v>70</v>
      </c>
      <c r="O405" t="b">
        <v>1</v>
      </c>
      <c r="P405" s="5" t="s">
        <v>8267</v>
      </c>
      <c r="Q405" s="5">
        <f t="shared" si="24"/>
        <v>105.26</v>
      </c>
      <c r="R405" s="5">
        <v>75.185714285714283</v>
      </c>
      <c r="S405" s="5">
        <f t="shared" si="25"/>
        <v>75.185714285714283</v>
      </c>
      <c r="T405" s="5" t="s">
        <v>8321</v>
      </c>
      <c r="U405" s="5" t="s">
        <v>8326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12">
        <f t="shared" si="26"/>
        <v>41675.711111111115</v>
      </c>
      <c r="K406" s="5">
        <v>1389107062</v>
      </c>
      <c r="L406" s="12">
        <f t="shared" si="27"/>
        <v>41646.378032407403</v>
      </c>
      <c r="M406" t="b">
        <v>0</v>
      </c>
      <c r="N406" s="5">
        <v>271</v>
      </c>
      <c r="O406" t="b">
        <v>1</v>
      </c>
      <c r="P406" s="5" t="s">
        <v>8267</v>
      </c>
      <c r="Q406" s="5">
        <f t="shared" si="24"/>
        <v>103.09142857142857</v>
      </c>
      <c r="R406" s="5">
        <v>133.14391143911439</v>
      </c>
      <c r="S406" s="5">
        <f t="shared" si="25"/>
        <v>133.14391143911439</v>
      </c>
      <c r="T406" s="5" t="s">
        <v>8321</v>
      </c>
      <c r="U406" s="5" t="s">
        <v>8326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12">
        <f t="shared" si="26"/>
        <v>41703.83494212963</v>
      </c>
      <c r="K407" s="5">
        <v>1391479339</v>
      </c>
      <c r="L407" s="12">
        <f t="shared" si="27"/>
        <v>41673.83494212963</v>
      </c>
      <c r="M407" t="b">
        <v>0</v>
      </c>
      <c r="N407" s="5">
        <v>55</v>
      </c>
      <c r="O407" t="b">
        <v>1</v>
      </c>
      <c r="P407" s="5" t="s">
        <v>8267</v>
      </c>
      <c r="Q407" s="5">
        <f t="shared" si="24"/>
        <v>107.65957446808511</v>
      </c>
      <c r="R407" s="5">
        <v>55.2</v>
      </c>
      <c r="S407" s="5">
        <f t="shared" si="25"/>
        <v>55.2</v>
      </c>
      <c r="T407" s="5" t="s">
        <v>8321</v>
      </c>
      <c r="U407" s="5" t="s">
        <v>8326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12">
        <f t="shared" si="26"/>
        <v>40671.999305555553</v>
      </c>
      <c r="K408" s="5">
        <v>1301975637</v>
      </c>
      <c r="L408" s="12">
        <f t="shared" si="27"/>
        <v>40637.912465277775</v>
      </c>
      <c r="M408" t="b">
        <v>0</v>
      </c>
      <c r="N408" s="5">
        <v>35</v>
      </c>
      <c r="O408" t="b">
        <v>1</v>
      </c>
      <c r="P408" s="5" t="s">
        <v>8267</v>
      </c>
      <c r="Q408" s="5">
        <f t="shared" si="24"/>
        <v>107.70464285714286</v>
      </c>
      <c r="R408" s="5">
        <v>86.163714285714292</v>
      </c>
      <c r="S408" s="5">
        <f t="shared" si="25"/>
        <v>86.163714285714292</v>
      </c>
      <c r="T408" s="5" t="s">
        <v>8321</v>
      </c>
      <c r="U408" s="5" t="s">
        <v>8326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12">
        <f t="shared" si="26"/>
        <v>40866.662615740745</v>
      </c>
      <c r="K409" s="5">
        <v>1316552050</v>
      </c>
      <c r="L409" s="12">
        <f t="shared" si="27"/>
        <v>40806.620949074073</v>
      </c>
      <c r="M409" t="b">
        <v>0</v>
      </c>
      <c r="N409" s="5">
        <v>22</v>
      </c>
      <c r="O409" t="b">
        <v>1</v>
      </c>
      <c r="P409" s="5" t="s">
        <v>8267</v>
      </c>
      <c r="Q409" s="5">
        <f t="shared" si="24"/>
        <v>101.55</v>
      </c>
      <c r="R409" s="5">
        <v>92.318181818181813</v>
      </c>
      <c r="S409" s="5">
        <f t="shared" si="25"/>
        <v>92.318181818181813</v>
      </c>
      <c r="T409" s="5" t="s">
        <v>8321</v>
      </c>
      <c r="U409" s="5" t="s">
        <v>8326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12">
        <f t="shared" si="26"/>
        <v>41583.527662037035</v>
      </c>
      <c r="K410" s="5">
        <v>1380217190</v>
      </c>
      <c r="L410" s="12">
        <f t="shared" si="27"/>
        <v>41543.485995370371</v>
      </c>
      <c r="M410" t="b">
        <v>0</v>
      </c>
      <c r="N410" s="5">
        <v>38</v>
      </c>
      <c r="O410" t="b">
        <v>1</v>
      </c>
      <c r="P410" s="5" t="s">
        <v>8267</v>
      </c>
      <c r="Q410" s="5">
        <f t="shared" si="24"/>
        <v>101.43766666666667</v>
      </c>
      <c r="R410" s="5">
        <v>160.16473684210527</v>
      </c>
      <c r="S410" s="5">
        <f t="shared" si="25"/>
        <v>160.16473684210527</v>
      </c>
      <c r="T410" s="5" t="s">
        <v>8321</v>
      </c>
      <c r="U410" s="5" t="s">
        <v>8326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12">
        <f t="shared" si="26"/>
        <v>42573.612777777773</v>
      </c>
      <c r="K411" s="5">
        <v>1466628144</v>
      </c>
      <c r="L411" s="12">
        <f t="shared" si="27"/>
        <v>42543.612777777773</v>
      </c>
      <c r="M411" t="b">
        <v>0</v>
      </c>
      <c r="N411" s="5">
        <v>15</v>
      </c>
      <c r="O411" t="b">
        <v>1</v>
      </c>
      <c r="P411" s="5" t="s">
        <v>8267</v>
      </c>
      <c r="Q411" s="5">
        <f t="shared" si="24"/>
        <v>136.80000000000001</v>
      </c>
      <c r="R411" s="5">
        <v>45.6</v>
      </c>
      <c r="S411" s="5">
        <f t="shared" si="25"/>
        <v>45.6</v>
      </c>
      <c r="T411" s="5" t="s">
        <v>8321</v>
      </c>
      <c r="U411" s="5" t="s">
        <v>8326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12">
        <f t="shared" si="26"/>
        <v>42173.731446759259</v>
      </c>
      <c r="K412" s="5">
        <v>1429486397</v>
      </c>
      <c r="L412" s="12">
        <f t="shared" si="27"/>
        <v>42113.731446759259</v>
      </c>
      <c r="M412" t="b">
        <v>0</v>
      </c>
      <c r="N412" s="5">
        <v>7</v>
      </c>
      <c r="O412" t="b">
        <v>1</v>
      </c>
      <c r="P412" s="5" t="s">
        <v>8267</v>
      </c>
      <c r="Q412" s="5">
        <f t="shared" si="24"/>
        <v>128.30000000000001</v>
      </c>
      <c r="R412" s="5">
        <v>183.28571428571428</v>
      </c>
      <c r="S412" s="5">
        <f t="shared" si="25"/>
        <v>183.28571428571428</v>
      </c>
      <c r="T412" s="5" t="s">
        <v>8321</v>
      </c>
      <c r="U412" s="5" t="s">
        <v>8326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12">
        <f t="shared" si="26"/>
        <v>41629.958333333336</v>
      </c>
      <c r="K413" s="5">
        <v>1384920804</v>
      </c>
      <c r="L413" s="12">
        <f t="shared" si="27"/>
        <v>41597.92597222222</v>
      </c>
      <c r="M413" t="b">
        <v>0</v>
      </c>
      <c r="N413" s="5">
        <v>241</v>
      </c>
      <c r="O413" t="b">
        <v>1</v>
      </c>
      <c r="P413" s="5" t="s">
        <v>8267</v>
      </c>
      <c r="Q413" s="5">
        <f t="shared" si="24"/>
        <v>101.05</v>
      </c>
      <c r="R413" s="5">
        <v>125.78838174273859</v>
      </c>
      <c r="S413" s="5">
        <f t="shared" si="25"/>
        <v>125.78838174273859</v>
      </c>
      <c r="T413" s="5" t="s">
        <v>8321</v>
      </c>
      <c r="U413" s="5" t="s">
        <v>8326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12">
        <f t="shared" si="26"/>
        <v>41115.492800925924</v>
      </c>
      <c r="K414" s="5">
        <v>1341856178</v>
      </c>
      <c r="L414" s="12">
        <f t="shared" si="27"/>
        <v>41099.492800925924</v>
      </c>
      <c r="M414" t="b">
        <v>0</v>
      </c>
      <c r="N414" s="5">
        <v>55</v>
      </c>
      <c r="O414" t="b">
        <v>1</v>
      </c>
      <c r="P414" s="5" t="s">
        <v>8267</v>
      </c>
      <c r="Q414" s="5">
        <f t="shared" si="24"/>
        <v>126.84</v>
      </c>
      <c r="R414" s="5">
        <v>57.654545454545456</v>
      </c>
      <c r="S414" s="5">
        <f t="shared" si="25"/>
        <v>57.654545454545456</v>
      </c>
      <c r="T414" s="5" t="s">
        <v>8321</v>
      </c>
      <c r="U414" s="5" t="s">
        <v>8326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12">
        <f t="shared" si="26"/>
        <v>41109.627442129626</v>
      </c>
      <c r="K415" s="5">
        <v>1340139811</v>
      </c>
      <c r="L415" s="12">
        <f t="shared" si="27"/>
        <v>41079.627442129626</v>
      </c>
      <c r="M415" t="b">
        <v>0</v>
      </c>
      <c r="N415" s="5">
        <v>171</v>
      </c>
      <c r="O415" t="b">
        <v>1</v>
      </c>
      <c r="P415" s="5" t="s">
        <v>8267</v>
      </c>
      <c r="Q415" s="5">
        <f t="shared" si="24"/>
        <v>105.0859375</v>
      </c>
      <c r="R415" s="5">
        <v>78.660818713450297</v>
      </c>
      <c r="S415" s="5">
        <f t="shared" si="25"/>
        <v>78.660818713450297</v>
      </c>
      <c r="T415" s="5" t="s">
        <v>8321</v>
      </c>
      <c r="U415" s="5" t="s">
        <v>8326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12">
        <f t="shared" si="26"/>
        <v>41558.813252314816</v>
      </c>
      <c r="K416" s="5">
        <v>1378949465</v>
      </c>
      <c r="L416" s="12">
        <f t="shared" si="27"/>
        <v>41528.813252314816</v>
      </c>
      <c r="M416" t="b">
        <v>0</v>
      </c>
      <c r="N416" s="5">
        <v>208</v>
      </c>
      <c r="O416" t="b">
        <v>1</v>
      </c>
      <c r="P416" s="5" t="s">
        <v>8267</v>
      </c>
      <c r="Q416" s="5">
        <f t="shared" si="24"/>
        <v>102.85405405405406</v>
      </c>
      <c r="R416" s="5">
        <v>91.480769230769226</v>
      </c>
      <c r="S416" s="5">
        <f t="shared" si="25"/>
        <v>91.480769230769226</v>
      </c>
      <c r="T416" s="5" t="s">
        <v>8321</v>
      </c>
      <c r="U416" s="5" t="s">
        <v>8326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12">
        <f t="shared" si="26"/>
        <v>41929.25</v>
      </c>
      <c r="K417" s="5">
        <v>1411417602</v>
      </c>
      <c r="L417" s="12">
        <f t="shared" si="27"/>
        <v>41904.601875</v>
      </c>
      <c r="M417" t="b">
        <v>0</v>
      </c>
      <c r="N417" s="5">
        <v>21</v>
      </c>
      <c r="O417" t="b">
        <v>1</v>
      </c>
      <c r="P417" s="5" t="s">
        <v>8267</v>
      </c>
      <c r="Q417" s="5">
        <f t="shared" si="24"/>
        <v>102.14714285714285</v>
      </c>
      <c r="R417" s="5">
        <v>68.09809523809524</v>
      </c>
      <c r="S417" s="5">
        <f t="shared" si="25"/>
        <v>68.09809523809524</v>
      </c>
      <c r="T417" s="5" t="s">
        <v>8321</v>
      </c>
      <c r="U417" s="5" t="s">
        <v>8326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12">
        <f t="shared" si="26"/>
        <v>41678.146192129629</v>
      </c>
      <c r="K418" s="5">
        <v>1389259831</v>
      </c>
      <c r="L418" s="12">
        <f t="shared" si="27"/>
        <v>41648.146192129629</v>
      </c>
      <c r="M418" t="b">
        <v>0</v>
      </c>
      <c r="N418" s="5">
        <v>25</v>
      </c>
      <c r="O418" t="b">
        <v>1</v>
      </c>
      <c r="P418" s="5" t="s">
        <v>8267</v>
      </c>
      <c r="Q418" s="5">
        <f t="shared" si="24"/>
        <v>120.217</v>
      </c>
      <c r="R418" s="5">
        <v>48.086800000000004</v>
      </c>
      <c r="S418" s="5">
        <f t="shared" si="25"/>
        <v>48.086800000000004</v>
      </c>
      <c r="T418" s="5" t="s">
        <v>8321</v>
      </c>
      <c r="U418" s="5" t="s">
        <v>8326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12">
        <f t="shared" si="26"/>
        <v>41371.939583333333</v>
      </c>
      <c r="K419" s="5">
        <v>1364426260</v>
      </c>
      <c r="L419" s="12">
        <f t="shared" si="27"/>
        <v>41360.720601851848</v>
      </c>
      <c r="M419" t="b">
        <v>0</v>
      </c>
      <c r="N419" s="5">
        <v>52</v>
      </c>
      <c r="O419" t="b">
        <v>1</v>
      </c>
      <c r="P419" s="5" t="s">
        <v>8267</v>
      </c>
      <c r="Q419" s="5">
        <f t="shared" si="24"/>
        <v>100.24761904761905</v>
      </c>
      <c r="R419" s="5">
        <v>202.42307692307693</v>
      </c>
      <c r="S419" s="5">
        <f t="shared" si="25"/>
        <v>202.42307692307693</v>
      </c>
      <c r="T419" s="5" t="s">
        <v>8321</v>
      </c>
      <c r="U419" s="5" t="s">
        <v>8326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12">
        <f t="shared" si="26"/>
        <v>42208.032372685186</v>
      </c>
      <c r="K420" s="5">
        <v>1435041997</v>
      </c>
      <c r="L420" s="12">
        <f t="shared" si="27"/>
        <v>42178.032372685186</v>
      </c>
      <c r="M420" t="b">
        <v>0</v>
      </c>
      <c r="N420" s="5">
        <v>104</v>
      </c>
      <c r="O420" t="b">
        <v>1</v>
      </c>
      <c r="P420" s="5" t="s">
        <v>8267</v>
      </c>
      <c r="Q420" s="5">
        <f t="shared" si="24"/>
        <v>100.63392857142857</v>
      </c>
      <c r="R420" s="5">
        <v>216.75</v>
      </c>
      <c r="S420" s="5">
        <f t="shared" si="25"/>
        <v>216.75</v>
      </c>
      <c r="T420" s="5" t="s">
        <v>8321</v>
      </c>
      <c r="U420" s="5" t="s">
        <v>8326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12">
        <f t="shared" si="26"/>
        <v>41454.592442129629</v>
      </c>
      <c r="K421" s="5">
        <v>1367352787</v>
      </c>
      <c r="L421" s="12">
        <f t="shared" si="27"/>
        <v>41394.592442129629</v>
      </c>
      <c r="M421" t="b">
        <v>0</v>
      </c>
      <c r="N421" s="5">
        <v>73</v>
      </c>
      <c r="O421" t="b">
        <v>1</v>
      </c>
      <c r="P421" s="5" t="s">
        <v>8267</v>
      </c>
      <c r="Q421" s="5">
        <f t="shared" si="24"/>
        <v>100.4375</v>
      </c>
      <c r="R421" s="5">
        <v>110.06849315068493</v>
      </c>
      <c r="S421" s="5">
        <f t="shared" si="25"/>
        <v>110.06849315068493</v>
      </c>
      <c r="T421" s="5" t="s">
        <v>8321</v>
      </c>
      <c r="U421" s="5" t="s">
        <v>8326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12">
        <f t="shared" si="26"/>
        <v>41711.944803240738</v>
      </c>
      <c r="K422" s="5">
        <v>1392183631</v>
      </c>
      <c r="L422" s="12">
        <f t="shared" si="27"/>
        <v>41681.98646990741</v>
      </c>
      <c r="M422" t="b">
        <v>0</v>
      </c>
      <c r="N422" s="5">
        <v>3</v>
      </c>
      <c r="O422" t="b">
        <v>0</v>
      </c>
      <c r="P422" s="5" t="s">
        <v>8268</v>
      </c>
      <c r="Q422" s="5">
        <f t="shared" si="24"/>
        <v>0.43939393939393939</v>
      </c>
      <c r="R422" s="5">
        <v>4.833333333333333</v>
      </c>
      <c r="S422" s="5">
        <f t="shared" si="25"/>
        <v>4.833333333333333</v>
      </c>
      <c r="T422" s="5" t="s">
        <v>8321</v>
      </c>
      <c r="U422" s="5" t="s">
        <v>8327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12">
        <f t="shared" si="26"/>
        <v>42237.241388888884</v>
      </c>
      <c r="K423" s="5">
        <v>1434973656</v>
      </c>
      <c r="L423" s="12">
        <f t="shared" si="27"/>
        <v>42177.241388888884</v>
      </c>
      <c r="M423" t="b">
        <v>0</v>
      </c>
      <c r="N423" s="5">
        <v>6</v>
      </c>
      <c r="O423" t="b">
        <v>0</v>
      </c>
      <c r="P423" s="5" t="s">
        <v>8268</v>
      </c>
      <c r="Q423" s="5">
        <f t="shared" si="24"/>
        <v>2.0066666666666668</v>
      </c>
      <c r="R423" s="5">
        <v>50.166666666666664</v>
      </c>
      <c r="S423" s="5">
        <f t="shared" si="25"/>
        <v>50.166666666666664</v>
      </c>
      <c r="T423" s="5" t="s">
        <v>8321</v>
      </c>
      <c r="U423" s="5" t="s">
        <v>8327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12">
        <f t="shared" si="26"/>
        <v>41893.010381944448</v>
      </c>
      <c r="K424" s="5">
        <v>1407824097</v>
      </c>
      <c r="L424" s="12">
        <f t="shared" si="27"/>
        <v>41863.010381944448</v>
      </c>
      <c r="M424" t="b">
        <v>0</v>
      </c>
      <c r="N424" s="5">
        <v>12</v>
      </c>
      <c r="O424" t="b">
        <v>0</v>
      </c>
      <c r="P424" s="5" t="s">
        <v>8268</v>
      </c>
      <c r="Q424" s="5">
        <f t="shared" si="24"/>
        <v>1.075</v>
      </c>
      <c r="R424" s="5">
        <v>35.833333333333336</v>
      </c>
      <c r="S424" s="5">
        <f t="shared" si="25"/>
        <v>35.833333333333336</v>
      </c>
      <c r="T424" s="5" t="s">
        <v>8321</v>
      </c>
      <c r="U424" s="5" t="s">
        <v>8327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12">
        <f t="shared" si="26"/>
        <v>41430.67627314815</v>
      </c>
      <c r="K425" s="5">
        <v>1367878430</v>
      </c>
      <c r="L425" s="12">
        <f t="shared" si="27"/>
        <v>41400.67627314815</v>
      </c>
      <c r="M425" t="b">
        <v>0</v>
      </c>
      <c r="N425" s="5">
        <v>13</v>
      </c>
      <c r="O425" t="b">
        <v>0</v>
      </c>
      <c r="P425" s="5" t="s">
        <v>8268</v>
      </c>
      <c r="Q425" s="5">
        <f t="shared" si="24"/>
        <v>0.76500000000000001</v>
      </c>
      <c r="R425" s="5">
        <v>11.76923076923077</v>
      </c>
      <c r="S425" s="5">
        <f t="shared" si="25"/>
        <v>11.76923076923077</v>
      </c>
      <c r="T425" s="5" t="s">
        <v>8321</v>
      </c>
      <c r="U425" s="5" t="s">
        <v>8327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12">
        <f t="shared" si="26"/>
        <v>40994.084479166668</v>
      </c>
      <c r="K426" s="5">
        <v>1327568499</v>
      </c>
      <c r="L426" s="12">
        <f t="shared" si="27"/>
        <v>40934.126145833332</v>
      </c>
      <c r="M426" t="b">
        <v>0</v>
      </c>
      <c r="N426" s="5">
        <v>5</v>
      </c>
      <c r="O426" t="b">
        <v>0</v>
      </c>
      <c r="P426" s="5" t="s">
        <v>8268</v>
      </c>
      <c r="Q426" s="5">
        <f t="shared" si="24"/>
        <v>6.7966666666666669</v>
      </c>
      <c r="R426" s="5">
        <v>40.78</v>
      </c>
      <c r="S426" s="5">
        <f t="shared" si="25"/>
        <v>40.78</v>
      </c>
      <c r="T426" s="5" t="s">
        <v>8321</v>
      </c>
      <c r="U426" s="5" t="s">
        <v>8327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12">
        <f t="shared" si="26"/>
        <v>42335.652824074074</v>
      </c>
      <c r="K427" s="5">
        <v>1443472804</v>
      </c>
      <c r="L427" s="12">
        <f t="shared" si="27"/>
        <v>42275.611157407402</v>
      </c>
      <c r="M427" t="b">
        <v>0</v>
      </c>
      <c r="N427" s="5">
        <v>2</v>
      </c>
      <c r="O427" t="b">
        <v>0</v>
      </c>
      <c r="P427" s="5" t="s">
        <v>8268</v>
      </c>
      <c r="Q427" s="5">
        <f t="shared" si="24"/>
        <v>1.2E-2</v>
      </c>
      <c r="R427" s="5">
        <v>3</v>
      </c>
      <c r="S427" s="5">
        <f t="shared" si="25"/>
        <v>3</v>
      </c>
      <c r="T427" s="5" t="s">
        <v>8321</v>
      </c>
      <c r="U427" s="5" t="s">
        <v>8327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12">
        <f t="shared" si="26"/>
        <v>42430.461967592593</v>
      </c>
      <c r="K428" s="5">
        <v>1454259914</v>
      </c>
      <c r="L428" s="12">
        <f t="shared" si="27"/>
        <v>42400.461967592593</v>
      </c>
      <c r="M428" t="b">
        <v>0</v>
      </c>
      <c r="N428" s="5">
        <v>8</v>
      </c>
      <c r="O428" t="b">
        <v>0</v>
      </c>
      <c r="P428" s="5" t="s">
        <v>8268</v>
      </c>
      <c r="Q428" s="5">
        <f t="shared" si="24"/>
        <v>1.33</v>
      </c>
      <c r="R428" s="5">
        <v>16.625</v>
      </c>
      <c r="S428" s="5">
        <f t="shared" si="25"/>
        <v>16.625</v>
      </c>
      <c r="T428" s="5" t="s">
        <v>8321</v>
      </c>
      <c r="U428" s="5" t="s">
        <v>8327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12">
        <f t="shared" si="26"/>
        <v>42299.540972222225</v>
      </c>
      <c r="K429" s="5">
        <v>1444340940</v>
      </c>
      <c r="L429" s="12">
        <f t="shared" si="27"/>
        <v>42285.65902777778</v>
      </c>
      <c r="M429" t="b">
        <v>0</v>
      </c>
      <c r="N429" s="5">
        <v>0</v>
      </c>
      <c r="O429" t="b">
        <v>0</v>
      </c>
      <c r="P429" s="5" t="s">
        <v>8268</v>
      </c>
      <c r="Q429" s="5">
        <f t="shared" si="24"/>
        <v>0</v>
      </c>
      <c r="R429" s="5" t="e">
        <v>#DIV/0!</v>
      </c>
      <c r="S429" s="5">
        <f t="shared" si="25"/>
        <v>0</v>
      </c>
      <c r="T429" s="5" t="s">
        <v>8321</v>
      </c>
      <c r="U429" s="5" t="s">
        <v>8327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12">
        <f t="shared" si="26"/>
        <v>41806.666666666664</v>
      </c>
      <c r="K430" s="5">
        <v>1400523845</v>
      </c>
      <c r="L430" s="12">
        <f t="shared" si="27"/>
        <v>41778.516724537039</v>
      </c>
      <c r="M430" t="b">
        <v>0</v>
      </c>
      <c r="N430" s="5">
        <v>13</v>
      </c>
      <c r="O430" t="b">
        <v>0</v>
      </c>
      <c r="P430" s="5" t="s">
        <v>8268</v>
      </c>
      <c r="Q430" s="5">
        <f t="shared" si="24"/>
        <v>5.6333333333333337</v>
      </c>
      <c r="R430" s="5">
        <v>52</v>
      </c>
      <c r="S430" s="5">
        <f t="shared" si="25"/>
        <v>52</v>
      </c>
      <c r="T430" s="5" t="s">
        <v>8321</v>
      </c>
      <c r="U430" s="5" t="s">
        <v>8327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12">
        <f t="shared" si="26"/>
        <v>40143.957638888889</v>
      </c>
      <c r="K431" s="5">
        <v>1252964282</v>
      </c>
      <c r="L431" s="12">
        <f t="shared" si="27"/>
        <v>40070.651412037041</v>
      </c>
      <c r="M431" t="b">
        <v>0</v>
      </c>
      <c r="N431" s="5">
        <v>0</v>
      </c>
      <c r="O431" t="b">
        <v>0</v>
      </c>
      <c r="P431" s="5" t="s">
        <v>8268</v>
      </c>
      <c r="Q431" s="5">
        <f t="shared" si="24"/>
        <v>0</v>
      </c>
      <c r="R431" s="5" t="e">
        <v>#DIV/0!</v>
      </c>
      <c r="S431" s="5">
        <f t="shared" si="25"/>
        <v>0</v>
      </c>
      <c r="T431" s="5" t="s">
        <v>8321</v>
      </c>
      <c r="U431" s="5" t="s">
        <v>8327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12">
        <f t="shared" si="26"/>
        <v>41527.857256944444</v>
      </c>
      <c r="K432" s="5">
        <v>1377570867</v>
      </c>
      <c r="L432" s="12">
        <f t="shared" si="27"/>
        <v>41512.857256944444</v>
      </c>
      <c r="M432" t="b">
        <v>0</v>
      </c>
      <c r="N432" s="5">
        <v>5</v>
      </c>
      <c r="O432" t="b">
        <v>0</v>
      </c>
      <c r="P432" s="5" t="s">
        <v>8268</v>
      </c>
      <c r="Q432" s="5">
        <f t="shared" si="24"/>
        <v>2.4</v>
      </c>
      <c r="R432" s="5">
        <v>4.8</v>
      </c>
      <c r="S432" s="5">
        <f t="shared" si="25"/>
        <v>4.8</v>
      </c>
      <c r="T432" s="5" t="s">
        <v>8321</v>
      </c>
      <c r="U432" s="5" t="s">
        <v>8327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12">
        <f t="shared" si="26"/>
        <v>42556.621331018519</v>
      </c>
      <c r="K433" s="5">
        <v>1465160083</v>
      </c>
      <c r="L433" s="12">
        <f t="shared" si="27"/>
        <v>42526.621331018519</v>
      </c>
      <c r="M433" t="b">
        <v>0</v>
      </c>
      <c r="N433" s="5">
        <v>8</v>
      </c>
      <c r="O433" t="b">
        <v>0</v>
      </c>
      <c r="P433" s="5" t="s">
        <v>8268</v>
      </c>
      <c r="Q433" s="5">
        <f t="shared" si="24"/>
        <v>13.833333333333334</v>
      </c>
      <c r="R433" s="5">
        <v>51.875</v>
      </c>
      <c r="S433" s="5">
        <f t="shared" si="25"/>
        <v>51.875</v>
      </c>
      <c r="T433" s="5" t="s">
        <v>8321</v>
      </c>
      <c r="U433" s="5" t="s">
        <v>8327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12">
        <f t="shared" si="26"/>
        <v>42298.476631944446</v>
      </c>
      <c r="K434" s="5">
        <v>1440264381</v>
      </c>
      <c r="L434" s="12">
        <f t="shared" si="27"/>
        <v>42238.476631944446</v>
      </c>
      <c r="M434" t="b">
        <v>0</v>
      </c>
      <c r="N434" s="5">
        <v>8</v>
      </c>
      <c r="O434" t="b">
        <v>0</v>
      </c>
      <c r="P434" s="5" t="s">
        <v>8268</v>
      </c>
      <c r="Q434" s="5">
        <f t="shared" si="24"/>
        <v>9.5</v>
      </c>
      <c r="R434" s="5">
        <v>71.25</v>
      </c>
      <c r="S434" s="5">
        <f t="shared" si="25"/>
        <v>71.25</v>
      </c>
      <c r="T434" s="5" t="s">
        <v>8321</v>
      </c>
      <c r="U434" s="5" t="s">
        <v>8327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12">
        <f t="shared" si="26"/>
        <v>42288.379884259259</v>
      </c>
      <c r="K435" s="5">
        <v>1439392022</v>
      </c>
      <c r="L435" s="12">
        <f t="shared" si="27"/>
        <v>42228.379884259259</v>
      </c>
      <c r="M435" t="b">
        <v>0</v>
      </c>
      <c r="N435" s="5">
        <v>0</v>
      </c>
      <c r="O435" t="b">
        <v>0</v>
      </c>
      <c r="P435" s="5" t="s">
        <v>8268</v>
      </c>
      <c r="Q435" s="5">
        <f t="shared" si="24"/>
        <v>0</v>
      </c>
      <c r="R435" s="5" t="e">
        <v>#DIV/0!</v>
      </c>
      <c r="S435" s="5">
        <f t="shared" si="25"/>
        <v>0</v>
      </c>
      <c r="T435" s="5" t="s">
        <v>8321</v>
      </c>
      <c r="U435" s="5" t="s">
        <v>8327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12">
        <f t="shared" si="26"/>
        <v>41609.626180555555</v>
      </c>
      <c r="K436" s="5">
        <v>1383076902</v>
      </c>
      <c r="L436" s="12">
        <f t="shared" si="27"/>
        <v>41576.584513888891</v>
      </c>
      <c r="M436" t="b">
        <v>0</v>
      </c>
      <c r="N436" s="5">
        <v>2</v>
      </c>
      <c r="O436" t="b">
        <v>0</v>
      </c>
      <c r="P436" s="5" t="s">
        <v>8268</v>
      </c>
      <c r="Q436" s="5">
        <f t="shared" si="24"/>
        <v>5</v>
      </c>
      <c r="R436" s="5">
        <v>62.5</v>
      </c>
      <c r="S436" s="5">
        <f t="shared" si="25"/>
        <v>62.5</v>
      </c>
      <c r="T436" s="5" t="s">
        <v>8321</v>
      </c>
      <c r="U436" s="5" t="s">
        <v>8327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12">
        <f t="shared" si="26"/>
        <v>41530.497453703705</v>
      </c>
      <c r="K437" s="5">
        <v>1376502980</v>
      </c>
      <c r="L437" s="12">
        <f t="shared" si="27"/>
        <v>41500.497453703705</v>
      </c>
      <c r="M437" t="b">
        <v>0</v>
      </c>
      <c r="N437" s="5">
        <v>3</v>
      </c>
      <c r="O437" t="b">
        <v>0</v>
      </c>
      <c r="P437" s="5" t="s">
        <v>8268</v>
      </c>
      <c r="Q437" s="5">
        <f t="shared" si="24"/>
        <v>2.7272727272727275E-3</v>
      </c>
      <c r="R437" s="5">
        <v>1</v>
      </c>
      <c r="S437" s="5">
        <f t="shared" si="25"/>
        <v>1</v>
      </c>
      <c r="T437" s="5" t="s">
        <v>8321</v>
      </c>
      <c r="U437" s="5" t="s">
        <v>8327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12">
        <f t="shared" si="26"/>
        <v>41486.11241898148</v>
      </c>
      <c r="K438" s="5">
        <v>1372668113</v>
      </c>
      <c r="L438" s="12">
        <f t="shared" si="27"/>
        <v>41456.11241898148</v>
      </c>
      <c r="M438" t="b">
        <v>0</v>
      </c>
      <c r="N438" s="5">
        <v>0</v>
      </c>
      <c r="O438" t="b">
        <v>0</v>
      </c>
      <c r="P438" s="5" t="s">
        <v>8268</v>
      </c>
      <c r="Q438" s="5">
        <f t="shared" si="24"/>
        <v>0</v>
      </c>
      <c r="R438" s="5" t="e">
        <v>#DIV/0!</v>
      </c>
      <c r="S438" s="5">
        <f t="shared" si="25"/>
        <v>0</v>
      </c>
      <c r="T438" s="5" t="s">
        <v>8321</v>
      </c>
      <c r="U438" s="5" t="s">
        <v>8327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12">
        <f t="shared" si="26"/>
        <v>42651.06858796296</v>
      </c>
      <c r="K439" s="5">
        <v>1470728326</v>
      </c>
      <c r="L439" s="12">
        <f t="shared" si="27"/>
        <v>42591.06858796296</v>
      </c>
      <c r="M439" t="b">
        <v>0</v>
      </c>
      <c r="N439" s="5">
        <v>0</v>
      </c>
      <c r="O439" t="b">
        <v>0</v>
      </c>
      <c r="P439" s="5" t="s">
        <v>8268</v>
      </c>
      <c r="Q439" s="5">
        <f t="shared" si="24"/>
        <v>0</v>
      </c>
      <c r="R439" s="5" t="e">
        <v>#DIV/0!</v>
      </c>
      <c r="S439" s="5">
        <f t="shared" si="25"/>
        <v>0</v>
      </c>
      <c r="T439" s="5" t="s">
        <v>8321</v>
      </c>
      <c r="U439" s="5" t="s">
        <v>8327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12">
        <f t="shared" si="26"/>
        <v>42326.052754629629</v>
      </c>
      <c r="K440" s="5">
        <v>1445235358</v>
      </c>
      <c r="L440" s="12">
        <f t="shared" si="27"/>
        <v>42296.011087962965</v>
      </c>
      <c r="M440" t="b">
        <v>0</v>
      </c>
      <c r="N440" s="5">
        <v>11</v>
      </c>
      <c r="O440" t="b">
        <v>0</v>
      </c>
      <c r="P440" s="5" t="s">
        <v>8268</v>
      </c>
      <c r="Q440" s="5">
        <f t="shared" si="24"/>
        <v>9.3800000000000008</v>
      </c>
      <c r="R440" s="5">
        <v>170.54545454545453</v>
      </c>
      <c r="S440" s="5">
        <f t="shared" si="25"/>
        <v>170.54545454545453</v>
      </c>
      <c r="T440" s="5" t="s">
        <v>8321</v>
      </c>
      <c r="U440" s="5" t="s">
        <v>8327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12">
        <f t="shared" si="26"/>
        <v>41929.511782407411</v>
      </c>
      <c r="K441" s="5">
        <v>1412705818</v>
      </c>
      <c r="L441" s="12">
        <f t="shared" si="27"/>
        <v>41919.511782407411</v>
      </c>
      <c r="M441" t="b">
        <v>0</v>
      </c>
      <c r="N441" s="5">
        <v>0</v>
      </c>
      <c r="O441" t="b">
        <v>0</v>
      </c>
      <c r="P441" s="5" t="s">
        <v>8268</v>
      </c>
      <c r="Q441" s="5">
        <f t="shared" si="24"/>
        <v>0</v>
      </c>
      <c r="R441" s="5" t="e">
        <v>#DIV/0!</v>
      </c>
      <c r="S441" s="5">
        <f t="shared" si="25"/>
        <v>0</v>
      </c>
      <c r="T441" s="5" t="s">
        <v>8321</v>
      </c>
      <c r="U441" s="5" t="s">
        <v>8327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12">
        <f t="shared" si="26"/>
        <v>42453.693900462968</v>
      </c>
      <c r="K442" s="5">
        <v>1456270753</v>
      </c>
      <c r="L442" s="12">
        <f t="shared" si="27"/>
        <v>42423.735567129625</v>
      </c>
      <c r="M442" t="b">
        <v>0</v>
      </c>
      <c r="N442" s="5">
        <v>1</v>
      </c>
      <c r="O442" t="b">
        <v>0</v>
      </c>
      <c r="P442" s="5" t="s">
        <v>8268</v>
      </c>
      <c r="Q442" s="5">
        <f t="shared" si="24"/>
        <v>0.1</v>
      </c>
      <c r="R442" s="5">
        <v>5</v>
      </c>
      <c r="S442" s="5">
        <f t="shared" si="25"/>
        <v>5</v>
      </c>
      <c r="T442" s="5" t="s">
        <v>8321</v>
      </c>
      <c r="U442" s="5" t="s">
        <v>8327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12">
        <f t="shared" si="26"/>
        <v>41580.543935185182</v>
      </c>
      <c r="K443" s="5">
        <v>1380826996</v>
      </c>
      <c r="L443" s="12">
        <f t="shared" si="27"/>
        <v>41550.543935185182</v>
      </c>
      <c r="M443" t="b">
        <v>0</v>
      </c>
      <c r="N443" s="5">
        <v>0</v>
      </c>
      <c r="O443" t="b">
        <v>0</v>
      </c>
      <c r="P443" s="5" t="s">
        <v>8268</v>
      </c>
      <c r="Q443" s="5">
        <f t="shared" si="24"/>
        <v>0</v>
      </c>
      <c r="R443" s="5" t="e">
        <v>#DIV/0!</v>
      </c>
      <c r="S443" s="5">
        <f t="shared" si="25"/>
        <v>0</v>
      </c>
      <c r="T443" s="5" t="s">
        <v>8321</v>
      </c>
      <c r="U443" s="5" t="s">
        <v>8327</v>
      </c>
    </row>
    <row r="444" spans="1:21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12">
        <f t="shared" si="26"/>
        <v>42054.638692129629</v>
      </c>
      <c r="K444" s="5">
        <v>1421788783</v>
      </c>
      <c r="L444" s="12">
        <f t="shared" si="27"/>
        <v>42024.638692129629</v>
      </c>
      <c r="M444" t="b">
        <v>0</v>
      </c>
      <c r="N444" s="5">
        <v>17</v>
      </c>
      <c r="O444" t="b">
        <v>0</v>
      </c>
      <c r="P444" s="5" t="s">
        <v>8268</v>
      </c>
      <c r="Q444" s="5">
        <f t="shared" si="24"/>
        <v>39.358823529411765</v>
      </c>
      <c r="R444" s="5">
        <v>393.58823529411762</v>
      </c>
      <c r="S444" s="5">
        <f t="shared" si="25"/>
        <v>393.58823529411762</v>
      </c>
      <c r="T444" s="5" t="s">
        <v>8321</v>
      </c>
      <c r="U444" s="5" t="s">
        <v>8327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12">
        <f t="shared" si="26"/>
        <v>41679.765057870369</v>
      </c>
      <c r="K445" s="5">
        <v>1389399701</v>
      </c>
      <c r="L445" s="12">
        <f t="shared" si="27"/>
        <v>41649.765057870369</v>
      </c>
      <c r="M445" t="b">
        <v>0</v>
      </c>
      <c r="N445" s="5">
        <v>2</v>
      </c>
      <c r="O445" t="b">
        <v>0</v>
      </c>
      <c r="P445" s="5" t="s">
        <v>8268</v>
      </c>
      <c r="Q445" s="5">
        <f t="shared" si="24"/>
        <v>0.1</v>
      </c>
      <c r="R445" s="5">
        <v>5</v>
      </c>
      <c r="S445" s="5">
        <f t="shared" si="25"/>
        <v>5</v>
      </c>
      <c r="T445" s="5" t="s">
        <v>8321</v>
      </c>
      <c r="U445" s="5" t="s">
        <v>8327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12">
        <f t="shared" si="26"/>
        <v>40954.656956018516</v>
      </c>
      <c r="K446" s="5">
        <v>1324158361</v>
      </c>
      <c r="L446" s="12">
        <f t="shared" si="27"/>
        <v>40894.656956018516</v>
      </c>
      <c r="M446" t="b">
        <v>0</v>
      </c>
      <c r="N446" s="5">
        <v>1</v>
      </c>
      <c r="O446" t="b">
        <v>0</v>
      </c>
      <c r="P446" s="5" t="s">
        <v>8268</v>
      </c>
      <c r="Q446" s="5">
        <f t="shared" si="24"/>
        <v>5</v>
      </c>
      <c r="R446" s="5">
        <v>50</v>
      </c>
      <c r="S446" s="5">
        <f t="shared" si="25"/>
        <v>50</v>
      </c>
      <c r="T446" s="5" t="s">
        <v>8321</v>
      </c>
      <c r="U446" s="5" t="s">
        <v>8327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12">
        <f t="shared" si="26"/>
        <v>42145.085358796292</v>
      </c>
      <c r="K447" s="5">
        <v>1430899375</v>
      </c>
      <c r="L447" s="12">
        <f t="shared" si="27"/>
        <v>42130.085358796292</v>
      </c>
      <c r="M447" t="b">
        <v>0</v>
      </c>
      <c r="N447" s="5">
        <v>2</v>
      </c>
      <c r="O447" t="b">
        <v>0</v>
      </c>
      <c r="P447" s="5" t="s">
        <v>8268</v>
      </c>
      <c r="Q447" s="5">
        <f t="shared" si="24"/>
        <v>3.3333333333333335E-3</v>
      </c>
      <c r="R447" s="5">
        <v>1</v>
      </c>
      <c r="S447" s="5">
        <f t="shared" si="25"/>
        <v>1</v>
      </c>
      <c r="T447" s="5" t="s">
        <v>8321</v>
      </c>
      <c r="U447" s="5" t="s">
        <v>8327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12">
        <f t="shared" si="26"/>
        <v>42066.833564814813</v>
      </c>
      <c r="K448" s="5">
        <v>1422842420</v>
      </c>
      <c r="L448" s="12">
        <f t="shared" si="27"/>
        <v>42036.833564814813</v>
      </c>
      <c r="M448" t="b">
        <v>0</v>
      </c>
      <c r="N448" s="5">
        <v>16</v>
      </c>
      <c r="O448" t="b">
        <v>0</v>
      </c>
      <c r="P448" s="5" t="s">
        <v>8268</v>
      </c>
      <c r="Q448" s="5">
        <f t="shared" si="24"/>
        <v>7.2952380952380951</v>
      </c>
      <c r="R448" s="5">
        <v>47.875</v>
      </c>
      <c r="S448" s="5">
        <f t="shared" si="25"/>
        <v>47.875</v>
      </c>
      <c r="T448" s="5" t="s">
        <v>8321</v>
      </c>
      <c r="U448" s="5" t="s">
        <v>8327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12">
        <f t="shared" si="26"/>
        <v>41356.263460648144</v>
      </c>
      <c r="K449" s="5">
        <v>1361884763</v>
      </c>
      <c r="L449" s="12">
        <f t="shared" si="27"/>
        <v>41331.305127314816</v>
      </c>
      <c r="M449" t="b">
        <v>0</v>
      </c>
      <c r="N449" s="5">
        <v>1</v>
      </c>
      <c r="O449" t="b">
        <v>0</v>
      </c>
      <c r="P449" s="5" t="s">
        <v>8268</v>
      </c>
      <c r="Q449" s="5">
        <f t="shared" si="24"/>
        <v>1.6666666666666666E-2</v>
      </c>
      <c r="R449" s="5">
        <v>5</v>
      </c>
      <c r="S449" s="5">
        <f t="shared" si="25"/>
        <v>5</v>
      </c>
      <c r="T449" s="5" t="s">
        <v>8321</v>
      </c>
      <c r="U449" s="5" t="s">
        <v>8327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12">
        <f t="shared" si="26"/>
        <v>41773.508043981477</v>
      </c>
      <c r="K450" s="5">
        <v>1398363095</v>
      </c>
      <c r="L450" s="12">
        <f t="shared" si="27"/>
        <v>41753.508043981477</v>
      </c>
      <c r="M450" t="b">
        <v>0</v>
      </c>
      <c r="N450" s="5">
        <v>4</v>
      </c>
      <c r="O450" t="b">
        <v>0</v>
      </c>
      <c r="P450" s="5" t="s">
        <v>8268</v>
      </c>
      <c r="Q450" s="5">
        <f t="shared" ref="Q450:Q513" si="28">E450*100/D450</f>
        <v>3.2804000000000002</v>
      </c>
      <c r="R450" s="5">
        <v>20.502500000000001</v>
      </c>
      <c r="S450" s="5">
        <f t="shared" ref="S450:S513" si="29">IFERROR(R450,0)</f>
        <v>20.502500000000001</v>
      </c>
      <c r="T450" s="5" t="s">
        <v>8321</v>
      </c>
      <c r="U450" s="5" t="s">
        <v>8327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12">
        <f t="shared" ref="J451:J514" si="30">(I451/86400)+25569+(-6/24)</f>
        <v>41564.318113425928</v>
      </c>
      <c r="K451" s="5">
        <v>1379425085</v>
      </c>
      <c r="L451" s="12">
        <f t="shared" ref="L451:L514" si="31">(K451/86400)+25569+(-6/24)</f>
        <v>41534.318113425928</v>
      </c>
      <c r="M451" t="b">
        <v>0</v>
      </c>
      <c r="N451" s="5">
        <v>5</v>
      </c>
      <c r="O451" t="b">
        <v>0</v>
      </c>
      <c r="P451" s="5" t="s">
        <v>8268</v>
      </c>
      <c r="Q451" s="5">
        <f t="shared" si="28"/>
        <v>2.25</v>
      </c>
      <c r="R451" s="5">
        <v>9</v>
      </c>
      <c r="S451" s="5">
        <f t="shared" si="29"/>
        <v>9</v>
      </c>
      <c r="T451" s="5" t="s">
        <v>8321</v>
      </c>
      <c r="U451" s="5" t="s">
        <v>8327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12">
        <f t="shared" si="30"/>
        <v>41684.696759259255</v>
      </c>
      <c r="K452" s="5">
        <v>1389825800</v>
      </c>
      <c r="L452" s="12">
        <f t="shared" si="31"/>
        <v>41654.696759259255</v>
      </c>
      <c r="M452" t="b">
        <v>0</v>
      </c>
      <c r="N452" s="5">
        <v>7</v>
      </c>
      <c r="O452" t="b">
        <v>0</v>
      </c>
      <c r="P452" s="5" t="s">
        <v>8268</v>
      </c>
      <c r="Q452" s="5">
        <f t="shared" si="28"/>
        <v>0.79200000000000004</v>
      </c>
      <c r="R452" s="5">
        <v>56.571428571428569</v>
      </c>
      <c r="S452" s="5">
        <f t="shared" si="29"/>
        <v>56.571428571428569</v>
      </c>
      <c r="T452" s="5" t="s">
        <v>8321</v>
      </c>
      <c r="U452" s="5" t="s">
        <v>8327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12">
        <f t="shared" si="30"/>
        <v>41664.465173611112</v>
      </c>
      <c r="K453" s="5">
        <v>1388077791</v>
      </c>
      <c r="L453" s="12">
        <f t="shared" si="31"/>
        <v>41634.465173611112</v>
      </c>
      <c r="M453" t="b">
        <v>0</v>
      </c>
      <c r="N453" s="5">
        <v>0</v>
      </c>
      <c r="O453" t="b">
        <v>0</v>
      </c>
      <c r="P453" s="5" t="s">
        <v>8268</v>
      </c>
      <c r="Q453" s="5">
        <f t="shared" si="28"/>
        <v>0</v>
      </c>
      <c r="R453" s="5" t="e">
        <v>#DIV/0!</v>
      </c>
      <c r="S453" s="5">
        <f t="shared" si="29"/>
        <v>0</v>
      </c>
      <c r="T453" s="5" t="s">
        <v>8321</v>
      </c>
      <c r="U453" s="5" t="s">
        <v>8327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12">
        <f t="shared" si="30"/>
        <v>42137.453877314816</v>
      </c>
      <c r="K454" s="5">
        <v>1428944015</v>
      </c>
      <c r="L454" s="12">
        <f t="shared" si="31"/>
        <v>42107.453877314816</v>
      </c>
      <c r="M454" t="b">
        <v>0</v>
      </c>
      <c r="N454" s="5">
        <v>12</v>
      </c>
      <c r="O454" t="b">
        <v>0</v>
      </c>
      <c r="P454" s="5" t="s">
        <v>8268</v>
      </c>
      <c r="Q454" s="5">
        <f t="shared" si="28"/>
        <v>64</v>
      </c>
      <c r="R454" s="5">
        <v>40</v>
      </c>
      <c r="S454" s="5">
        <f t="shared" si="29"/>
        <v>40</v>
      </c>
      <c r="T454" s="5" t="s">
        <v>8321</v>
      </c>
      <c r="U454" s="5" t="s">
        <v>8327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12">
        <f t="shared" si="30"/>
        <v>42054.574988425928</v>
      </c>
      <c r="K455" s="5">
        <v>1422992879</v>
      </c>
      <c r="L455" s="12">
        <f t="shared" si="31"/>
        <v>42038.574988425928</v>
      </c>
      <c r="M455" t="b">
        <v>0</v>
      </c>
      <c r="N455" s="5">
        <v>2</v>
      </c>
      <c r="O455" t="b">
        <v>0</v>
      </c>
      <c r="P455" s="5" t="s">
        <v>8268</v>
      </c>
      <c r="Q455" s="5">
        <f t="shared" si="28"/>
        <v>2.7404479578392621E-2</v>
      </c>
      <c r="R455" s="5">
        <v>13</v>
      </c>
      <c r="S455" s="5">
        <f t="shared" si="29"/>
        <v>13</v>
      </c>
      <c r="T455" s="5" t="s">
        <v>8321</v>
      </c>
      <c r="U455" s="5" t="s">
        <v>8327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12">
        <f t="shared" si="30"/>
        <v>41969.301388888889</v>
      </c>
      <c r="K456" s="5">
        <v>1414343571</v>
      </c>
      <c r="L456" s="12">
        <f t="shared" si="31"/>
        <v>41938.467256944445</v>
      </c>
      <c r="M456" t="b">
        <v>0</v>
      </c>
      <c r="N456" s="5">
        <v>5</v>
      </c>
      <c r="O456" t="b">
        <v>0</v>
      </c>
      <c r="P456" s="5" t="s">
        <v>8268</v>
      </c>
      <c r="Q456" s="5">
        <f t="shared" si="28"/>
        <v>0.82</v>
      </c>
      <c r="R456" s="5">
        <v>16.399999999999999</v>
      </c>
      <c r="S456" s="5">
        <f t="shared" si="29"/>
        <v>16.399999999999999</v>
      </c>
      <c r="T456" s="5" t="s">
        <v>8321</v>
      </c>
      <c r="U456" s="5" t="s">
        <v>8327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12">
        <f t="shared" si="30"/>
        <v>41015.771527777775</v>
      </c>
      <c r="K457" s="5">
        <v>1330733022</v>
      </c>
      <c r="L457" s="12">
        <f t="shared" si="31"/>
        <v>40970.752569444448</v>
      </c>
      <c r="M457" t="b">
        <v>0</v>
      </c>
      <c r="N457" s="5">
        <v>2</v>
      </c>
      <c r="O457" t="b">
        <v>0</v>
      </c>
      <c r="P457" s="5" t="s">
        <v>8268</v>
      </c>
      <c r="Q457" s="5">
        <f t="shared" si="28"/>
        <v>6.9230769230769235E-2</v>
      </c>
      <c r="R457" s="5">
        <v>22.5</v>
      </c>
      <c r="S457" s="5">
        <f t="shared" si="29"/>
        <v>22.5</v>
      </c>
      <c r="T457" s="5" t="s">
        <v>8321</v>
      </c>
      <c r="U457" s="5" t="s">
        <v>8327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12">
        <f t="shared" si="30"/>
        <v>41568.915972222225</v>
      </c>
      <c r="K458" s="5">
        <v>1380559201</v>
      </c>
      <c r="L458" s="12">
        <f t="shared" si="31"/>
        <v>41547.444456018522</v>
      </c>
      <c r="M458" t="b">
        <v>0</v>
      </c>
      <c r="N458" s="5">
        <v>3</v>
      </c>
      <c r="O458" t="b">
        <v>0</v>
      </c>
      <c r="P458" s="5" t="s">
        <v>8268</v>
      </c>
      <c r="Q458" s="5">
        <f t="shared" si="28"/>
        <v>0.68631863186318631</v>
      </c>
      <c r="R458" s="5">
        <v>20.333333333333332</v>
      </c>
      <c r="S458" s="5">
        <f t="shared" si="29"/>
        <v>20.333333333333332</v>
      </c>
      <c r="T458" s="5" t="s">
        <v>8321</v>
      </c>
      <c r="U458" s="5" t="s">
        <v>8327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12">
        <f t="shared" si="30"/>
        <v>41867.517500000002</v>
      </c>
      <c r="K459" s="5">
        <v>1405621512</v>
      </c>
      <c r="L459" s="12">
        <f t="shared" si="31"/>
        <v>41837.517500000002</v>
      </c>
      <c r="M459" t="b">
        <v>0</v>
      </c>
      <c r="N459" s="5">
        <v>0</v>
      </c>
      <c r="O459" t="b">
        <v>0</v>
      </c>
      <c r="P459" s="5" t="s">
        <v>8268</v>
      </c>
      <c r="Q459" s="5">
        <f t="shared" si="28"/>
        <v>0</v>
      </c>
      <c r="R459" s="5" t="e">
        <v>#DIV/0!</v>
      </c>
      <c r="S459" s="5">
        <f t="shared" si="29"/>
        <v>0</v>
      </c>
      <c r="T459" s="5" t="s">
        <v>8321</v>
      </c>
      <c r="U459" s="5" t="s">
        <v>8327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12">
        <f t="shared" si="30"/>
        <v>41408.44976851852</v>
      </c>
      <c r="K460" s="5">
        <v>1365958060</v>
      </c>
      <c r="L460" s="12">
        <f t="shared" si="31"/>
        <v>41378.44976851852</v>
      </c>
      <c r="M460" t="b">
        <v>0</v>
      </c>
      <c r="N460" s="5">
        <v>49</v>
      </c>
      <c r="O460" t="b">
        <v>0</v>
      </c>
      <c r="P460" s="5" t="s">
        <v>8268</v>
      </c>
      <c r="Q460" s="5">
        <f t="shared" si="28"/>
        <v>8.2100000000000009</v>
      </c>
      <c r="R460" s="5">
        <v>16.755102040816325</v>
      </c>
      <c r="S460" s="5">
        <f t="shared" si="29"/>
        <v>16.755102040816325</v>
      </c>
      <c r="T460" s="5" t="s">
        <v>8321</v>
      </c>
      <c r="U460" s="5" t="s">
        <v>8327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12">
        <f t="shared" si="30"/>
        <v>40860.432025462964</v>
      </c>
      <c r="K461" s="5">
        <v>1316013727</v>
      </c>
      <c r="L461" s="12">
        <f t="shared" si="31"/>
        <v>40800.3903587963</v>
      </c>
      <c r="M461" t="b">
        <v>0</v>
      </c>
      <c r="N461" s="5">
        <v>1</v>
      </c>
      <c r="O461" t="b">
        <v>0</v>
      </c>
      <c r="P461" s="5" t="s">
        <v>8268</v>
      </c>
      <c r="Q461" s="5">
        <f t="shared" si="28"/>
        <v>6.4102564102564097E-2</v>
      </c>
      <c r="R461" s="5">
        <v>25</v>
      </c>
      <c r="S461" s="5">
        <f t="shared" si="29"/>
        <v>25</v>
      </c>
      <c r="T461" s="5" t="s">
        <v>8321</v>
      </c>
      <c r="U461" s="5" t="s">
        <v>8327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12">
        <f t="shared" si="30"/>
        <v>41790.916666666664</v>
      </c>
      <c r="K462" s="5">
        <v>1398862875</v>
      </c>
      <c r="L462" s="12">
        <f t="shared" si="31"/>
        <v>41759.292534722219</v>
      </c>
      <c r="M462" t="b">
        <v>0</v>
      </c>
      <c r="N462" s="5">
        <v>2</v>
      </c>
      <c r="O462" t="b">
        <v>0</v>
      </c>
      <c r="P462" s="5" t="s">
        <v>8268</v>
      </c>
      <c r="Q462" s="5">
        <f t="shared" si="28"/>
        <v>0.29411764705882354</v>
      </c>
      <c r="R462" s="5">
        <v>12.5</v>
      </c>
      <c r="S462" s="5">
        <f t="shared" si="29"/>
        <v>12.5</v>
      </c>
      <c r="T462" s="5" t="s">
        <v>8321</v>
      </c>
      <c r="U462" s="5" t="s">
        <v>8327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12">
        <f t="shared" si="30"/>
        <v>41427.59684027778</v>
      </c>
      <c r="K463" s="5">
        <v>1368476367</v>
      </c>
      <c r="L463" s="12">
        <f t="shared" si="31"/>
        <v>41407.59684027778</v>
      </c>
      <c r="M463" t="b">
        <v>0</v>
      </c>
      <c r="N463" s="5">
        <v>0</v>
      </c>
      <c r="O463" t="b">
        <v>0</v>
      </c>
      <c r="P463" s="5" t="s">
        <v>8268</v>
      </c>
      <c r="Q463" s="5">
        <f t="shared" si="28"/>
        <v>0</v>
      </c>
      <c r="R463" s="5" t="e">
        <v>#DIV/0!</v>
      </c>
      <c r="S463" s="5">
        <f t="shared" si="29"/>
        <v>0</v>
      </c>
      <c r="T463" s="5" t="s">
        <v>8321</v>
      </c>
      <c r="U463" s="5" t="s">
        <v>8327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12">
        <f t="shared" si="30"/>
        <v>40764.87663194444</v>
      </c>
      <c r="K464" s="5">
        <v>1307761341</v>
      </c>
      <c r="L464" s="12">
        <f t="shared" si="31"/>
        <v>40704.87663194444</v>
      </c>
      <c r="M464" t="b">
        <v>0</v>
      </c>
      <c r="N464" s="5">
        <v>0</v>
      </c>
      <c r="O464" t="b">
        <v>0</v>
      </c>
      <c r="P464" s="5" t="s">
        <v>8268</v>
      </c>
      <c r="Q464" s="5">
        <f t="shared" si="28"/>
        <v>0</v>
      </c>
      <c r="R464" s="5" t="e">
        <v>#DIV/0!</v>
      </c>
      <c r="S464" s="5">
        <f t="shared" si="29"/>
        <v>0</v>
      </c>
      <c r="T464" s="5" t="s">
        <v>8321</v>
      </c>
      <c r="U464" s="5" t="s">
        <v>8327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12">
        <f t="shared" si="30"/>
        <v>40810.460104166668</v>
      </c>
      <c r="K465" s="5">
        <v>1311699753</v>
      </c>
      <c r="L465" s="12">
        <f t="shared" si="31"/>
        <v>40750.460104166668</v>
      </c>
      <c r="M465" t="b">
        <v>0</v>
      </c>
      <c r="N465" s="5">
        <v>11</v>
      </c>
      <c r="O465" t="b">
        <v>0</v>
      </c>
      <c r="P465" s="5" t="s">
        <v>8268</v>
      </c>
      <c r="Q465" s="5">
        <f t="shared" si="28"/>
        <v>2.2727272727272729</v>
      </c>
      <c r="R465" s="5">
        <v>113.63636363636364</v>
      </c>
      <c r="S465" s="5">
        <f t="shared" si="29"/>
        <v>113.63636363636364</v>
      </c>
      <c r="T465" s="5" t="s">
        <v>8321</v>
      </c>
      <c r="U465" s="5" t="s">
        <v>8327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12">
        <f t="shared" si="30"/>
        <v>42508.59878472222</v>
      </c>
      <c r="K466" s="5">
        <v>1461874935</v>
      </c>
      <c r="L466" s="12">
        <f t="shared" si="31"/>
        <v>42488.59878472222</v>
      </c>
      <c r="M466" t="b">
        <v>0</v>
      </c>
      <c r="N466" s="5">
        <v>1</v>
      </c>
      <c r="O466" t="b">
        <v>0</v>
      </c>
      <c r="P466" s="5" t="s">
        <v>8268</v>
      </c>
      <c r="Q466" s="5">
        <f t="shared" si="28"/>
        <v>9.9009900990099015E-2</v>
      </c>
      <c r="R466" s="5">
        <v>1</v>
      </c>
      <c r="S466" s="5">
        <f t="shared" si="29"/>
        <v>1</v>
      </c>
      <c r="T466" s="5" t="s">
        <v>8321</v>
      </c>
      <c r="U466" s="5" t="s">
        <v>8327</v>
      </c>
    </row>
    <row r="467" spans="1:21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12">
        <f t="shared" si="30"/>
        <v>41816.870069444441</v>
      </c>
      <c r="K467" s="5">
        <v>1402455174</v>
      </c>
      <c r="L467" s="12">
        <f t="shared" si="31"/>
        <v>41800.870069444441</v>
      </c>
      <c r="M467" t="b">
        <v>0</v>
      </c>
      <c r="N467" s="5">
        <v>8</v>
      </c>
      <c r="O467" t="b">
        <v>0</v>
      </c>
      <c r="P467" s="5" t="s">
        <v>8268</v>
      </c>
      <c r="Q467" s="5">
        <f t="shared" si="28"/>
        <v>26.953125</v>
      </c>
      <c r="R467" s="5">
        <v>17.25</v>
      </c>
      <c r="S467" s="5">
        <f t="shared" si="29"/>
        <v>17.25</v>
      </c>
      <c r="T467" s="5" t="s">
        <v>8321</v>
      </c>
      <c r="U467" s="5" t="s">
        <v>8327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12">
        <f t="shared" si="30"/>
        <v>41159.692870370374</v>
      </c>
      <c r="K468" s="5">
        <v>1344465464</v>
      </c>
      <c r="L468" s="12">
        <f t="shared" si="31"/>
        <v>41129.692870370374</v>
      </c>
      <c r="M468" t="b">
        <v>0</v>
      </c>
      <c r="N468" s="5">
        <v>5</v>
      </c>
      <c r="O468" t="b">
        <v>0</v>
      </c>
      <c r="P468" s="5" t="s">
        <v>8268</v>
      </c>
      <c r="Q468" s="5">
        <f t="shared" si="28"/>
        <v>0.76</v>
      </c>
      <c r="R468" s="5">
        <v>15.2</v>
      </c>
      <c r="S468" s="5">
        <f t="shared" si="29"/>
        <v>15.2</v>
      </c>
      <c r="T468" s="5" t="s">
        <v>8321</v>
      </c>
      <c r="U468" s="5" t="s">
        <v>8327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12">
        <f t="shared" si="30"/>
        <v>41180.429791666669</v>
      </c>
      <c r="K469" s="5">
        <v>1344961134</v>
      </c>
      <c r="L469" s="12">
        <f t="shared" si="31"/>
        <v>41135.429791666669</v>
      </c>
      <c r="M469" t="b">
        <v>0</v>
      </c>
      <c r="N469" s="5">
        <v>39</v>
      </c>
      <c r="O469" t="b">
        <v>0</v>
      </c>
      <c r="P469" s="5" t="s">
        <v>8268</v>
      </c>
      <c r="Q469" s="5">
        <f t="shared" si="28"/>
        <v>21.574999999999999</v>
      </c>
      <c r="R469" s="5">
        <v>110.64102564102564</v>
      </c>
      <c r="S469" s="5">
        <f t="shared" si="29"/>
        <v>110.64102564102564</v>
      </c>
      <c r="T469" s="5" t="s">
        <v>8321</v>
      </c>
      <c r="U469" s="5" t="s">
        <v>8327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12">
        <f t="shared" si="30"/>
        <v>41100.910474537035</v>
      </c>
      <c r="K470" s="5">
        <v>1336795283</v>
      </c>
      <c r="L470" s="12">
        <f t="shared" si="31"/>
        <v>41040.917627314819</v>
      </c>
      <c r="M470" t="b">
        <v>0</v>
      </c>
      <c r="N470" s="5">
        <v>0</v>
      </c>
      <c r="O470" t="b">
        <v>0</v>
      </c>
      <c r="P470" s="5" t="s">
        <v>8268</v>
      </c>
      <c r="Q470" s="5">
        <f t="shared" si="28"/>
        <v>0</v>
      </c>
      <c r="R470" s="5" t="e">
        <v>#DIV/0!</v>
      </c>
      <c r="S470" s="5">
        <f t="shared" si="29"/>
        <v>0</v>
      </c>
      <c r="T470" s="5" t="s">
        <v>8321</v>
      </c>
      <c r="U470" s="5" t="s">
        <v>8327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12">
        <f t="shared" si="30"/>
        <v>41887.739861111113</v>
      </c>
      <c r="K471" s="5">
        <v>1404776724</v>
      </c>
      <c r="L471" s="12">
        <f t="shared" si="31"/>
        <v>41827.739861111113</v>
      </c>
      <c r="M471" t="b">
        <v>0</v>
      </c>
      <c r="N471" s="5">
        <v>0</v>
      </c>
      <c r="O471" t="b">
        <v>0</v>
      </c>
      <c r="P471" s="5" t="s">
        <v>8268</v>
      </c>
      <c r="Q471" s="5">
        <f t="shared" si="28"/>
        <v>0</v>
      </c>
      <c r="R471" s="5" t="e">
        <v>#DIV/0!</v>
      </c>
      <c r="S471" s="5">
        <f t="shared" si="29"/>
        <v>0</v>
      </c>
      <c r="T471" s="5" t="s">
        <v>8321</v>
      </c>
      <c r="U471" s="5" t="s">
        <v>8327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12">
        <f t="shared" si="30"/>
        <v>41654.916666666664</v>
      </c>
      <c r="K472" s="5">
        <v>1385524889</v>
      </c>
      <c r="L472" s="12">
        <f t="shared" si="31"/>
        <v>41604.917696759258</v>
      </c>
      <c r="M472" t="b">
        <v>0</v>
      </c>
      <c r="N472" s="5">
        <v>2</v>
      </c>
      <c r="O472" t="b">
        <v>0</v>
      </c>
      <c r="P472" s="5" t="s">
        <v>8268</v>
      </c>
      <c r="Q472" s="5">
        <f t="shared" si="28"/>
        <v>1.02</v>
      </c>
      <c r="R472" s="5">
        <v>25.5</v>
      </c>
      <c r="S472" s="5">
        <f t="shared" si="29"/>
        <v>25.5</v>
      </c>
      <c r="T472" s="5" t="s">
        <v>8321</v>
      </c>
      <c r="U472" s="5" t="s">
        <v>8327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12">
        <f t="shared" si="30"/>
        <v>41748.430312500001</v>
      </c>
      <c r="K473" s="5">
        <v>1394039979</v>
      </c>
      <c r="L473" s="12">
        <f t="shared" si="31"/>
        <v>41703.471979166665</v>
      </c>
      <c r="M473" t="b">
        <v>0</v>
      </c>
      <c r="N473" s="5">
        <v>170</v>
      </c>
      <c r="O473" t="b">
        <v>0</v>
      </c>
      <c r="P473" s="5" t="s">
        <v>8268</v>
      </c>
      <c r="Q473" s="5">
        <f t="shared" si="28"/>
        <v>11.892727272727273</v>
      </c>
      <c r="R473" s="5">
        <v>38.476470588235294</v>
      </c>
      <c r="S473" s="5">
        <f t="shared" si="29"/>
        <v>38.476470588235294</v>
      </c>
      <c r="T473" s="5" t="s">
        <v>8321</v>
      </c>
      <c r="U473" s="5" t="s">
        <v>8327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12">
        <f t="shared" si="30"/>
        <v>41874.672662037039</v>
      </c>
      <c r="K474" s="5">
        <v>1406239718</v>
      </c>
      <c r="L474" s="12">
        <f t="shared" si="31"/>
        <v>41844.672662037039</v>
      </c>
      <c r="M474" t="b">
        <v>0</v>
      </c>
      <c r="N474" s="5">
        <v>5</v>
      </c>
      <c r="O474" t="b">
        <v>0</v>
      </c>
      <c r="P474" s="5" t="s">
        <v>8268</v>
      </c>
      <c r="Q474" s="5">
        <f t="shared" si="28"/>
        <v>17.625</v>
      </c>
      <c r="R474" s="5">
        <v>28.2</v>
      </c>
      <c r="S474" s="5">
        <f t="shared" si="29"/>
        <v>28.2</v>
      </c>
      <c r="T474" s="5" t="s">
        <v>8321</v>
      </c>
      <c r="U474" s="5" t="s">
        <v>8327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12">
        <f t="shared" si="30"/>
        <v>41899.448136574072</v>
      </c>
      <c r="K475" s="5">
        <v>1408380319</v>
      </c>
      <c r="L475" s="12">
        <f t="shared" si="31"/>
        <v>41869.448136574072</v>
      </c>
      <c r="M475" t="b">
        <v>0</v>
      </c>
      <c r="N475" s="5">
        <v>14</v>
      </c>
      <c r="O475" t="b">
        <v>0</v>
      </c>
      <c r="P475" s="5" t="s">
        <v>8268</v>
      </c>
      <c r="Q475" s="5">
        <f t="shared" si="28"/>
        <v>2.87</v>
      </c>
      <c r="R475" s="5">
        <v>61.5</v>
      </c>
      <c r="S475" s="5">
        <f t="shared" si="29"/>
        <v>61.5</v>
      </c>
      <c r="T475" s="5" t="s">
        <v>8321</v>
      </c>
      <c r="U475" s="5" t="s">
        <v>8327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12">
        <f t="shared" si="30"/>
        <v>42783.079039351855</v>
      </c>
      <c r="K476" s="5">
        <v>1484726029</v>
      </c>
      <c r="L476" s="12">
        <f t="shared" si="31"/>
        <v>42753.079039351855</v>
      </c>
      <c r="M476" t="b">
        <v>0</v>
      </c>
      <c r="N476" s="5">
        <v>1</v>
      </c>
      <c r="O476" t="b">
        <v>0</v>
      </c>
      <c r="P476" s="5" t="s">
        <v>8268</v>
      </c>
      <c r="Q476" s="5">
        <f t="shared" si="28"/>
        <v>3.0303030303030304E-2</v>
      </c>
      <c r="R476" s="5">
        <v>1</v>
      </c>
      <c r="S476" s="5">
        <f t="shared" si="29"/>
        <v>1</v>
      </c>
      <c r="T476" s="5" t="s">
        <v>8321</v>
      </c>
      <c r="U476" s="5" t="s">
        <v>8327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12">
        <f t="shared" si="30"/>
        <v>42129.836145833338</v>
      </c>
      <c r="K477" s="5">
        <v>1428285843</v>
      </c>
      <c r="L477" s="12">
        <f t="shared" si="31"/>
        <v>42099.836145833338</v>
      </c>
      <c r="M477" t="b">
        <v>0</v>
      </c>
      <c r="N477" s="5">
        <v>0</v>
      </c>
      <c r="O477" t="b">
        <v>0</v>
      </c>
      <c r="P477" s="5" t="s">
        <v>8268</v>
      </c>
      <c r="Q477" s="5">
        <f t="shared" si="28"/>
        <v>0</v>
      </c>
      <c r="R477" s="5" t="e">
        <v>#DIV/0!</v>
      </c>
      <c r="S477" s="5">
        <f t="shared" si="29"/>
        <v>0</v>
      </c>
      <c r="T477" s="5" t="s">
        <v>8321</v>
      </c>
      <c r="U477" s="5" t="s">
        <v>8327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12">
        <f t="shared" si="30"/>
        <v>41792.915972222225</v>
      </c>
      <c r="K478" s="5">
        <v>1398727441</v>
      </c>
      <c r="L478" s="12">
        <f t="shared" si="31"/>
        <v>41757.725011574075</v>
      </c>
      <c r="M478" t="b">
        <v>0</v>
      </c>
      <c r="N478" s="5">
        <v>124</v>
      </c>
      <c r="O478" t="b">
        <v>0</v>
      </c>
      <c r="P478" s="5" t="s">
        <v>8268</v>
      </c>
      <c r="Q478" s="5">
        <f t="shared" si="28"/>
        <v>2.230268181818182</v>
      </c>
      <c r="R478" s="5">
        <v>39.569274193548388</v>
      </c>
      <c r="S478" s="5">
        <f t="shared" si="29"/>
        <v>39.569274193548388</v>
      </c>
      <c r="T478" s="5" t="s">
        <v>8321</v>
      </c>
      <c r="U478" s="5" t="s">
        <v>8327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12">
        <f t="shared" si="30"/>
        <v>41047.58488425926</v>
      </c>
      <c r="K479" s="5">
        <v>1332187334</v>
      </c>
      <c r="L479" s="12">
        <f t="shared" si="31"/>
        <v>40987.58488425926</v>
      </c>
      <c r="M479" t="b">
        <v>0</v>
      </c>
      <c r="N479" s="5">
        <v>0</v>
      </c>
      <c r="O479" t="b">
        <v>0</v>
      </c>
      <c r="P479" s="5" t="s">
        <v>8268</v>
      </c>
      <c r="Q479" s="5">
        <f t="shared" si="28"/>
        <v>0</v>
      </c>
      <c r="R479" s="5" t="e">
        <v>#DIV/0!</v>
      </c>
      <c r="S479" s="5">
        <f t="shared" si="29"/>
        <v>0</v>
      </c>
      <c r="T479" s="5" t="s">
        <v>8321</v>
      </c>
      <c r="U479" s="5" t="s">
        <v>8327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12">
        <f t="shared" si="30"/>
        <v>42095.619317129633</v>
      </c>
      <c r="K480" s="5">
        <v>1425333109</v>
      </c>
      <c r="L480" s="12">
        <f t="shared" si="31"/>
        <v>42065.660983796297</v>
      </c>
      <c r="M480" t="b">
        <v>0</v>
      </c>
      <c r="N480" s="5">
        <v>0</v>
      </c>
      <c r="O480" t="b">
        <v>0</v>
      </c>
      <c r="P480" s="5" t="s">
        <v>8268</v>
      </c>
      <c r="Q480" s="5">
        <f t="shared" si="28"/>
        <v>0</v>
      </c>
      <c r="R480" s="5" t="e">
        <v>#DIV/0!</v>
      </c>
      <c r="S480" s="5">
        <f t="shared" si="29"/>
        <v>0</v>
      </c>
      <c r="T480" s="5" t="s">
        <v>8321</v>
      </c>
      <c r="U480" s="5" t="s">
        <v>8327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12">
        <f t="shared" si="30"/>
        <v>41964.199479166666</v>
      </c>
      <c r="K481" s="5">
        <v>1411379235</v>
      </c>
      <c r="L481" s="12">
        <f t="shared" si="31"/>
        <v>41904.157812500001</v>
      </c>
      <c r="M481" t="b">
        <v>0</v>
      </c>
      <c r="N481" s="5">
        <v>55</v>
      </c>
      <c r="O481" t="b">
        <v>0</v>
      </c>
      <c r="P481" s="5" t="s">
        <v>8268</v>
      </c>
      <c r="Q481" s="5">
        <f t="shared" si="28"/>
        <v>32.56</v>
      </c>
      <c r="R481" s="5">
        <v>88.8</v>
      </c>
      <c r="S481" s="5">
        <f t="shared" si="29"/>
        <v>88.8</v>
      </c>
      <c r="T481" s="5" t="s">
        <v>8321</v>
      </c>
      <c r="U481" s="5" t="s">
        <v>8327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12">
        <f t="shared" si="30"/>
        <v>41495.250173611115</v>
      </c>
      <c r="K482" s="5">
        <v>1373457615</v>
      </c>
      <c r="L482" s="12">
        <f t="shared" si="31"/>
        <v>41465.250173611115</v>
      </c>
      <c r="M482" t="b">
        <v>0</v>
      </c>
      <c r="N482" s="5">
        <v>140</v>
      </c>
      <c r="O482" t="b">
        <v>0</v>
      </c>
      <c r="P482" s="5" t="s">
        <v>8268</v>
      </c>
      <c r="Q482" s="5">
        <f t="shared" si="28"/>
        <v>19.41</v>
      </c>
      <c r="R482" s="5">
        <v>55.457142857142856</v>
      </c>
      <c r="S482" s="5">
        <f t="shared" si="29"/>
        <v>55.457142857142856</v>
      </c>
      <c r="T482" s="5" t="s">
        <v>8321</v>
      </c>
      <c r="U482" s="5" t="s">
        <v>8327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12">
        <f t="shared" si="30"/>
        <v>41192.422326388885</v>
      </c>
      <c r="K483" s="5">
        <v>1347293289</v>
      </c>
      <c r="L483" s="12">
        <f t="shared" si="31"/>
        <v>41162.422326388885</v>
      </c>
      <c r="M483" t="b">
        <v>0</v>
      </c>
      <c r="N483" s="5">
        <v>21</v>
      </c>
      <c r="O483" t="b">
        <v>0</v>
      </c>
      <c r="P483" s="5" t="s">
        <v>8268</v>
      </c>
      <c r="Q483" s="5">
        <f t="shared" si="28"/>
        <v>6.1</v>
      </c>
      <c r="R483" s="5">
        <v>87.142857142857139</v>
      </c>
      <c r="S483" s="5">
        <f t="shared" si="29"/>
        <v>87.142857142857139</v>
      </c>
      <c r="T483" s="5" t="s">
        <v>8321</v>
      </c>
      <c r="U483" s="5" t="s">
        <v>8327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12">
        <f t="shared" si="30"/>
        <v>42474.356944444444</v>
      </c>
      <c r="K484" s="5">
        <v>1458336690</v>
      </c>
      <c r="L484" s="12">
        <f t="shared" si="31"/>
        <v>42447.646874999999</v>
      </c>
      <c r="M484" t="b">
        <v>0</v>
      </c>
      <c r="N484" s="5">
        <v>1</v>
      </c>
      <c r="O484" t="b">
        <v>0</v>
      </c>
      <c r="P484" s="5" t="s">
        <v>8268</v>
      </c>
      <c r="Q484" s="5">
        <f t="shared" si="28"/>
        <v>0.1</v>
      </c>
      <c r="R484" s="5">
        <v>10</v>
      </c>
      <c r="S484" s="5">
        <f t="shared" si="29"/>
        <v>10</v>
      </c>
      <c r="T484" s="5" t="s">
        <v>8321</v>
      </c>
      <c r="U484" s="5" t="s">
        <v>8327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12">
        <f t="shared" si="30"/>
        <v>41302.947592592594</v>
      </c>
      <c r="K485" s="5">
        <v>1354250672</v>
      </c>
      <c r="L485" s="12">
        <f t="shared" si="31"/>
        <v>41242.947592592594</v>
      </c>
      <c r="M485" t="b">
        <v>0</v>
      </c>
      <c r="N485" s="5">
        <v>147</v>
      </c>
      <c r="O485" t="b">
        <v>0</v>
      </c>
      <c r="P485" s="5" t="s">
        <v>8268</v>
      </c>
      <c r="Q485" s="5">
        <f t="shared" si="28"/>
        <v>50.2</v>
      </c>
      <c r="R485" s="5">
        <v>51.224489795918366</v>
      </c>
      <c r="S485" s="5">
        <f t="shared" si="29"/>
        <v>51.224489795918366</v>
      </c>
      <c r="T485" s="5" t="s">
        <v>8321</v>
      </c>
      <c r="U485" s="5" t="s">
        <v>8327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12">
        <f t="shared" si="30"/>
        <v>42313.731157407412</v>
      </c>
      <c r="K486" s="5">
        <v>1443220372</v>
      </c>
      <c r="L486" s="12">
        <f t="shared" si="31"/>
        <v>42272.68949074074</v>
      </c>
      <c r="M486" t="b">
        <v>0</v>
      </c>
      <c r="N486" s="5">
        <v>11</v>
      </c>
      <c r="O486" t="b">
        <v>0</v>
      </c>
      <c r="P486" s="5" t="s">
        <v>8268</v>
      </c>
      <c r="Q486" s="5">
        <f t="shared" si="28"/>
        <v>0.18625</v>
      </c>
      <c r="R486" s="5">
        <v>13.545454545454545</v>
      </c>
      <c r="S486" s="5">
        <f t="shared" si="29"/>
        <v>13.545454545454545</v>
      </c>
      <c r="T486" s="5" t="s">
        <v>8321</v>
      </c>
      <c r="U486" s="5" t="s">
        <v>8327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12">
        <f t="shared" si="30"/>
        <v>41411.255775462967</v>
      </c>
      <c r="K487" s="5">
        <v>1366200499</v>
      </c>
      <c r="L487" s="12">
        <f t="shared" si="31"/>
        <v>41381.255775462967</v>
      </c>
      <c r="M487" t="b">
        <v>0</v>
      </c>
      <c r="N487" s="5">
        <v>125</v>
      </c>
      <c r="O487" t="b">
        <v>0</v>
      </c>
      <c r="P487" s="5" t="s">
        <v>8268</v>
      </c>
      <c r="Q487" s="5">
        <f t="shared" si="28"/>
        <v>21.906971229845084</v>
      </c>
      <c r="R487" s="5">
        <v>66.520080000000007</v>
      </c>
      <c r="S487" s="5">
        <f t="shared" si="29"/>
        <v>66.520080000000007</v>
      </c>
      <c r="T487" s="5" t="s">
        <v>8321</v>
      </c>
      <c r="U487" s="5" t="s">
        <v>8327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12">
        <f t="shared" si="30"/>
        <v>41791.69258101852</v>
      </c>
      <c r="K488" s="5">
        <v>1399070239</v>
      </c>
      <c r="L488" s="12">
        <f t="shared" si="31"/>
        <v>41761.69258101852</v>
      </c>
      <c r="M488" t="b">
        <v>0</v>
      </c>
      <c r="N488" s="5">
        <v>1</v>
      </c>
      <c r="O488" t="b">
        <v>0</v>
      </c>
      <c r="P488" s="5" t="s">
        <v>8268</v>
      </c>
      <c r="Q488" s="5">
        <f t="shared" si="28"/>
        <v>9.0909090909090905E-3</v>
      </c>
      <c r="R488" s="5">
        <v>50</v>
      </c>
      <c r="S488" s="5">
        <f t="shared" si="29"/>
        <v>50</v>
      </c>
      <c r="T488" s="5" t="s">
        <v>8321</v>
      </c>
      <c r="U488" s="5" t="s">
        <v>8327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12">
        <f t="shared" si="30"/>
        <v>42729.386504629627</v>
      </c>
      <c r="K489" s="5">
        <v>1477491394</v>
      </c>
      <c r="L489" s="12">
        <f t="shared" si="31"/>
        <v>42669.344837962963</v>
      </c>
      <c r="M489" t="b">
        <v>0</v>
      </c>
      <c r="N489" s="5">
        <v>0</v>
      </c>
      <c r="O489" t="b">
        <v>0</v>
      </c>
      <c r="P489" s="5" t="s">
        <v>8268</v>
      </c>
      <c r="Q489" s="5">
        <f t="shared" si="28"/>
        <v>0</v>
      </c>
      <c r="R489" s="5" t="e">
        <v>#DIV/0!</v>
      </c>
      <c r="S489" s="5">
        <f t="shared" si="29"/>
        <v>0</v>
      </c>
      <c r="T489" s="5" t="s">
        <v>8321</v>
      </c>
      <c r="U489" s="5" t="s">
        <v>8327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12">
        <f t="shared" si="30"/>
        <v>42743.804398148146</v>
      </c>
      <c r="K490" s="5">
        <v>1481332700</v>
      </c>
      <c r="L490" s="12">
        <f t="shared" si="31"/>
        <v>42713.804398148146</v>
      </c>
      <c r="M490" t="b">
        <v>0</v>
      </c>
      <c r="N490" s="5">
        <v>0</v>
      </c>
      <c r="O490" t="b">
        <v>0</v>
      </c>
      <c r="P490" s="5" t="s">
        <v>8268</v>
      </c>
      <c r="Q490" s="5">
        <f t="shared" si="28"/>
        <v>0</v>
      </c>
      <c r="R490" s="5" t="e">
        <v>#DIV/0!</v>
      </c>
      <c r="S490" s="5">
        <f t="shared" si="29"/>
        <v>0</v>
      </c>
      <c r="T490" s="5" t="s">
        <v>8321</v>
      </c>
      <c r="U490" s="5" t="s">
        <v>8327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12">
        <f t="shared" si="30"/>
        <v>40913.231249999997</v>
      </c>
      <c r="K491" s="5">
        <v>1323084816</v>
      </c>
      <c r="L491" s="12">
        <f t="shared" si="31"/>
        <v>40882.231666666667</v>
      </c>
      <c r="M491" t="b">
        <v>0</v>
      </c>
      <c r="N491" s="5">
        <v>3</v>
      </c>
      <c r="O491" t="b">
        <v>0</v>
      </c>
      <c r="P491" s="5" t="s">
        <v>8268</v>
      </c>
      <c r="Q491" s="5">
        <f t="shared" si="28"/>
        <v>0.28667813379201834</v>
      </c>
      <c r="R491" s="5">
        <v>71.666666666666671</v>
      </c>
      <c r="S491" s="5">
        <f t="shared" si="29"/>
        <v>71.666666666666671</v>
      </c>
      <c r="T491" s="5" t="s">
        <v>8321</v>
      </c>
      <c r="U491" s="5" t="s">
        <v>8327</v>
      </c>
    </row>
    <row r="492" spans="1:21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12">
        <f t="shared" si="30"/>
        <v>41143.718576388885</v>
      </c>
      <c r="K492" s="5">
        <v>1343085285</v>
      </c>
      <c r="L492" s="12">
        <f t="shared" si="31"/>
        <v>41113.718576388885</v>
      </c>
      <c r="M492" t="b">
        <v>0</v>
      </c>
      <c r="N492" s="5">
        <v>0</v>
      </c>
      <c r="O492" t="b">
        <v>0</v>
      </c>
      <c r="P492" s="5" t="s">
        <v>8268</v>
      </c>
      <c r="Q492" s="5">
        <f t="shared" si="28"/>
        <v>0</v>
      </c>
      <c r="R492" s="5" t="e">
        <v>#DIV/0!</v>
      </c>
      <c r="S492" s="5">
        <f t="shared" si="29"/>
        <v>0</v>
      </c>
      <c r="T492" s="5" t="s">
        <v>8321</v>
      </c>
      <c r="U492" s="5" t="s">
        <v>8327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12">
        <f t="shared" si="30"/>
        <v>42396.732627314814</v>
      </c>
      <c r="K493" s="5">
        <v>1451345699</v>
      </c>
      <c r="L493" s="12">
        <f t="shared" si="31"/>
        <v>42366.732627314814</v>
      </c>
      <c r="M493" t="b">
        <v>0</v>
      </c>
      <c r="N493" s="5">
        <v>0</v>
      </c>
      <c r="O493" t="b">
        <v>0</v>
      </c>
      <c r="P493" s="5" t="s">
        <v>8268</v>
      </c>
      <c r="Q493" s="5">
        <f t="shared" si="28"/>
        <v>0</v>
      </c>
      <c r="R493" s="5" t="e">
        <v>#DIV/0!</v>
      </c>
      <c r="S493" s="5">
        <f t="shared" si="29"/>
        <v>0</v>
      </c>
      <c r="T493" s="5" t="s">
        <v>8321</v>
      </c>
      <c r="U493" s="5" t="s">
        <v>8327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12">
        <f t="shared" si="30"/>
        <v>42655.78506944445</v>
      </c>
      <c r="K494" s="5">
        <v>1471135830</v>
      </c>
      <c r="L494" s="12">
        <f t="shared" si="31"/>
        <v>42595.78506944445</v>
      </c>
      <c r="M494" t="b">
        <v>0</v>
      </c>
      <c r="N494" s="5">
        <v>0</v>
      </c>
      <c r="O494" t="b">
        <v>0</v>
      </c>
      <c r="P494" s="5" t="s">
        <v>8268</v>
      </c>
      <c r="Q494" s="5">
        <f t="shared" si="28"/>
        <v>0</v>
      </c>
      <c r="R494" s="5" t="e">
        <v>#DIV/0!</v>
      </c>
      <c r="S494" s="5">
        <f t="shared" si="29"/>
        <v>0</v>
      </c>
      <c r="T494" s="5" t="s">
        <v>8321</v>
      </c>
      <c r="U494" s="5" t="s">
        <v>8327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12">
        <f t="shared" si="30"/>
        <v>42144.476134259261</v>
      </c>
      <c r="K495" s="5">
        <v>1429550738</v>
      </c>
      <c r="L495" s="12">
        <f t="shared" si="31"/>
        <v>42114.476134259261</v>
      </c>
      <c r="M495" t="b">
        <v>0</v>
      </c>
      <c r="N495" s="5">
        <v>0</v>
      </c>
      <c r="O495" t="b">
        <v>0</v>
      </c>
      <c r="P495" s="5" t="s">
        <v>8268</v>
      </c>
      <c r="Q495" s="5">
        <f t="shared" si="28"/>
        <v>0</v>
      </c>
      <c r="R495" s="5" t="e">
        <v>#DIV/0!</v>
      </c>
      <c r="S495" s="5">
        <f t="shared" si="29"/>
        <v>0</v>
      </c>
      <c r="T495" s="5" t="s">
        <v>8321</v>
      </c>
      <c r="U495" s="5" t="s">
        <v>8327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12">
        <f t="shared" si="30"/>
        <v>41822.875</v>
      </c>
      <c r="K496" s="5">
        <v>1402343765</v>
      </c>
      <c r="L496" s="12">
        <f t="shared" si="31"/>
        <v>41799.580613425926</v>
      </c>
      <c r="M496" t="b">
        <v>0</v>
      </c>
      <c r="N496" s="5">
        <v>3</v>
      </c>
      <c r="O496" t="b">
        <v>0</v>
      </c>
      <c r="P496" s="5" t="s">
        <v>8268</v>
      </c>
      <c r="Q496" s="5">
        <f t="shared" si="28"/>
        <v>0.155</v>
      </c>
      <c r="R496" s="5">
        <v>10.333333333333334</v>
      </c>
      <c r="S496" s="5">
        <f t="shared" si="29"/>
        <v>10.333333333333334</v>
      </c>
      <c r="T496" s="5" t="s">
        <v>8321</v>
      </c>
      <c r="U496" s="5" t="s">
        <v>8327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12">
        <f t="shared" si="30"/>
        <v>42201.577604166669</v>
      </c>
      <c r="K497" s="5">
        <v>1434484305</v>
      </c>
      <c r="L497" s="12">
        <f t="shared" si="31"/>
        <v>42171.577604166669</v>
      </c>
      <c r="M497" t="b">
        <v>0</v>
      </c>
      <c r="N497" s="5">
        <v>0</v>
      </c>
      <c r="O497" t="b">
        <v>0</v>
      </c>
      <c r="P497" s="5" t="s">
        <v>8268</v>
      </c>
      <c r="Q497" s="5">
        <f t="shared" si="28"/>
        <v>0</v>
      </c>
      <c r="R497" s="5" t="e">
        <v>#DIV/0!</v>
      </c>
      <c r="S497" s="5">
        <f t="shared" si="29"/>
        <v>0</v>
      </c>
      <c r="T497" s="5" t="s">
        <v>8321</v>
      </c>
      <c r="U497" s="5" t="s">
        <v>8327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12">
        <f t="shared" si="30"/>
        <v>41680.68141203704</v>
      </c>
      <c r="K498" s="5">
        <v>1386886874</v>
      </c>
      <c r="L498" s="12">
        <f t="shared" si="31"/>
        <v>41620.68141203704</v>
      </c>
      <c r="M498" t="b">
        <v>0</v>
      </c>
      <c r="N498" s="5">
        <v>1</v>
      </c>
      <c r="O498" t="b">
        <v>0</v>
      </c>
      <c r="P498" s="5" t="s">
        <v>8268</v>
      </c>
      <c r="Q498" s="5">
        <f t="shared" si="28"/>
        <v>1.6666666666666668E-3</v>
      </c>
      <c r="R498" s="5">
        <v>1</v>
      </c>
      <c r="S498" s="5">
        <f t="shared" si="29"/>
        <v>1</v>
      </c>
      <c r="T498" s="5" t="s">
        <v>8321</v>
      </c>
      <c r="U498" s="5" t="s">
        <v>8327</v>
      </c>
    </row>
    <row r="499" spans="1:21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12">
        <f t="shared" si="30"/>
        <v>41997.958333333328</v>
      </c>
      <c r="K499" s="5">
        <v>1414889665</v>
      </c>
      <c r="L499" s="12">
        <f t="shared" si="31"/>
        <v>41944.787789351853</v>
      </c>
      <c r="M499" t="b">
        <v>0</v>
      </c>
      <c r="N499" s="5">
        <v>3</v>
      </c>
      <c r="O499" t="b">
        <v>0</v>
      </c>
      <c r="P499" s="5" t="s">
        <v>8268</v>
      </c>
      <c r="Q499" s="5">
        <f t="shared" si="28"/>
        <v>0.6696428571428571</v>
      </c>
      <c r="R499" s="5">
        <v>10</v>
      </c>
      <c r="S499" s="5">
        <f t="shared" si="29"/>
        <v>10</v>
      </c>
      <c r="T499" s="5" t="s">
        <v>8321</v>
      </c>
      <c r="U499" s="5" t="s">
        <v>8327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12">
        <f t="shared" si="30"/>
        <v>40900.512141203704</v>
      </c>
      <c r="K500" s="5">
        <v>1321035449</v>
      </c>
      <c r="L500" s="12">
        <f t="shared" si="31"/>
        <v>40858.512141203704</v>
      </c>
      <c r="M500" t="b">
        <v>0</v>
      </c>
      <c r="N500" s="5">
        <v>22</v>
      </c>
      <c r="O500" t="b">
        <v>0</v>
      </c>
      <c r="P500" s="5" t="s">
        <v>8268</v>
      </c>
      <c r="Q500" s="5">
        <f t="shared" si="28"/>
        <v>4.5985132395404555</v>
      </c>
      <c r="R500" s="5">
        <v>136.09090909090909</v>
      </c>
      <c r="S500" s="5">
        <f t="shared" si="29"/>
        <v>136.09090909090909</v>
      </c>
      <c r="T500" s="5" t="s">
        <v>8321</v>
      </c>
      <c r="U500" s="5" t="s">
        <v>8327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12">
        <f t="shared" si="30"/>
        <v>40098.624305555553</v>
      </c>
      <c r="K501" s="5">
        <v>1250630968</v>
      </c>
      <c r="L501" s="12">
        <f t="shared" si="31"/>
        <v>40043.645462962959</v>
      </c>
      <c r="M501" t="b">
        <v>0</v>
      </c>
      <c r="N501" s="5">
        <v>26</v>
      </c>
      <c r="O501" t="b">
        <v>0</v>
      </c>
      <c r="P501" s="5" t="s">
        <v>8268</v>
      </c>
      <c r="Q501" s="5">
        <f t="shared" si="28"/>
        <v>9.5500000000000007</v>
      </c>
      <c r="R501" s="5">
        <v>73.461538461538467</v>
      </c>
      <c r="S501" s="5">
        <f t="shared" si="29"/>
        <v>73.461538461538467</v>
      </c>
      <c r="T501" s="5" t="s">
        <v>8321</v>
      </c>
      <c r="U501" s="5" t="s">
        <v>8327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12">
        <f t="shared" si="30"/>
        <v>40306.677777777775</v>
      </c>
      <c r="K502" s="5">
        <v>1268255751</v>
      </c>
      <c r="L502" s="12">
        <f t="shared" si="31"/>
        <v>40247.636006944442</v>
      </c>
      <c r="M502" t="b">
        <v>0</v>
      </c>
      <c r="N502" s="5">
        <v>4</v>
      </c>
      <c r="O502" t="b">
        <v>0</v>
      </c>
      <c r="P502" s="5" t="s">
        <v>8268</v>
      </c>
      <c r="Q502" s="5">
        <f t="shared" si="28"/>
        <v>3.3076923076923075</v>
      </c>
      <c r="R502" s="5">
        <v>53.75</v>
      </c>
      <c r="S502" s="5">
        <f t="shared" si="29"/>
        <v>53.75</v>
      </c>
      <c r="T502" s="5" t="s">
        <v>8321</v>
      </c>
      <c r="U502" s="5" t="s">
        <v>8327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12">
        <f t="shared" si="30"/>
        <v>40732.984386574077</v>
      </c>
      <c r="K503" s="5">
        <v>1307597851</v>
      </c>
      <c r="L503" s="12">
        <f t="shared" si="31"/>
        <v>40702.984386574077</v>
      </c>
      <c r="M503" t="b">
        <v>0</v>
      </c>
      <c r="N503" s="5">
        <v>0</v>
      </c>
      <c r="O503" t="b">
        <v>0</v>
      </c>
      <c r="P503" s="5" t="s">
        <v>8268</v>
      </c>
      <c r="Q503" s="5">
        <f t="shared" si="28"/>
        <v>0</v>
      </c>
      <c r="R503" s="5" t="e">
        <v>#DIV/0!</v>
      </c>
      <c r="S503" s="5">
        <f t="shared" si="29"/>
        <v>0</v>
      </c>
      <c r="T503" s="5" t="s">
        <v>8321</v>
      </c>
      <c r="U503" s="5" t="s">
        <v>8327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12">
        <f t="shared" si="30"/>
        <v>40986.261863425927</v>
      </c>
      <c r="K504" s="5">
        <v>1329484625</v>
      </c>
      <c r="L504" s="12">
        <f t="shared" si="31"/>
        <v>40956.303530092591</v>
      </c>
      <c r="M504" t="b">
        <v>0</v>
      </c>
      <c r="N504" s="5">
        <v>4</v>
      </c>
      <c r="O504" t="b">
        <v>0</v>
      </c>
      <c r="P504" s="5" t="s">
        <v>8268</v>
      </c>
      <c r="Q504" s="5">
        <f t="shared" si="28"/>
        <v>1.1499999999999999</v>
      </c>
      <c r="R504" s="5">
        <v>57.5</v>
      </c>
      <c r="S504" s="5">
        <f t="shared" si="29"/>
        <v>57.5</v>
      </c>
      <c r="T504" s="5" t="s">
        <v>8321</v>
      </c>
      <c r="U504" s="5" t="s">
        <v>8327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12">
        <f t="shared" si="30"/>
        <v>42021.276655092588</v>
      </c>
      <c r="K505" s="5">
        <v>1418906303</v>
      </c>
      <c r="L505" s="12">
        <f t="shared" si="31"/>
        <v>41991.276655092588</v>
      </c>
      <c r="M505" t="b">
        <v>0</v>
      </c>
      <c r="N505" s="5">
        <v>9</v>
      </c>
      <c r="O505" t="b">
        <v>0</v>
      </c>
      <c r="P505" s="5" t="s">
        <v>8268</v>
      </c>
      <c r="Q505" s="5">
        <f t="shared" si="28"/>
        <v>1.7538461538461538</v>
      </c>
      <c r="R505" s="5">
        <v>12.666666666666666</v>
      </c>
      <c r="S505" s="5">
        <f t="shared" si="29"/>
        <v>12.666666666666666</v>
      </c>
      <c r="T505" s="5" t="s">
        <v>8321</v>
      </c>
      <c r="U505" s="5" t="s">
        <v>8327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12">
        <f t="shared" si="30"/>
        <v>41009.691979166666</v>
      </c>
      <c r="K506" s="5">
        <v>1328916987</v>
      </c>
      <c r="L506" s="12">
        <f t="shared" si="31"/>
        <v>40949.73364583333</v>
      </c>
      <c r="M506" t="b">
        <v>0</v>
      </c>
      <c r="N506" s="5">
        <v>5</v>
      </c>
      <c r="O506" t="b">
        <v>0</v>
      </c>
      <c r="P506" s="5" t="s">
        <v>8268</v>
      </c>
      <c r="Q506" s="5">
        <f t="shared" si="28"/>
        <v>1.3673469387755102</v>
      </c>
      <c r="R506" s="5">
        <v>67</v>
      </c>
      <c r="S506" s="5">
        <f t="shared" si="29"/>
        <v>67</v>
      </c>
      <c r="T506" s="5" t="s">
        <v>8321</v>
      </c>
      <c r="U506" s="5" t="s">
        <v>8327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12">
        <f t="shared" si="30"/>
        <v>42362.848217592589</v>
      </c>
      <c r="K507" s="5">
        <v>1447122086</v>
      </c>
      <c r="L507" s="12">
        <f t="shared" si="31"/>
        <v>42317.848217592589</v>
      </c>
      <c r="M507" t="b">
        <v>0</v>
      </c>
      <c r="N507" s="5">
        <v>14</v>
      </c>
      <c r="O507" t="b">
        <v>0</v>
      </c>
      <c r="P507" s="5" t="s">
        <v>8268</v>
      </c>
      <c r="Q507" s="5">
        <f t="shared" si="28"/>
        <v>0.43333333333333335</v>
      </c>
      <c r="R507" s="5">
        <v>3.7142857142857144</v>
      </c>
      <c r="S507" s="5">
        <f t="shared" si="29"/>
        <v>3.7142857142857144</v>
      </c>
      <c r="T507" s="5" t="s">
        <v>8321</v>
      </c>
      <c r="U507" s="5" t="s">
        <v>8327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12">
        <f t="shared" si="30"/>
        <v>41496.302314814813</v>
      </c>
      <c r="K508" s="5">
        <v>1373548520</v>
      </c>
      <c r="L508" s="12">
        <f t="shared" si="31"/>
        <v>41466.302314814813</v>
      </c>
      <c r="M508" t="b">
        <v>0</v>
      </c>
      <c r="N508" s="5">
        <v>1</v>
      </c>
      <c r="O508" t="b">
        <v>0</v>
      </c>
      <c r="P508" s="5" t="s">
        <v>8268</v>
      </c>
      <c r="Q508" s="5">
        <f t="shared" si="28"/>
        <v>0.125</v>
      </c>
      <c r="R508" s="5">
        <v>250</v>
      </c>
      <c r="S508" s="5">
        <f t="shared" si="29"/>
        <v>250</v>
      </c>
      <c r="T508" s="5" t="s">
        <v>8321</v>
      </c>
      <c r="U508" s="5" t="s">
        <v>8327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12">
        <f t="shared" si="30"/>
        <v>41201.708993055552</v>
      </c>
      <c r="K509" s="5">
        <v>1346799657</v>
      </c>
      <c r="L509" s="12">
        <f t="shared" si="31"/>
        <v>41156.708993055552</v>
      </c>
      <c r="M509" t="b">
        <v>0</v>
      </c>
      <c r="N509" s="5">
        <v>10</v>
      </c>
      <c r="O509" t="b">
        <v>0</v>
      </c>
      <c r="P509" s="5" t="s">
        <v>8268</v>
      </c>
      <c r="Q509" s="5">
        <f t="shared" si="28"/>
        <v>3.2</v>
      </c>
      <c r="R509" s="5">
        <v>64</v>
      </c>
      <c r="S509" s="5">
        <f t="shared" si="29"/>
        <v>64</v>
      </c>
      <c r="T509" s="5" t="s">
        <v>8321</v>
      </c>
      <c r="U509" s="5" t="s">
        <v>8327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12">
        <f t="shared" si="30"/>
        <v>41054.343055555553</v>
      </c>
      <c r="K510" s="5">
        <v>1332808501</v>
      </c>
      <c r="L510" s="12">
        <f t="shared" si="31"/>
        <v>40994.774317129632</v>
      </c>
      <c r="M510" t="b">
        <v>0</v>
      </c>
      <c r="N510" s="5">
        <v>3</v>
      </c>
      <c r="O510" t="b">
        <v>0</v>
      </c>
      <c r="P510" s="5" t="s">
        <v>8268</v>
      </c>
      <c r="Q510" s="5">
        <f t="shared" si="28"/>
        <v>0.8</v>
      </c>
      <c r="R510" s="5">
        <v>133.33333333333334</v>
      </c>
      <c r="S510" s="5">
        <f t="shared" si="29"/>
        <v>133.33333333333334</v>
      </c>
      <c r="T510" s="5" t="s">
        <v>8321</v>
      </c>
      <c r="U510" s="5" t="s">
        <v>8327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12">
        <f t="shared" si="30"/>
        <v>42183.381597222222</v>
      </c>
      <c r="K511" s="5">
        <v>1432912170</v>
      </c>
      <c r="L511" s="12">
        <f t="shared" si="31"/>
        <v>42153.381597222222</v>
      </c>
      <c r="M511" t="b">
        <v>0</v>
      </c>
      <c r="N511" s="5">
        <v>1</v>
      </c>
      <c r="O511" t="b">
        <v>0</v>
      </c>
      <c r="P511" s="5" t="s">
        <v>8268</v>
      </c>
      <c r="Q511" s="5">
        <f t="shared" si="28"/>
        <v>0.2</v>
      </c>
      <c r="R511" s="5">
        <v>10</v>
      </c>
      <c r="S511" s="5">
        <f t="shared" si="29"/>
        <v>10</v>
      </c>
      <c r="T511" s="5" t="s">
        <v>8321</v>
      </c>
      <c r="U511" s="5" t="s">
        <v>8327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12">
        <f t="shared" si="30"/>
        <v>42429.926377314812</v>
      </c>
      <c r="K512" s="5">
        <v>1454213639</v>
      </c>
      <c r="L512" s="12">
        <f t="shared" si="31"/>
        <v>42399.926377314812</v>
      </c>
      <c r="M512" t="b">
        <v>0</v>
      </c>
      <c r="N512" s="5">
        <v>0</v>
      </c>
      <c r="O512" t="b">
        <v>0</v>
      </c>
      <c r="P512" s="5" t="s">
        <v>8268</v>
      </c>
      <c r="Q512" s="5">
        <f t="shared" si="28"/>
        <v>0</v>
      </c>
      <c r="R512" s="5" t="e">
        <v>#DIV/0!</v>
      </c>
      <c r="S512" s="5">
        <f t="shared" si="29"/>
        <v>0</v>
      </c>
      <c r="T512" s="5" t="s">
        <v>8321</v>
      </c>
      <c r="U512" s="5" t="s">
        <v>8327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12">
        <f t="shared" si="30"/>
        <v>41370.011365740742</v>
      </c>
      <c r="K513" s="5">
        <v>1362640582</v>
      </c>
      <c r="L513" s="12">
        <f t="shared" si="31"/>
        <v>41340.053032407406</v>
      </c>
      <c r="M513" t="b">
        <v>0</v>
      </c>
      <c r="N513" s="5">
        <v>5</v>
      </c>
      <c r="O513" t="b">
        <v>0</v>
      </c>
      <c r="P513" s="5" t="s">
        <v>8268</v>
      </c>
      <c r="Q513" s="5">
        <f t="shared" si="28"/>
        <v>3</v>
      </c>
      <c r="R513" s="5">
        <v>30</v>
      </c>
      <c r="S513" s="5">
        <f t="shared" si="29"/>
        <v>30</v>
      </c>
      <c r="T513" s="5" t="s">
        <v>8321</v>
      </c>
      <c r="U513" s="5" t="s">
        <v>8327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12">
        <f t="shared" si="30"/>
        <v>42694.533877314811</v>
      </c>
      <c r="K514" s="5">
        <v>1475776127</v>
      </c>
      <c r="L514" s="12">
        <f t="shared" si="31"/>
        <v>42649.492210648154</v>
      </c>
      <c r="M514" t="b">
        <v>0</v>
      </c>
      <c r="N514" s="5">
        <v>2</v>
      </c>
      <c r="O514" t="b">
        <v>0</v>
      </c>
      <c r="P514" s="5" t="s">
        <v>8268</v>
      </c>
      <c r="Q514" s="5">
        <f t="shared" ref="Q514:Q577" si="32">E514*100/D514</f>
        <v>0.13750000000000001</v>
      </c>
      <c r="R514" s="5">
        <v>5.5</v>
      </c>
      <c r="S514" s="5">
        <f t="shared" ref="S514:S577" si="33">IFERROR(R514,0)</f>
        <v>5.5</v>
      </c>
      <c r="T514" s="5" t="s">
        <v>8321</v>
      </c>
      <c r="U514" s="5" t="s">
        <v>8327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12">
        <f t="shared" ref="J515:J578" si="34">(I515/86400)+25569+(-6/24)</f>
        <v>42597.041666666672</v>
      </c>
      <c r="K515" s="5">
        <v>1467387705</v>
      </c>
      <c r="L515" s="12">
        <f t="shared" ref="L515:L578" si="35">(K515/86400)+25569+(-6/24)</f>
        <v>42552.403993055559</v>
      </c>
      <c r="M515" t="b">
        <v>0</v>
      </c>
      <c r="N515" s="5">
        <v>68</v>
      </c>
      <c r="O515" t="b">
        <v>0</v>
      </c>
      <c r="P515" s="5" t="s">
        <v>8268</v>
      </c>
      <c r="Q515" s="5">
        <f t="shared" si="32"/>
        <v>13.923999999999999</v>
      </c>
      <c r="R515" s="5">
        <v>102.38235294117646</v>
      </c>
      <c r="S515" s="5">
        <f t="shared" si="33"/>
        <v>102.38235294117646</v>
      </c>
      <c r="T515" s="5" t="s">
        <v>8321</v>
      </c>
      <c r="U515" s="5" t="s">
        <v>8327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12">
        <f t="shared" si="34"/>
        <v>41860.363969907405</v>
      </c>
      <c r="K516" s="5">
        <v>1405003447</v>
      </c>
      <c r="L516" s="12">
        <f t="shared" si="35"/>
        <v>41830.363969907405</v>
      </c>
      <c r="M516" t="b">
        <v>0</v>
      </c>
      <c r="N516" s="5">
        <v>3</v>
      </c>
      <c r="O516" t="b">
        <v>0</v>
      </c>
      <c r="P516" s="5" t="s">
        <v>8268</v>
      </c>
      <c r="Q516" s="5">
        <f t="shared" si="32"/>
        <v>3.3333333333333335</v>
      </c>
      <c r="R516" s="5">
        <v>16.666666666666668</v>
      </c>
      <c r="S516" s="5">
        <f t="shared" si="33"/>
        <v>16.666666666666668</v>
      </c>
      <c r="T516" s="5" t="s">
        <v>8321</v>
      </c>
      <c r="U516" s="5" t="s">
        <v>8327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12">
        <f t="shared" si="34"/>
        <v>42367.240752314814</v>
      </c>
      <c r="K517" s="5">
        <v>1447933601</v>
      </c>
      <c r="L517" s="12">
        <f t="shared" si="35"/>
        <v>42327.240752314814</v>
      </c>
      <c r="M517" t="b">
        <v>0</v>
      </c>
      <c r="N517" s="5">
        <v>34</v>
      </c>
      <c r="O517" t="b">
        <v>0</v>
      </c>
      <c r="P517" s="5" t="s">
        <v>8268</v>
      </c>
      <c r="Q517" s="5">
        <f t="shared" si="32"/>
        <v>25.41340206185567</v>
      </c>
      <c r="R517" s="5">
        <v>725.02941176470586</v>
      </c>
      <c r="S517" s="5">
        <f t="shared" si="33"/>
        <v>725.02941176470586</v>
      </c>
      <c r="T517" s="5" t="s">
        <v>8321</v>
      </c>
      <c r="U517" s="5" t="s">
        <v>8327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12">
        <f t="shared" si="34"/>
        <v>42151.528703703705</v>
      </c>
      <c r="K518" s="5">
        <v>1427568080</v>
      </c>
      <c r="L518" s="12">
        <f t="shared" si="35"/>
        <v>42091.528703703705</v>
      </c>
      <c r="M518" t="b">
        <v>0</v>
      </c>
      <c r="N518" s="5">
        <v>0</v>
      </c>
      <c r="O518" t="b">
        <v>0</v>
      </c>
      <c r="P518" s="5" t="s">
        <v>8268</v>
      </c>
      <c r="Q518" s="5">
        <f t="shared" si="32"/>
        <v>0</v>
      </c>
      <c r="R518" s="5" t="e">
        <v>#DIV/0!</v>
      </c>
      <c r="S518" s="5">
        <f t="shared" si="33"/>
        <v>0</v>
      </c>
      <c r="T518" s="5" t="s">
        <v>8321</v>
      </c>
      <c r="U518" s="5" t="s">
        <v>8327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12">
        <f t="shared" si="34"/>
        <v>42768.365289351852</v>
      </c>
      <c r="K519" s="5">
        <v>1483454761</v>
      </c>
      <c r="L519" s="12">
        <f t="shared" si="35"/>
        <v>42738.365289351852</v>
      </c>
      <c r="M519" t="b">
        <v>0</v>
      </c>
      <c r="N519" s="5">
        <v>3</v>
      </c>
      <c r="O519" t="b">
        <v>0</v>
      </c>
      <c r="P519" s="5" t="s">
        <v>8268</v>
      </c>
      <c r="Q519" s="5">
        <f t="shared" si="32"/>
        <v>1.3666666666666667</v>
      </c>
      <c r="R519" s="5">
        <v>68.333333333333329</v>
      </c>
      <c r="S519" s="5">
        <f t="shared" si="33"/>
        <v>68.333333333333329</v>
      </c>
      <c r="T519" s="5" t="s">
        <v>8321</v>
      </c>
      <c r="U519" s="5" t="s">
        <v>8327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12">
        <f t="shared" si="34"/>
        <v>42253.365277777775</v>
      </c>
      <c r="K520" s="5">
        <v>1438958824</v>
      </c>
      <c r="L520" s="12">
        <f t="shared" si="35"/>
        <v>42223.366018518514</v>
      </c>
      <c r="M520" t="b">
        <v>0</v>
      </c>
      <c r="N520" s="5">
        <v>0</v>
      </c>
      <c r="O520" t="b">
        <v>0</v>
      </c>
      <c r="P520" s="5" t="s">
        <v>8268</v>
      </c>
      <c r="Q520" s="5">
        <f t="shared" si="32"/>
        <v>0</v>
      </c>
      <c r="R520" s="5" t="e">
        <v>#DIV/0!</v>
      </c>
      <c r="S520" s="5">
        <f t="shared" si="33"/>
        <v>0</v>
      </c>
      <c r="T520" s="5" t="s">
        <v>8321</v>
      </c>
      <c r="U520" s="5" t="s">
        <v>8327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12">
        <f t="shared" si="34"/>
        <v>41248.141446759255</v>
      </c>
      <c r="K521" s="5">
        <v>1352107421</v>
      </c>
      <c r="L521" s="12">
        <f t="shared" si="35"/>
        <v>41218.141446759255</v>
      </c>
      <c r="M521" t="b">
        <v>0</v>
      </c>
      <c r="N521" s="5">
        <v>70</v>
      </c>
      <c r="O521" t="b">
        <v>0</v>
      </c>
      <c r="P521" s="5" t="s">
        <v>8268</v>
      </c>
      <c r="Q521" s="5">
        <f t="shared" si="32"/>
        <v>22.881426547787683</v>
      </c>
      <c r="R521" s="5">
        <v>39.228571428571428</v>
      </c>
      <c r="S521" s="5">
        <f t="shared" si="33"/>
        <v>39.228571428571428</v>
      </c>
      <c r="T521" s="5" t="s">
        <v>8321</v>
      </c>
      <c r="U521" s="5" t="s">
        <v>8327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12">
        <f t="shared" si="34"/>
        <v>42348.452094907407</v>
      </c>
      <c r="K522" s="5">
        <v>1447174261</v>
      </c>
      <c r="L522" s="12">
        <f t="shared" si="35"/>
        <v>42318.452094907407</v>
      </c>
      <c r="M522" t="b">
        <v>0</v>
      </c>
      <c r="N522" s="5">
        <v>34</v>
      </c>
      <c r="O522" t="b">
        <v>1</v>
      </c>
      <c r="P522" s="5" t="s">
        <v>8269</v>
      </c>
      <c r="Q522" s="5">
        <f t="shared" si="32"/>
        <v>102.1</v>
      </c>
      <c r="R522" s="5">
        <v>150.14705882352942</v>
      </c>
      <c r="S522" s="5">
        <f t="shared" si="33"/>
        <v>150.14705882352942</v>
      </c>
      <c r="T522" s="5" t="s">
        <v>8328</v>
      </c>
      <c r="U522" s="5" t="s">
        <v>8329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12">
        <f t="shared" si="34"/>
        <v>42674.957638888889</v>
      </c>
      <c r="K523" s="5">
        <v>1475460819</v>
      </c>
      <c r="L523" s="12">
        <f t="shared" si="35"/>
        <v>42645.842812499999</v>
      </c>
      <c r="M523" t="b">
        <v>0</v>
      </c>
      <c r="N523" s="5">
        <v>56</v>
      </c>
      <c r="O523" t="b">
        <v>1</v>
      </c>
      <c r="P523" s="5" t="s">
        <v>8269</v>
      </c>
      <c r="Q523" s="5">
        <f t="shared" si="32"/>
        <v>104.64</v>
      </c>
      <c r="R523" s="5">
        <v>93.428571428571431</v>
      </c>
      <c r="S523" s="5">
        <f t="shared" si="33"/>
        <v>93.428571428571431</v>
      </c>
      <c r="T523" s="5" t="s">
        <v>8328</v>
      </c>
      <c r="U523" s="5" t="s">
        <v>8329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12">
        <f t="shared" si="34"/>
        <v>42449.749131944445</v>
      </c>
      <c r="K524" s="5">
        <v>1456793925</v>
      </c>
      <c r="L524" s="12">
        <f t="shared" si="35"/>
        <v>42429.790798611109</v>
      </c>
      <c r="M524" t="b">
        <v>0</v>
      </c>
      <c r="N524" s="5">
        <v>31</v>
      </c>
      <c r="O524" t="b">
        <v>1</v>
      </c>
      <c r="P524" s="5" t="s">
        <v>8269</v>
      </c>
      <c r="Q524" s="5">
        <f t="shared" si="32"/>
        <v>114.66666666666667</v>
      </c>
      <c r="R524" s="5">
        <v>110.96774193548387</v>
      </c>
      <c r="S524" s="5">
        <f t="shared" si="33"/>
        <v>110.96774193548387</v>
      </c>
      <c r="T524" s="5" t="s">
        <v>8328</v>
      </c>
      <c r="U524" s="5" t="s">
        <v>8329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12">
        <f t="shared" si="34"/>
        <v>42267.88282407407</v>
      </c>
      <c r="K525" s="5">
        <v>1440213076</v>
      </c>
      <c r="L525" s="12">
        <f t="shared" si="35"/>
        <v>42237.88282407407</v>
      </c>
      <c r="M525" t="b">
        <v>0</v>
      </c>
      <c r="N525" s="5">
        <v>84</v>
      </c>
      <c r="O525" t="b">
        <v>1</v>
      </c>
      <c r="P525" s="5" t="s">
        <v>8269</v>
      </c>
      <c r="Q525" s="5">
        <f t="shared" si="32"/>
        <v>120.6</v>
      </c>
      <c r="R525" s="5">
        <v>71.785714285714292</v>
      </c>
      <c r="S525" s="5">
        <f t="shared" si="33"/>
        <v>71.785714285714292</v>
      </c>
      <c r="T525" s="5" t="s">
        <v>8328</v>
      </c>
      <c r="U525" s="5" t="s">
        <v>8329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12">
        <f t="shared" si="34"/>
        <v>42522.467233796298</v>
      </c>
      <c r="K526" s="5">
        <v>1462209169</v>
      </c>
      <c r="L526" s="12">
        <f t="shared" si="35"/>
        <v>42492.467233796298</v>
      </c>
      <c r="M526" t="b">
        <v>0</v>
      </c>
      <c r="N526" s="5">
        <v>130</v>
      </c>
      <c r="O526" t="b">
        <v>1</v>
      </c>
      <c r="P526" s="5" t="s">
        <v>8269</v>
      </c>
      <c r="Q526" s="5">
        <f t="shared" si="32"/>
        <v>108.67285714285714</v>
      </c>
      <c r="R526" s="5">
        <v>29.258076923076924</v>
      </c>
      <c r="S526" s="5">
        <f t="shared" si="33"/>
        <v>29.258076923076924</v>
      </c>
      <c r="T526" s="5" t="s">
        <v>8328</v>
      </c>
      <c r="U526" s="5" t="s">
        <v>8329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12">
        <f t="shared" si="34"/>
        <v>41895.150937500002</v>
      </c>
      <c r="K527" s="5">
        <v>1406713041</v>
      </c>
      <c r="L527" s="12">
        <f t="shared" si="35"/>
        <v>41850.150937500002</v>
      </c>
      <c r="M527" t="b">
        <v>0</v>
      </c>
      <c r="N527" s="5">
        <v>12</v>
      </c>
      <c r="O527" t="b">
        <v>1</v>
      </c>
      <c r="P527" s="5" t="s">
        <v>8269</v>
      </c>
      <c r="Q527" s="5">
        <f t="shared" si="32"/>
        <v>100</v>
      </c>
      <c r="R527" s="5">
        <v>1000</v>
      </c>
      <c r="S527" s="5">
        <f t="shared" si="33"/>
        <v>1000</v>
      </c>
      <c r="T527" s="5" t="s">
        <v>8328</v>
      </c>
      <c r="U527" s="5" t="s">
        <v>8329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12">
        <f t="shared" si="34"/>
        <v>42223.458333333328</v>
      </c>
      <c r="K528" s="5">
        <v>1436278344</v>
      </c>
      <c r="L528" s="12">
        <f t="shared" si="35"/>
        <v>42192.341944444444</v>
      </c>
      <c r="M528" t="b">
        <v>0</v>
      </c>
      <c r="N528" s="5">
        <v>23</v>
      </c>
      <c r="O528" t="b">
        <v>1</v>
      </c>
      <c r="P528" s="5" t="s">
        <v>8269</v>
      </c>
      <c r="Q528" s="5">
        <f t="shared" si="32"/>
        <v>114</v>
      </c>
      <c r="R528" s="5">
        <v>74.347826086956516</v>
      </c>
      <c r="S528" s="5">
        <f t="shared" si="33"/>
        <v>74.347826086956516</v>
      </c>
      <c r="T528" s="5" t="s">
        <v>8328</v>
      </c>
      <c r="U528" s="5" t="s">
        <v>8329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12">
        <f t="shared" si="34"/>
        <v>42783.420138888891</v>
      </c>
      <c r="K529" s="5">
        <v>1484715366</v>
      </c>
      <c r="L529" s="12">
        <f t="shared" si="35"/>
        <v>42752.955625000002</v>
      </c>
      <c r="M529" t="b">
        <v>0</v>
      </c>
      <c r="N529" s="5">
        <v>158</v>
      </c>
      <c r="O529" t="b">
        <v>1</v>
      </c>
      <c r="P529" s="5" t="s">
        <v>8269</v>
      </c>
      <c r="Q529" s="5">
        <f t="shared" si="32"/>
        <v>100.85</v>
      </c>
      <c r="R529" s="5">
        <v>63.829113924050631</v>
      </c>
      <c r="S529" s="5">
        <f t="shared" si="33"/>
        <v>63.829113924050631</v>
      </c>
      <c r="T529" s="5" t="s">
        <v>8328</v>
      </c>
      <c r="U529" s="5" t="s">
        <v>8329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12">
        <f t="shared" si="34"/>
        <v>42176.638888888891</v>
      </c>
      <c r="K530" s="5">
        <v>1433109907</v>
      </c>
      <c r="L530" s="12">
        <f t="shared" si="35"/>
        <v>42155.670219907406</v>
      </c>
      <c r="M530" t="b">
        <v>0</v>
      </c>
      <c r="N530" s="5">
        <v>30</v>
      </c>
      <c r="O530" t="b">
        <v>1</v>
      </c>
      <c r="P530" s="5" t="s">
        <v>8269</v>
      </c>
      <c r="Q530" s="5">
        <f t="shared" si="32"/>
        <v>115.65217391304348</v>
      </c>
      <c r="R530" s="5">
        <v>44.333333333333336</v>
      </c>
      <c r="S530" s="5">
        <f t="shared" si="33"/>
        <v>44.333333333333336</v>
      </c>
      <c r="T530" s="5" t="s">
        <v>8328</v>
      </c>
      <c r="U530" s="5" t="s">
        <v>8329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12">
        <f t="shared" si="34"/>
        <v>42745.958333333328</v>
      </c>
      <c r="K531" s="5">
        <v>1482281094</v>
      </c>
      <c r="L531" s="12">
        <f t="shared" si="35"/>
        <v>42724.781180555554</v>
      </c>
      <c r="M531" t="b">
        <v>0</v>
      </c>
      <c r="N531" s="5">
        <v>18</v>
      </c>
      <c r="O531" t="b">
        <v>1</v>
      </c>
      <c r="P531" s="5" t="s">
        <v>8269</v>
      </c>
      <c r="Q531" s="5">
        <f t="shared" si="32"/>
        <v>130.41666666666666</v>
      </c>
      <c r="R531" s="5">
        <v>86.944444444444443</v>
      </c>
      <c r="S531" s="5">
        <f t="shared" si="33"/>
        <v>86.944444444444443</v>
      </c>
      <c r="T531" s="5" t="s">
        <v>8328</v>
      </c>
      <c r="U531" s="5" t="s">
        <v>8329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12">
        <f t="shared" si="34"/>
        <v>42178.833333333328</v>
      </c>
      <c r="K532" s="5">
        <v>1433254268</v>
      </c>
      <c r="L532" s="12">
        <f t="shared" si="35"/>
        <v>42157.341064814813</v>
      </c>
      <c r="M532" t="b">
        <v>0</v>
      </c>
      <c r="N532" s="5">
        <v>29</v>
      </c>
      <c r="O532" t="b">
        <v>1</v>
      </c>
      <c r="P532" s="5" t="s">
        <v>8269</v>
      </c>
      <c r="Q532" s="5">
        <f t="shared" si="32"/>
        <v>107.7826725403818</v>
      </c>
      <c r="R532" s="5">
        <v>126.55172413793103</v>
      </c>
      <c r="S532" s="5">
        <f t="shared" si="33"/>
        <v>126.55172413793103</v>
      </c>
      <c r="T532" s="5" t="s">
        <v>8328</v>
      </c>
      <c r="U532" s="5" t="s">
        <v>8329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12">
        <f t="shared" si="34"/>
        <v>42721.040972222225</v>
      </c>
      <c r="K533" s="5">
        <v>1478050429</v>
      </c>
      <c r="L533" s="12">
        <f t="shared" si="35"/>
        <v>42675.815150462964</v>
      </c>
      <c r="M533" t="b">
        <v>0</v>
      </c>
      <c r="N533" s="5">
        <v>31</v>
      </c>
      <c r="O533" t="b">
        <v>1</v>
      </c>
      <c r="P533" s="5" t="s">
        <v>8269</v>
      </c>
      <c r="Q533" s="5">
        <f t="shared" si="32"/>
        <v>100</v>
      </c>
      <c r="R533" s="5">
        <v>129.03225806451613</v>
      </c>
      <c r="S533" s="5">
        <f t="shared" si="33"/>
        <v>129.03225806451613</v>
      </c>
      <c r="T533" s="5" t="s">
        <v>8328</v>
      </c>
      <c r="U533" s="5" t="s">
        <v>8329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12">
        <f t="shared" si="34"/>
        <v>42502.757037037038</v>
      </c>
      <c r="K534" s="5">
        <v>1460506208</v>
      </c>
      <c r="L534" s="12">
        <f t="shared" si="35"/>
        <v>42472.757037037038</v>
      </c>
      <c r="M534" t="b">
        <v>0</v>
      </c>
      <c r="N534" s="5">
        <v>173</v>
      </c>
      <c r="O534" t="b">
        <v>1</v>
      </c>
      <c r="P534" s="5" t="s">
        <v>8269</v>
      </c>
      <c r="Q534" s="5">
        <f t="shared" si="32"/>
        <v>123.25</v>
      </c>
      <c r="R534" s="5">
        <v>71.242774566473983</v>
      </c>
      <c r="S534" s="5">
        <f t="shared" si="33"/>
        <v>71.242774566473983</v>
      </c>
      <c r="T534" s="5" t="s">
        <v>8328</v>
      </c>
      <c r="U534" s="5" t="s">
        <v>8329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12">
        <f t="shared" si="34"/>
        <v>42506.18478009259</v>
      </c>
      <c r="K535" s="5">
        <v>1461320765</v>
      </c>
      <c r="L535" s="12">
        <f t="shared" si="35"/>
        <v>42482.18478009259</v>
      </c>
      <c r="M535" t="b">
        <v>0</v>
      </c>
      <c r="N535" s="5">
        <v>17</v>
      </c>
      <c r="O535" t="b">
        <v>1</v>
      </c>
      <c r="P535" s="5" t="s">
        <v>8269</v>
      </c>
      <c r="Q535" s="5">
        <f t="shared" si="32"/>
        <v>100.2</v>
      </c>
      <c r="R535" s="5">
        <v>117.88235294117646</v>
      </c>
      <c r="S535" s="5">
        <f t="shared" si="33"/>
        <v>117.88235294117646</v>
      </c>
      <c r="T535" s="5" t="s">
        <v>8328</v>
      </c>
      <c r="U535" s="5" t="s">
        <v>8329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12">
        <f t="shared" si="34"/>
        <v>42309.708333333328</v>
      </c>
      <c r="K536" s="5">
        <v>1443036470</v>
      </c>
      <c r="L536" s="12">
        <f t="shared" si="35"/>
        <v>42270.560995370368</v>
      </c>
      <c r="M536" t="b">
        <v>0</v>
      </c>
      <c r="N536" s="5">
        <v>48</v>
      </c>
      <c r="O536" t="b">
        <v>1</v>
      </c>
      <c r="P536" s="5" t="s">
        <v>8269</v>
      </c>
      <c r="Q536" s="5">
        <f t="shared" si="32"/>
        <v>104.66666666666667</v>
      </c>
      <c r="R536" s="5">
        <v>327.08333333333331</v>
      </c>
      <c r="S536" s="5">
        <f t="shared" si="33"/>
        <v>327.08333333333331</v>
      </c>
      <c r="T536" s="5" t="s">
        <v>8328</v>
      </c>
      <c r="U536" s="5" t="s">
        <v>8329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12">
        <f t="shared" si="34"/>
        <v>42741.29519675926</v>
      </c>
      <c r="K537" s="5">
        <v>1481115905</v>
      </c>
      <c r="L537" s="12">
        <f t="shared" si="35"/>
        <v>42711.29519675926</v>
      </c>
      <c r="M537" t="b">
        <v>0</v>
      </c>
      <c r="N537" s="5">
        <v>59</v>
      </c>
      <c r="O537" t="b">
        <v>1</v>
      </c>
      <c r="P537" s="5" t="s">
        <v>8269</v>
      </c>
      <c r="Q537" s="5">
        <f t="shared" si="32"/>
        <v>102.5</v>
      </c>
      <c r="R537" s="5">
        <v>34.745762711864408</v>
      </c>
      <c r="S537" s="5">
        <f t="shared" si="33"/>
        <v>34.745762711864408</v>
      </c>
      <c r="T537" s="5" t="s">
        <v>8328</v>
      </c>
      <c r="U537" s="5" t="s">
        <v>8329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12">
        <f t="shared" si="34"/>
        <v>42219.5</v>
      </c>
      <c r="K538" s="5">
        <v>1435133807</v>
      </c>
      <c r="L538" s="12">
        <f t="shared" si="35"/>
        <v>42179.094988425924</v>
      </c>
      <c r="M538" t="b">
        <v>0</v>
      </c>
      <c r="N538" s="5">
        <v>39</v>
      </c>
      <c r="O538" t="b">
        <v>1</v>
      </c>
      <c r="P538" s="5" t="s">
        <v>8269</v>
      </c>
      <c r="Q538" s="5">
        <f t="shared" si="32"/>
        <v>118.25757575757575</v>
      </c>
      <c r="R538" s="5">
        <v>100.06410256410257</v>
      </c>
      <c r="S538" s="5">
        <f t="shared" si="33"/>
        <v>100.06410256410257</v>
      </c>
      <c r="T538" s="5" t="s">
        <v>8328</v>
      </c>
      <c r="U538" s="5" t="s">
        <v>8329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12">
        <f t="shared" si="34"/>
        <v>42312.560081018513</v>
      </c>
      <c r="K539" s="5">
        <v>1444069591</v>
      </c>
      <c r="L539" s="12">
        <f t="shared" si="35"/>
        <v>42282.518414351856</v>
      </c>
      <c r="M539" t="b">
        <v>0</v>
      </c>
      <c r="N539" s="5">
        <v>59</v>
      </c>
      <c r="O539" t="b">
        <v>1</v>
      </c>
      <c r="P539" s="5" t="s">
        <v>8269</v>
      </c>
      <c r="Q539" s="5">
        <f t="shared" si="32"/>
        <v>120.5</v>
      </c>
      <c r="R539" s="5">
        <v>40.847457627118644</v>
      </c>
      <c r="S539" s="5">
        <f t="shared" si="33"/>
        <v>40.847457627118644</v>
      </c>
      <c r="T539" s="5" t="s">
        <v>8328</v>
      </c>
      <c r="U539" s="5" t="s">
        <v>8329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12">
        <f t="shared" si="34"/>
        <v>42503.544710648144</v>
      </c>
      <c r="K540" s="5">
        <v>1460574263</v>
      </c>
      <c r="L540" s="12">
        <f t="shared" si="35"/>
        <v>42473.544710648144</v>
      </c>
      <c r="M540" t="b">
        <v>0</v>
      </c>
      <c r="N540" s="5">
        <v>60</v>
      </c>
      <c r="O540" t="b">
        <v>1</v>
      </c>
      <c r="P540" s="5" t="s">
        <v>8269</v>
      </c>
      <c r="Q540" s="5">
        <f t="shared" si="32"/>
        <v>302.42</v>
      </c>
      <c r="R540" s="5">
        <v>252.01666666666668</v>
      </c>
      <c r="S540" s="5">
        <f t="shared" si="33"/>
        <v>252.01666666666668</v>
      </c>
      <c r="T540" s="5" t="s">
        <v>8328</v>
      </c>
      <c r="U540" s="5" t="s">
        <v>8329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12">
        <f t="shared" si="34"/>
        <v>42555.799849537041</v>
      </c>
      <c r="K541" s="5">
        <v>1465866707</v>
      </c>
      <c r="L541" s="12">
        <f t="shared" si="35"/>
        <v>42534.799849537041</v>
      </c>
      <c r="M541" t="b">
        <v>0</v>
      </c>
      <c r="N541" s="5">
        <v>20</v>
      </c>
      <c r="O541" t="b">
        <v>1</v>
      </c>
      <c r="P541" s="5" t="s">
        <v>8269</v>
      </c>
      <c r="Q541" s="5">
        <f t="shared" si="32"/>
        <v>100.64400000000001</v>
      </c>
      <c r="R541" s="5">
        <v>25.161000000000001</v>
      </c>
      <c r="S541" s="5">
        <f t="shared" si="33"/>
        <v>25.161000000000001</v>
      </c>
      <c r="T541" s="5" t="s">
        <v>8328</v>
      </c>
      <c r="U541" s="5" t="s">
        <v>8329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12">
        <f t="shared" si="34"/>
        <v>42039.567199074074</v>
      </c>
      <c r="K542" s="5">
        <v>1420486606</v>
      </c>
      <c r="L542" s="12">
        <f t="shared" si="35"/>
        <v>42009.567199074074</v>
      </c>
      <c r="M542" t="b">
        <v>0</v>
      </c>
      <c r="N542" s="5">
        <v>1</v>
      </c>
      <c r="O542" t="b">
        <v>0</v>
      </c>
      <c r="P542" s="5" t="s">
        <v>8270</v>
      </c>
      <c r="Q542" s="5">
        <f t="shared" si="32"/>
        <v>6.6666666666666671E-3</v>
      </c>
      <c r="R542" s="5">
        <v>1</v>
      </c>
      <c r="S542" s="5">
        <f t="shared" si="33"/>
        <v>1</v>
      </c>
      <c r="T542" s="5" t="s">
        <v>8330</v>
      </c>
      <c r="U542" s="5" t="s">
        <v>8331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12">
        <f t="shared" si="34"/>
        <v>42305.796689814815</v>
      </c>
      <c r="K543" s="5">
        <v>1443488834</v>
      </c>
      <c r="L543" s="12">
        <f t="shared" si="35"/>
        <v>42275.796689814815</v>
      </c>
      <c r="M543" t="b">
        <v>0</v>
      </c>
      <c r="N543" s="5">
        <v>1</v>
      </c>
      <c r="O543" t="b">
        <v>0</v>
      </c>
      <c r="P543" s="5" t="s">
        <v>8270</v>
      </c>
      <c r="Q543" s="5">
        <f t="shared" si="32"/>
        <v>0.55555555555555558</v>
      </c>
      <c r="R543" s="5">
        <v>25</v>
      </c>
      <c r="S543" s="5">
        <f t="shared" si="33"/>
        <v>25</v>
      </c>
      <c r="T543" s="5" t="s">
        <v>8330</v>
      </c>
      <c r="U543" s="5" t="s">
        <v>8331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12">
        <f t="shared" si="34"/>
        <v>42493.445787037039</v>
      </c>
      <c r="K544" s="5">
        <v>1457113316</v>
      </c>
      <c r="L544" s="12">
        <f t="shared" si="35"/>
        <v>42433.487453703703</v>
      </c>
      <c r="M544" t="b">
        <v>0</v>
      </c>
      <c r="N544" s="5">
        <v>1</v>
      </c>
      <c r="O544" t="b">
        <v>0</v>
      </c>
      <c r="P544" s="5" t="s">
        <v>8270</v>
      </c>
      <c r="Q544" s="5">
        <f t="shared" si="32"/>
        <v>4.0000000000000002E-4</v>
      </c>
      <c r="R544" s="5">
        <v>1</v>
      </c>
      <c r="S544" s="5">
        <f t="shared" si="33"/>
        <v>1</v>
      </c>
      <c r="T544" s="5" t="s">
        <v>8330</v>
      </c>
      <c r="U544" s="5" t="s">
        <v>8331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12">
        <f t="shared" si="34"/>
        <v>41943.842152777775</v>
      </c>
      <c r="K545" s="5">
        <v>1412215962</v>
      </c>
      <c r="L545" s="12">
        <f t="shared" si="35"/>
        <v>41913.842152777775</v>
      </c>
      <c r="M545" t="b">
        <v>0</v>
      </c>
      <c r="N545" s="5">
        <v>2</v>
      </c>
      <c r="O545" t="b">
        <v>0</v>
      </c>
      <c r="P545" s="5" t="s">
        <v>8270</v>
      </c>
      <c r="Q545" s="5">
        <f t="shared" si="32"/>
        <v>0.31818181818181818</v>
      </c>
      <c r="R545" s="5">
        <v>35</v>
      </c>
      <c r="S545" s="5">
        <f t="shared" si="33"/>
        <v>35</v>
      </c>
      <c r="T545" s="5" t="s">
        <v>8330</v>
      </c>
      <c r="U545" s="5" t="s">
        <v>8331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12">
        <f t="shared" si="34"/>
        <v>42555.406944444447</v>
      </c>
      <c r="K546" s="5">
        <v>1465055160</v>
      </c>
      <c r="L546" s="12">
        <f t="shared" si="35"/>
        <v>42525.406944444447</v>
      </c>
      <c r="M546" t="b">
        <v>0</v>
      </c>
      <c r="N546" s="5">
        <v>2</v>
      </c>
      <c r="O546" t="b">
        <v>0</v>
      </c>
      <c r="P546" s="5" t="s">
        <v>8270</v>
      </c>
      <c r="Q546" s="5">
        <f t="shared" si="32"/>
        <v>1.2</v>
      </c>
      <c r="R546" s="5">
        <v>3</v>
      </c>
      <c r="S546" s="5">
        <f t="shared" si="33"/>
        <v>3</v>
      </c>
      <c r="T546" s="5" t="s">
        <v>8330</v>
      </c>
      <c r="U546" s="5" t="s">
        <v>8331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12">
        <f t="shared" si="34"/>
        <v>42323.384131944447</v>
      </c>
      <c r="K547" s="5">
        <v>1444140789</v>
      </c>
      <c r="L547" s="12">
        <f t="shared" si="35"/>
        <v>42283.342465277776</v>
      </c>
      <c r="M547" t="b">
        <v>0</v>
      </c>
      <c r="N547" s="5">
        <v>34</v>
      </c>
      <c r="O547" t="b">
        <v>0</v>
      </c>
      <c r="P547" s="5" t="s">
        <v>8270</v>
      </c>
      <c r="Q547" s="5">
        <f t="shared" si="32"/>
        <v>27.384</v>
      </c>
      <c r="R547" s="5">
        <v>402.70588235294116</v>
      </c>
      <c r="S547" s="5">
        <f t="shared" si="33"/>
        <v>402.70588235294116</v>
      </c>
      <c r="T547" s="5" t="s">
        <v>8330</v>
      </c>
      <c r="U547" s="5" t="s">
        <v>8331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12">
        <f t="shared" si="34"/>
        <v>42294.417997685188</v>
      </c>
      <c r="K548" s="5">
        <v>1441209715</v>
      </c>
      <c r="L548" s="12">
        <f t="shared" si="35"/>
        <v>42249.417997685188</v>
      </c>
      <c r="M548" t="b">
        <v>0</v>
      </c>
      <c r="N548" s="5">
        <v>2</v>
      </c>
      <c r="O548" t="b">
        <v>0</v>
      </c>
      <c r="P548" s="5" t="s">
        <v>8270</v>
      </c>
      <c r="Q548" s="5">
        <f t="shared" si="32"/>
        <v>8.666666666666667E-2</v>
      </c>
      <c r="R548" s="5">
        <v>26</v>
      </c>
      <c r="S548" s="5">
        <f t="shared" si="33"/>
        <v>26</v>
      </c>
      <c r="T548" s="5" t="s">
        <v>8330</v>
      </c>
      <c r="U548" s="5" t="s">
        <v>8331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12">
        <f t="shared" si="34"/>
        <v>42410.446342592593</v>
      </c>
      <c r="K549" s="5">
        <v>1452530564</v>
      </c>
      <c r="L549" s="12">
        <f t="shared" si="35"/>
        <v>42380.446342592593</v>
      </c>
      <c r="M549" t="b">
        <v>0</v>
      </c>
      <c r="N549" s="5">
        <v>0</v>
      </c>
      <c r="O549" t="b">
        <v>0</v>
      </c>
      <c r="P549" s="5" t="s">
        <v>8270</v>
      </c>
      <c r="Q549" s="5">
        <f t="shared" si="32"/>
        <v>0</v>
      </c>
      <c r="R549" s="5" t="e">
        <v>#DIV/0!</v>
      </c>
      <c r="S549" s="5">
        <f t="shared" si="33"/>
        <v>0</v>
      </c>
      <c r="T549" s="5" t="s">
        <v>8330</v>
      </c>
      <c r="U549" s="5" t="s">
        <v>8331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12">
        <f t="shared" si="34"/>
        <v>42306.653333333335</v>
      </c>
      <c r="K550" s="5">
        <v>1443562848</v>
      </c>
      <c r="L550" s="12">
        <f t="shared" si="35"/>
        <v>42276.653333333335</v>
      </c>
      <c r="M550" t="b">
        <v>0</v>
      </c>
      <c r="N550" s="5">
        <v>1</v>
      </c>
      <c r="O550" t="b">
        <v>0</v>
      </c>
      <c r="P550" s="5" t="s">
        <v>8270</v>
      </c>
      <c r="Q550" s="5">
        <f t="shared" si="32"/>
        <v>0.09</v>
      </c>
      <c r="R550" s="5">
        <v>9</v>
      </c>
      <c r="S550" s="5">
        <f t="shared" si="33"/>
        <v>9</v>
      </c>
      <c r="T550" s="5" t="s">
        <v>8330</v>
      </c>
      <c r="U550" s="5" t="s">
        <v>8331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12">
        <f t="shared" si="34"/>
        <v>42193.386828703704</v>
      </c>
      <c r="K551" s="5">
        <v>1433776622</v>
      </c>
      <c r="L551" s="12">
        <f t="shared" si="35"/>
        <v>42163.386828703704</v>
      </c>
      <c r="M551" t="b">
        <v>0</v>
      </c>
      <c r="N551" s="5">
        <v>8</v>
      </c>
      <c r="O551" t="b">
        <v>0</v>
      </c>
      <c r="P551" s="5" t="s">
        <v>8270</v>
      </c>
      <c r="Q551" s="5">
        <f t="shared" si="32"/>
        <v>2.72</v>
      </c>
      <c r="R551" s="5">
        <v>8.5</v>
      </c>
      <c r="S551" s="5">
        <f t="shared" si="33"/>
        <v>8.5</v>
      </c>
      <c r="T551" s="5" t="s">
        <v>8330</v>
      </c>
      <c r="U551" s="5" t="s">
        <v>8331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12">
        <f t="shared" si="34"/>
        <v>42765.958333333328</v>
      </c>
      <c r="K552" s="5">
        <v>1484756245</v>
      </c>
      <c r="L552" s="12">
        <f t="shared" si="35"/>
        <v>42753.428761574076</v>
      </c>
      <c r="M552" t="b">
        <v>0</v>
      </c>
      <c r="N552" s="5">
        <v>4</v>
      </c>
      <c r="O552" t="b">
        <v>0</v>
      </c>
      <c r="P552" s="5" t="s">
        <v>8270</v>
      </c>
      <c r="Q552" s="5">
        <f t="shared" si="32"/>
        <v>0.7</v>
      </c>
      <c r="R552" s="5">
        <v>8.75</v>
      </c>
      <c r="S552" s="5">
        <f t="shared" si="33"/>
        <v>8.75</v>
      </c>
      <c r="T552" s="5" t="s">
        <v>8330</v>
      </c>
      <c r="U552" s="5" t="s">
        <v>8331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12">
        <f t="shared" si="34"/>
        <v>42217.495138888888</v>
      </c>
      <c r="K553" s="5">
        <v>1434609424</v>
      </c>
      <c r="L553" s="12">
        <f t="shared" si="35"/>
        <v>42173.025740740741</v>
      </c>
      <c r="M553" t="b">
        <v>0</v>
      </c>
      <c r="N553" s="5">
        <v>28</v>
      </c>
      <c r="O553" t="b">
        <v>0</v>
      </c>
      <c r="P553" s="5" t="s">
        <v>8270</v>
      </c>
      <c r="Q553" s="5">
        <f t="shared" si="32"/>
        <v>5.0413333333333332</v>
      </c>
      <c r="R553" s="5">
        <v>135.03571428571428</v>
      </c>
      <c r="S553" s="5">
        <f t="shared" si="33"/>
        <v>135.03571428571428</v>
      </c>
      <c r="T553" s="5" t="s">
        <v>8330</v>
      </c>
      <c r="U553" s="5" t="s">
        <v>8331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12">
        <f t="shared" si="34"/>
        <v>42378.366851851853</v>
      </c>
      <c r="K554" s="5">
        <v>1447166896</v>
      </c>
      <c r="L554" s="12">
        <f t="shared" si="35"/>
        <v>42318.366851851853</v>
      </c>
      <c r="M554" t="b">
        <v>0</v>
      </c>
      <c r="N554" s="5">
        <v>0</v>
      </c>
      <c r="O554" t="b">
        <v>0</v>
      </c>
      <c r="P554" s="5" t="s">
        <v>8270</v>
      </c>
      <c r="Q554" s="5">
        <f t="shared" si="32"/>
        <v>0</v>
      </c>
      <c r="R554" s="5" t="e">
        <v>#DIV/0!</v>
      </c>
      <c r="S554" s="5">
        <f t="shared" si="33"/>
        <v>0</v>
      </c>
      <c r="T554" s="5" t="s">
        <v>8330</v>
      </c>
      <c r="U554" s="5" t="s">
        <v>8331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12">
        <f t="shared" si="34"/>
        <v>41957.511469907404</v>
      </c>
      <c r="K555" s="5">
        <v>1413393391</v>
      </c>
      <c r="L555" s="12">
        <f t="shared" si="35"/>
        <v>41927.46980324074</v>
      </c>
      <c r="M555" t="b">
        <v>0</v>
      </c>
      <c r="N555" s="5">
        <v>6</v>
      </c>
      <c r="O555" t="b">
        <v>0</v>
      </c>
      <c r="P555" s="5" t="s">
        <v>8270</v>
      </c>
      <c r="Q555" s="5">
        <f t="shared" si="32"/>
        <v>0.49199999999999999</v>
      </c>
      <c r="R555" s="5">
        <v>20.5</v>
      </c>
      <c r="S555" s="5">
        <f t="shared" si="33"/>
        <v>20.5</v>
      </c>
      <c r="T555" s="5" t="s">
        <v>8330</v>
      </c>
      <c r="U555" s="5" t="s">
        <v>8331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12">
        <f t="shared" si="34"/>
        <v>41931.434861111113</v>
      </c>
      <c r="K556" s="5">
        <v>1411143972</v>
      </c>
      <c r="L556" s="12">
        <f t="shared" si="35"/>
        <v>41901.434861111113</v>
      </c>
      <c r="M556" t="b">
        <v>0</v>
      </c>
      <c r="N556" s="5">
        <v>22</v>
      </c>
      <c r="O556" t="b">
        <v>0</v>
      </c>
      <c r="P556" s="5" t="s">
        <v>8270</v>
      </c>
      <c r="Q556" s="5">
        <f t="shared" si="32"/>
        <v>36.589147286821706</v>
      </c>
      <c r="R556" s="5">
        <v>64.36363636363636</v>
      </c>
      <c r="S556" s="5">
        <f t="shared" si="33"/>
        <v>64.36363636363636</v>
      </c>
      <c r="T556" s="5" t="s">
        <v>8330</v>
      </c>
      <c r="U556" s="5" t="s">
        <v>8331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12">
        <f t="shared" si="34"/>
        <v>42533.103506944448</v>
      </c>
      <c r="K557" s="5">
        <v>1463128143</v>
      </c>
      <c r="L557" s="12">
        <f t="shared" si="35"/>
        <v>42503.103506944448</v>
      </c>
      <c r="M557" t="b">
        <v>0</v>
      </c>
      <c r="N557" s="5">
        <v>0</v>
      </c>
      <c r="O557" t="b">
        <v>0</v>
      </c>
      <c r="P557" s="5" t="s">
        <v>8270</v>
      </c>
      <c r="Q557" s="5">
        <f t="shared" si="32"/>
        <v>0</v>
      </c>
      <c r="R557" s="5" t="e">
        <v>#DIV/0!</v>
      </c>
      <c r="S557" s="5">
        <f t="shared" si="33"/>
        <v>0</v>
      </c>
      <c r="T557" s="5" t="s">
        <v>8330</v>
      </c>
      <c r="U557" s="5" t="s">
        <v>8331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12">
        <f t="shared" si="34"/>
        <v>42375.610150462962</v>
      </c>
      <c r="K558" s="5">
        <v>1449520717</v>
      </c>
      <c r="L558" s="12">
        <f t="shared" si="35"/>
        <v>42345.610150462962</v>
      </c>
      <c r="M558" t="b">
        <v>0</v>
      </c>
      <c r="N558" s="5">
        <v>1</v>
      </c>
      <c r="O558" t="b">
        <v>0</v>
      </c>
      <c r="P558" s="5" t="s">
        <v>8270</v>
      </c>
      <c r="Q558" s="5">
        <f t="shared" si="32"/>
        <v>2.5</v>
      </c>
      <c r="R558" s="5">
        <v>200</v>
      </c>
      <c r="S558" s="5">
        <f t="shared" si="33"/>
        <v>200</v>
      </c>
      <c r="T558" s="5" t="s">
        <v>8330</v>
      </c>
      <c r="U558" s="5" t="s">
        <v>8331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12">
        <f t="shared" si="34"/>
        <v>42706.733831018515</v>
      </c>
      <c r="K559" s="5">
        <v>1478126203</v>
      </c>
      <c r="L559" s="12">
        <f t="shared" si="35"/>
        <v>42676.692164351851</v>
      </c>
      <c r="M559" t="b">
        <v>0</v>
      </c>
      <c r="N559" s="5">
        <v>20</v>
      </c>
      <c r="O559" t="b">
        <v>0</v>
      </c>
      <c r="P559" s="5" t="s">
        <v>8270</v>
      </c>
      <c r="Q559" s="5">
        <f t="shared" si="32"/>
        <v>0.91066666666666662</v>
      </c>
      <c r="R559" s="5">
        <v>68.3</v>
      </c>
      <c r="S559" s="5">
        <f t="shared" si="33"/>
        <v>68.3</v>
      </c>
      <c r="T559" s="5" t="s">
        <v>8330</v>
      </c>
      <c r="U559" s="5" t="s">
        <v>8331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12">
        <f t="shared" si="34"/>
        <v>42087.591493055559</v>
      </c>
      <c r="K560" s="5">
        <v>1424639505</v>
      </c>
      <c r="L560" s="12">
        <f t="shared" si="35"/>
        <v>42057.633159722223</v>
      </c>
      <c r="M560" t="b">
        <v>0</v>
      </c>
      <c r="N560" s="5">
        <v>0</v>
      </c>
      <c r="O560" t="b">
        <v>0</v>
      </c>
      <c r="P560" s="5" t="s">
        <v>8270</v>
      </c>
      <c r="Q560" s="5">
        <f t="shared" si="32"/>
        <v>0</v>
      </c>
      <c r="R560" s="5" t="e">
        <v>#DIV/0!</v>
      </c>
      <c r="S560" s="5">
        <f t="shared" si="33"/>
        <v>0</v>
      </c>
      <c r="T560" s="5" t="s">
        <v>8330</v>
      </c>
      <c r="U560" s="5" t="s">
        <v>8331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12">
        <f t="shared" si="34"/>
        <v>42351.033101851848</v>
      </c>
      <c r="K561" s="5">
        <v>1447397260</v>
      </c>
      <c r="L561" s="12">
        <f t="shared" si="35"/>
        <v>42321.033101851848</v>
      </c>
      <c r="M561" t="b">
        <v>0</v>
      </c>
      <c r="N561" s="5">
        <v>1</v>
      </c>
      <c r="O561" t="b">
        <v>0</v>
      </c>
      <c r="P561" s="5" t="s">
        <v>8270</v>
      </c>
      <c r="Q561" s="5">
        <f t="shared" si="32"/>
        <v>2.0833333333333332E-2</v>
      </c>
      <c r="R561" s="5">
        <v>50</v>
      </c>
      <c r="S561" s="5">
        <f t="shared" si="33"/>
        <v>50</v>
      </c>
      <c r="T561" s="5" t="s">
        <v>8330</v>
      </c>
      <c r="U561" s="5" t="s">
        <v>8331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12">
        <f t="shared" si="34"/>
        <v>41990.521354166667</v>
      </c>
      <c r="K562" s="5">
        <v>1416249045</v>
      </c>
      <c r="L562" s="12">
        <f t="shared" si="35"/>
        <v>41960.521354166667</v>
      </c>
      <c r="M562" t="b">
        <v>0</v>
      </c>
      <c r="N562" s="5">
        <v>3</v>
      </c>
      <c r="O562" t="b">
        <v>0</v>
      </c>
      <c r="P562" s="5" t="s">
        <v>8270</v>
      </c>
      <c r="Q562" s="5">
        <f t="shared" si="32"/>
        <v>1.2E-2</v>
      </c>
      <c r="R562" s="5">
        <v>4</v>
      </c>
      <c r="S562" s="5">
        <f t="shared" si="33"/>
        <v>4</v>
      </c>
      <c r="T562" s="5" t="s">
        <v>8330</v>
      </c>
      <c r="U562" s="5" t="s">
        <v>8331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12">
        <f t="shared" si="34"/>
        <v>42303.408715277779</v>
      </c>
      <c r="K563" s="5">
        <v>1442850513</v>
      </c>
      <c r="L563" s="12">
        <f t="shared" si="35"/>
        <v>42268.408715277779</v>
      </c>
      <c r="M563" t="b">
        <v>0</v>
      </c>
      <c r="N563" s="5">
        <v>2</v>
      </c>
      <c r="O563" t="b">
        <v>0</v>
      </c>
      <c r="P563" s="5" t="s">
        <v>8270</v>
      </c>
      <c r="Q563" s="5">
        <f t="shared" si="32"/>
        <v>0.36666666666666664</v>
      </c>
      <c r="R563" s="5">
        <v>27.5</v>
      </c>
      <c r="S563" s="5">
        <f t="shared" si="33"/>
        <v>27.5</v>
      </c>
      <c r="T563" s="5" t="s">
        <v>8330</v>
      </c>
      <c r="U563" s="5" t="s">
        <v>8331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12">
        <f t="shared" si="34"/>
        <v>42722.139062499999</v>
      </c>
      <c r="K564" s="5">
        <v>1479460815</v>
      </c>
      <c r="L564" s="12">
        <f t="shared" si="35"/>
        <v>42692.139062499999</v>
      </c>
      <c r="M564" t="b">
        <v>0</v>
      </c>
      <c r="N564" s="5">
        <v>0</v>
      </c>
      <c r="O564" t="b">
        <v>0</v>
      </c>
      <c r="P564" s="5" t="s">
        <v>8270</v>
      </c>
      <c r="Q564" s="5">
        <f t="shared" si="32"/>
        <v>0</v>
      </c>
      <c r="R564" s="5" t="e">
        <v>#DIV/0!</v>
      </c>
      <c r="S564" s="5">
        <f t="shared" si="33"/>
        <v>0</v>
      </c>
      <c r="T564" s="5" t="s">
        <v>8330</v>
      </c>
      <c r="U564" s="5" t="s">
        <v>8331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12">
        <f t="shared" si="34"/>
        <v>42051.819988425923</v>
      </c>
      <c r="K565" s="5">
        <v>1421545247</v>
      </c>
      <c r="L565" s="12">
        <f t="shared" si="35"/>
        <v>42021.819988425923</v>
      </c>
      <c r="M565" t="b">
        <v>0</v>
      </c>
      <c r="N565" s="5">
        <v>2</v>
      </c>
      <c r="O565" t="b">
        <v>0</v>
      </c>
      <c r="P565" s="5" t="s">
        <v>8270</v>
      </c>
      <c r="Q565" s="5">
        <f t="shared" si="32"/>
        <v>9.0666666666666673E-2</v>
      </c>
      <c r="R565" s="5">
        <v>34</v>
      </c>
      <c r="S565" s="5">
        <f t="shared" si="33"/>
        <v>34</v>
      </c>
      <c r="T565" s="5" t="s">
        <v>8330</v>
      </c>
      <c r="U565" s="5" t="s">
        <v>8331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12">
        <f t="shared" si="34"/>
        <v>42441.692997685182</v>
      </c>
      <c r="K566" s="5">
        <v>1455230275</v>
      </c>
      <c r="L566" s="12">
        <f t="shared" si="35"/>
        <v>42411.692997685182</v>
      </c>
      <c r="M566" t="b">
        <v>0</v>
      </c>
      <c r="N566" s="5">
        <v>1</v>
      </c>
      <c r="O566" t="b">
        <v>0</v>
      </c>
      <c r="P566" s="5" t="s">
        <v>8270</v>
      </c>
      <c r="Q566" s="5">
        <f t="shared" si="32"/>
        <v>5.5555555555555558E-3</v>
      </c>
      <c r="R566" s="5">
        <v>1</v>
      </c>
      <c r="S566" s="5">
        <f t="shared" si="33"/>
        <v>1</v>
      </c>
      <c r="T566" s="5" t="s">
        <v>8330</v>
      </c>
      <c r="U566" s="5" t="s">
        <v>8331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12">
        <f t="shared" si="34"/>
        <v>42195.53528935185</v>
      </c>
      <c r="K567" s="5">
        <v>1433962249</v>
      </c>
      <c r="L567" s="12">
        <f t="shared" si="35"/>
        <v>42165.53528935185</v>
      </c>
      <c r="M567" t="b">
        <v>0</v>
      </c>
      <c r="N567" s="5">
        <v>0</v>
      </c>
      <c r="O567" t="b">
        <v>0</v>
      </c>
      <c r="P567" s="5" t="s">
        <v>8270</v>
      </c>
      <c r="Q567" s="5">
        <f t="shared" si="32"/>
        <v>0</v>
      </c>
      <c r="R567" s="5" t="e">
        <v>#DIV/0!</v>
      </c>
      <c r="S567" s="5">
        <f t="shared" si="33"/>
        <v>0</v>
      </c>
      <c r="T567" s="5" t="s">
        <v>8330</v>
      </c>
      <c r="U567" s="5" t="s">
        <v>8331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12">
        <f t="shared" si="34"/>
        <v>42565.43440972222</v>
      </c>
      <c r="K568" s="5">
        <v>1465921533</v>
      </c>
      <c r="L568" s="12">
        <f t="shared" si="35"/>
        <v>42535.43440972222</v>
      </c>
      <c r="M568" t="b">
        <v>0</v>
      </c>
      <c r="N568" s="5">
        <v>1</v>
      </c>
      <c r="O568" t="b">
        <v>0</v>
      </c>
      <c r="P568" s="5" t="s">
        <v>8270</v>
      </c>
      <c r="Q568" s="5">
        <f t="shared" si="32"/>
        <v>0.02</v>
      </c>
      <c r="R568" s="5">
        <v>1</v>
      </c>
      <c r="S568" s="5">
        <f t="shared" si="33"/>
        <v>1</v>
      </c>
      <c r="T568" s="5" t="s">
        <v>8330</v>
      </c>
      <c r="U568" s="5" t="s">
        <v>8331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12">
        <f t="shared" si="34"/>
        <v>42005.592523148152</v>
      </c>
      <c r="K569" s="5">
        <v>1417551194</v>
      </c>
      <c r="L569" s="12">
        <f t="shared" si="35"/>
        <v>41975.592523148152</v>
      </c>
      <c r="M569" t="b">
        <v>0</v>
      </c>
      <c r="N569" s="5">
        <v>0</v>
      </c>
      <c r="O569" t="b">
        <v>0</v>
      </c>
      <c r="P569" s="5" t="s">
        <v>8270</v>
      </c>
      <c r="Q569" s="5">
        <f t="shared" si="32"/>
        <v>0</v>
      </c>
      <c r="R569" s="5" t="e">
        <v>#DIV/0!</v>
      </c>
      <c r="S569" s="5">
        <f t="shared" si="33"/>
        <v>0</v>
      </c>
      <c r="T569" s="5" t="s">
        <v>8330</v>
      </c>
      <c r="U569" s="5" t="s">
        <v>8331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12">
        <f t="shared" si="34"/>
        <v>42385.208333333328</v>
      </c>
      <c r="K570" s="5">
        <v>1449785223</v>
      </c>
      <c r="L570" s="12">
        <f t="shared" si="35"/>
        <v>42348.6715625</v>
      </c>
      <c r="M570" t="b">
        <v>0</v>
      </c>
      <c r="N570" s="5">
        <v>5</v>
      </c>
      <c r="O570" t="b">
        <v>0</v>
      </c>
      <c r="P570" s="5" t="s">
        <v>8270</v>
      </c>
      <c r="Q570" s="5">
        <f t="shared" si="32"/>
        <v>1</v>
      </c>
      <c r="R570" s="5">
        <v>49</v>
      </c>
      <c r="S570" s="5">
        <f t="shared" si="33"/>
        <v>49</v>
      </c>
      <c r="T570" s="5" t="s">
        <v>8330</v>
      </c>
      <c r="U570" s="5" t="s">
        <v>8331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12">
        <f t="shared" si="34"/>
        <v>42370.597361111111</v>
      </c>
      <c r="K571" s="5">
        <v>1449087612</v>
      </c>
      <c r="L571" s="12">
        <f t="shared" si="35"/>
        <v>42340.597361111111</v>
      </c>
      <c r="M571" t="b">
        <v>0</v>
      </c>
      <c r="N571" s="5">
        <v>1</v>
      </c>
      <c r="O571" t="b">
        <v>0</v>
      </c>
      <c r="P571" s="5" t="s">
        <v>8270</v>
      </c>
      <c r="Q571" s="5">
        <f t="shared" si="32"/>
        <v>0.8</v>
      </c>
      <c r="R571" s="5">
        <v>20</v>
      </c>
      <c r="S571" s="5">
        <f t="shared" si="33"/>
        <v>20</v>
      </c>
      <c r="T571" s="5" t="s">
        <v>8330</v>
      </c>
      <c r="U571" s="5" t="s">
        <v>8331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12">
        <f t="shared" si="34"/>
        <v>42418.548252314809</v>
      </c>
      <c r="K572" s="5">
        <v>1453230569</v>
      </c>
      <c r="L572" s="12">
        <f t="shared" si="35"/>
        <v>42388.548252314809</v>
      </c>
      <c r="M572" t="b">
        <v>0</v>
      </c>
      <c r="N572" s="5">
        <v>1</v>
      </c>
      <c r="O572" t="b">
        <v>0</v>
      </c>
      <c r="P572" s="5" t="s">
        <v>8270</v>
      </c>
      <c r="Q572" s="5">
        <f t="shared" si="32"/>
        <v>0.16705882352941176</v>
      </c>
      <c r="R572" s="5">
        <v>142</v>
      </c>
      <c r="S572" s="5">
        <f t="shared" si="33"/>
        <v>142</v>
      </c>
      <c r="T572" s="5" t="s">
        <v>8330</v>
      </c>
      <c r="U572" s="5" t="s">
        <v>8331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12">
        <f t="shared" si="34"/>
        <v>42211.915972222225</v>
      </c>
      <c r="K573" s="5">
        <v>1436297723</v>
      </c>
      <c r="L573" s="12">
        <f t="shared" si="35"/>
        <v>42192.566238425927</v>
      </c>
      <c r="M573" t="b">
        <v>0</v>
      </c>
      <c r="N573" s="5">
        <v>2</v>
      </c>
      <c r="O573" t="b">
        <v>0</v>
      </c>
      <c r="P573" s="5" t="s">
        <v>8270</v>
      </c>
      <c r="Q573" s="5">
        <f t="shared" si="32"/>
        <v>0.42399999999999999</v>
      </c>
      <c r="R573" s="5">
        <v>53</v>
      </c>
      <c r="S573" s="5">
        <f t="shared" si="33"/>
        <v>53</v>
      </c>
      <c r="T573" s="5" t="s">
        <v>8330</v>
      </c>
      <c r="U573" s="5" t="s">
        <v>8331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12">
        <f t="shared" si="34"/>
        <v>42312.507962962962</v>
      </c>
      <c r="K574" s="5">
        <v>1444065088</v>
      </c>
      <c r="L574" s="12">
        <f t="shared" si="35"/>
        <v>42282.466296296298</v>
      </c>
      <c r="M574" t="b">
        <v>0</v>
      </c>
      <c r="N574" s="5">
        <v>0</v>
      </c>
      <c r="O574" t="b">
        <v>0</v>
      </c>
      <c r="P574" s="5" t="s">
        <v>8270</v>
      </c>
      <c r="Q574" s="5">
        <f t="shared" si="32"/>
        <v>0</v>
      </c>
      <c r="R574" s="5" t="e">
        <v>#DIV/0!</v>
      </c>
      <c r="S574" s="5">
        <f t="shared" si="33"/>
        <v>0</v>
      </c>
      <c r="T574" s="5" t="s">
        <v>8330</v>
      </c>
      <c r="U574" s="5" t="s">
        <v>8331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12">
        <f t="shared" si="34"/>
        <v>42021.8</v>
      </c>
      <c r="K575" s="5">
        <v>1416445931</v>
      </c>
      <c r="L575" s="12">
        <f t="shared" si="35"/>
        <v>41962.800127314811</v>
      </c>
      <c r="M575" t="b">
        <v>0</v>
      </c>
      <c r="N575" s="5">
        <v>9</v>
      </c>
      <c r="O575" t="b">
        <v>0</v>
      </c>
      <c r="P575" s="5" t="s">
        <v>8270</v>
      </c>
      <c r="Q575" s="5">
        <f t="shared" si="32"/>
        <v>0.38925389253892539</v>
      </c>
      <c r="R575" s="5">
        <v>38.444444444444443</v>
      </c>
      <c r="S575" s="5">
        <f t="shared" si="33"/>
        <v>38.444444444444443</v>
      </c>
      <c r="T575" s="5" t="s">
        <v>8330</v>
      </c>
      <c r="U575" s="5" t="s">
        <v>8331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12">
        <f t="shared" si="34"/>
        <v>42662.193368055552</v>
      </c>
      <c r="K576" s="5">
        <v>1474281507</v>
      </c>
      <c r="L576" s="12">
        <f t="shared" si="35"/>
        <v>42632.193368055552</v>
      </c>
      <c r="M576" t="b">
        <v>0</v>
      </c>
      <c r="N576" s="5">
        <v>4</v>
      </c>
      <c r="O576" t="b">
        <v>0</v>
      </c>
      <c r="P576" s="5" t="s">
        <v>8270</v>
      </c>
      <c r="Q576" s="5">
        <f t="shared" si="32"/>
        <v>0.7155635062611807</v>
      </c>
      <c r="R576" s="5">
        <v>20</v>
      </c>
      <c r="S576" s="5">
        <f t="shared" si="33"/>
        <v>20</v>
      </c>
      <c r="T576" s="5" t="s">
        <v>8330</v>
      </c>
      <c r="U576" s="5" t="s">
        <v>8331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12">
        <f t="shared" si="34"/>
        <v>42168.442627314813</v>
      </c>
      <c r="K577" s="5">
        <v>1431621443</v>
      </c>
      <c r="L577" s="12">
        <f t="shared" si="35"/>
        <v>42138.442627314813</v>
      </c>
      <c r="M577" t="b">
        <v>0</v>
      </c>
      <c r="N577" s="5">
        <v>4</v>
      </c>
      <c r="O577" t="b">
        <v>0</v>
      </c>
      <c r="P577" s="5" t="s">
        <v>8270</v>
      </c>
      <c r="Q577" s="5">
        <f t="shared" si="32"/>
        <v>0.43166666666666664</v>
      </c>
      <c r="R577" s="5">
        <v>64.75</v>
      </c>
      <c r="S577" s="5">
        <f t="shared" si="33"/>
        <v>64.75</v>
      </c>
      <c r="T577" s="5" t="s">
        <v>8330</v>
      </c>
      <c r="U577" s="5" t="s">
        <v>8331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12">
        <f t="shared" si="34"/>
        <v>42091.18</v>
      </c>
      <c r="K578" s="5">
        <v>1422357552</v>
      </c>
      <c r="L578" s="12">
        <f t="shared" si="35"/>
        <v>42031.221666666665</v>
      </c>
      <c r="M578" t="b">
        <v>0</v>
      </c>
      <c r="N578" s="5">
        <v>1</v>
      </c>
      <c r="O578" t="b">
        <v>0</v>
      </c>
      <c r="P578" s="5" t="s">
        <v>8270</v>
      </c>
      <c r="Q578" s="5">
        <f t="shared" ref="Q578:Q641" si="36">E578*100/D578</f>
        <v>1.25E-3</v>
      </c>
      <c r="R578" s="5">
        <v>1</v>
      </c>
      <c r="S578" s="5">
        <f t="shared" ref="S578:S641" si="37">IFERROR(R578,0)</f>
        <v>1</v>
      </c>
      <c r="T578" s="5" t="s">
        <v>8330</v>
      </c>
      <c r="U578" s="5" t="s">
        <v>8331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12">
        <f t="shared" ref="J579:J642" si="38">(I579/86400)+25569+(-6/24)</f>
        <v>42510.339143518519</v>
      </c>
      <c r="K579" s="5">
        <v>1458569302</v>
      </c>
      <c r="L579" s="12">
        <f t="shared" ref="L579:L642" si="39">(K579/86400)+25569+(-6/24)</f>
        <v>42450.339143518519</v>
      </c>
      <c r="M579" t="b">
        <v>0</v>
      </c>
      <c r="N579" s="5">
        <v>1</v>
      </c>
      <c r="O579" t="b">
        <v>0</v>
      </c>
      <c r="P579" s="5" t="s">
        <v>8270</v>
      </c>
      <c r="Q579" s="5">
        <f t="shared" si="36"/>
        <v>0.2</v>
      </c>
      <c r="R579" s="5">
        <v>10</v>
      </c>
      <c r="S579" s="5">
        <f t="shared" si="37"/>
        <v>10</v>
      </c>
      <c r="T579" s="5" t="s">
        <v>8330</v>
      </c>
      <c r="U579" s="5" t="s">
        <v>8331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12">
        <f t="shared" si="38"/>
        <v>42254.328622685185</v>
      </c>
      <c r="K580" s="5">
        <v>1439560393</v>
      </c>
      <c r="L580" s="12">
        <f t="shared" si="39"/>
        <v>42230.328622685185</v>
      </c>
      <c r="M580" t="b">
        <v>0</v>
      </c>
      <c r="N580" s="5">
        <v>7</v>
      </c>
      <c r="O580" t="b">
        <v>0</v>
      </c>
      <c r="P580" s="5" t="s">
        <v>8270</v>
      </c>
      <c r="Q580" s="5">
        <f t="shared" si="36"/>
        <v>1.12E-2</v>
      </c>
      <c r="R580" s="5">
        <v>2</v>
      </c>
      <c r="S580" s="5">
        <f t="shared" si="37"/>
        <v>2</v>
      </c>
      <c r="T580" s="5" t="s">
        <v>8330</v>
      </c>
      <c r="U580" s="5" t="s">
        <v>8331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12">
        <f t="shared" si="38"/>
        <v>41998.602118055554</v>
      </c>
      <c r="K581" s="5">
        <v>1416947223</v>
      </c>
      <c r="L581" s="12">
        <f t="shared" si="39"/>
        <v>41968.602118055554</v>
      </c>
      <c r="M581" t="b">
        <v>0</v>
      </c>
      <c r="N581" s="5">
        <v>5</v>
      </c>
      <c r="O581" t="b">
        <v>0</v>
      </c>
      <c r="P581" s="5" t="s">
        <v>8270</v>
      </c>
      <c r="Q581" s="5">
        <f t="shared" si="36"/>
        <v>1.4583333333333333</v>
      </c>
      <c r="R581" s="5">
        <v>35</v>
      </c>
      <c r="S581" s="5">
        <f t="shared" si="37"/>
        <v>35</v>
      </c>
      <c r="T581" s="5" t="s">
        <v>8330</v>
      </c>
      <c r="U581" s="5" t="s">
        <v>8331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12">
        <f t="shared" si="38"/>
        <v>42635.658182870371</v>
      </c>
      <c r="K582" s="5">
        <v>1471988867</v>
      </c>
      <c r="L582" s="12">
        <f t="shared" si="39"/>
        <v>42605.658182870371</v>
      </c>
      <c r="M582" t="b">
        <v>0</v>
      </c>
      <c r="N582" s="5">
        <v>1</v>
      </c>
      <c r="O582" t="b">
        <v>0</v>
      </c>
      <c r="P582" s="5" t="s">
        <v>8270</v>
      </c>
      <c r="Q582" s="5">
        <f t="shared" si="36"/>
        <v>3.3333333333333333E-2</v>
      </c>
      <c r="R582" s="5">
        <v>1</v>
      </c>
      <c r="S582" s="5">
        <f t="shared" si="37"/>
        <v>1</v>
      </c>
      <c r="T582" s="5" t="s">
        <v>8330</v>
      </c>
      <c r="U582" s="5" t="s">
        <v>8331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12">
        <f t="shared" si="38"/>
        <v>42217.762777777782</v>
      </c>
      <c r="K583" s="5">
        <v>1435882704</v>
      </c>
      <c r="L583" s="12">
        <f t="shared" si="39"/>
        <v>42187.762777777782</v>
      </c>
      <c r="M583" t="b">
        <v>0</v>
      </c>
      <c r="N583" s="5">
        <v>0</v>
      </c>
      <c r="O583" t="b">
        <v>0</v>
      </c>
      <c r="P583" s="5" t="s">
        <v>8270</v>
      </c>
      <c r="Q583" s="5">
        <f t="shared" si="36"/>
        <v>0</v>
      </c>
      <c r="R583" s="5" t="e">
        <v>#DIV/0!</v>
      </c>
      <c r="S583" s="5">
        <f t="shared" si="37"/>
        <v>0</v>
      </c>
      <c r="T583" s="5" t="s">
        <v>8330</v>
      </c>
      <c r="U583" s="5" t="s">
        <v>8331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12">
        <f t="shared" si="38"/>
        <v>42078.5</v>
      </c>
      <c r="K584" s="5">
        <v>1424454319</v>
      </c>
      <c r="L584" s="12">
        <f t="shared" si="39"/>
        <v>42055.489803240736</v>
      </c>
      <c r="M584" t="b">
        <v>0</v>
      </c>
      <c r="N584" s="5">
        <v>0</v>
      </c>
      <c r="O584" t="b">
        <v>0</v>
      </c>
      <c r="P584" s="5" t="s">
        <v>8270</v>
      </c>
      <c r="Q584" s="5">
        <f t="shared" si="36"/>
        <v>0</v>
      </c>
      <c r="R584" s="5" t="e">
        <v>#DIV/0!</v>
      </c>
      <c r="S584" s="5">
        <f t="shared" si="37"/>
        <v>0</v>
      </c>
      <c r="T584" s="5" t="s">
        <v>8330</v>
      </c>
      <c r="U584" s="5" t="s">
        <v>8331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12">
        <f t="shared" si="38"/>
        <v>42082.646840277783</v>
      </c>
      <c r="K585" s="5">
        <v>1424212287</v>
      </c>
      <c r="L585" s="12">
        <f t="shared" si="39"/>
        <v>42052.68850694444</v>
      </c>
      <c r="M585" t="b">
        <v>0</v>
      </c>
      <c r="N585" s="5">
        <v>1</v>
      </c>
      <c r="O585" t="b">
        <v>0</v>
      </c>
      <c r="P585" s="5" t="s">
        <v>8270</v>
      </c>
      <c r="Q585" s="5">
        <f t="shared" si="36"/>
        <v>1.1111111111111112E-2</v>
      </c>
      <c r="R585" s="5">
        <v>1</v>
      </c>
      <c r="S585" s="5">
        <f t="shared" si="37"/>
        <v>1</v>
      </c>
      <c r="T585" s="5" t="s">
        <v>8330</v>
      </c>
      <c r="U585" s="5" t="s">
        <v>8331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12">
        <f t="shared" si="38"/>
        <v>42079.424953703703</v>
      </c>
      <c r="K586" s="5">
        <v>1423933916</v>
      </c>
      <c r="L586" s="12">
        <f t="shared" si="39"/>
        <v>42049.466620370367</v>
      </c>
      <c r="M586" t="b">
        <v>0</v>
      </c>
      <c r="N586" s="5">
        <v>2</v>
      </c>
      <c r="O586" t="b">
        <v>0</v>
      </c>
      <c r="P586" s="5" t="s">
        <v>8270</v>
      </c>
      <c r="Q586" s="5">
        <f t="shared" si="36"/>
        <v>1</v>
      </c>
      <c r="R586" s="5">
        <v>5</v>
      </c>
      <c r="S586" s="5">
        <f t="shared" si="37"/>
        <v>5</v>
      </c>
      <c r="T586" s="5" t="s">
        <v>8330</v>
      </c>
      <c r="U586" s="5" t="s">
        <v>8331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12">
        <f t="shared" si="38"/>
        <v>42338.75</v>
      </c>
      <c r="K587" s="5">
        <v>1444123377</v>
      </c>
      <c r="L587" s="12">
        <f t="shared" si="39"/>
        <v>42283.1409375</v>
      </c>
      <c r="M587" t="b">
        <v>0</v>
      </c>
      <c r="N587" s="5">
        <v>0</v>
      </c>
      <c r="O587" t="b">
        <v>0</v>
      </c>
      <c r="P587" s="5" t="s">
        <v>8270</v>
      </c>
      <c r="Q587" s="5">
        <f t="shared" si="36"/>
        <v>0</v>
      </c>
      <c r="R587" s="5" t="e">
        <v>#DIV/0!</v>
      </c>
      <c r="S587" s="5">
        <f t="shared" si="37"/>
        <v>0</v>
      </c>
      <c r="T587" s="5" t="s">
        <v>8330</v>
      </c>
      <c r="U587" s="5" t="s">
        <v>8331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12">
        <f t="shared" si="38"/>
        <v>42050.604247685187</v>
      </c>
      <c r="K588" s="5">
        <v>1421440207</v>
      </c>
      <c r="L588" s="12">
        <f t="shared" si="39"/>
        <v>42020.604247685187</v>
      </c>
      <c r="M588" t="b">
        <v>0</v>
      </c>
      <c r="N588" s="5">
        <v>4</v>
      </c>
      <c r="O588" t="b">
        <v>0</v>
      </c>
      <c r="P588" s="5" t="s">
        <v>8270</v>
      </c>
      <c r="Q588" s="5">
        <f t="shared" si="36"/>
        <v>0.56000000000000005</v>
      </c>
      <c r="R588" s="5">
        <v>14</v>
      </c>
      <c r="S588" s="5">
        <f t="shared" si="37"/>
        <v>14</v>
      </c>
      <c r="T588" s="5" t="s">
        <v>8330</v>
      </c>
      <c r="U588" s="5" t="s">
        <v>8331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12">
        <f t="shared" si="38"/>
        <v>42110.507326388892</v>
      </c>
      <c r="K589" s="5">
        <v>1426615833</v>
      </c>
      <c r="L589" s="12">
        <f t="shared" si="39"/>
        <v>42080.507326388892</v>
      </c>
      <c r="M589" t="b">
        <v>0</v>
      </c>
      <c r="N589" s="5">
        <v>7</v>
      </c>
      <c r="O589" t="b">
        <v>0</v>
      </c>
      <c r="P589" s="5" t="s">
        <v>8270</v>
      </c>
      <c r="Q589" s="5">
        <f t="shared" si="36"/>
        <v>9.0833333333333339</v>
      </c>
      <c r="R589" s="5">
        <v>389.28571428571428</v>
      </c>
      <c r="S589" s="5">
        <f t="shared" si="37"/>
        <v>389.28571428571428</v>
      </c>
      <c r="T589" s="5" t="s">
        <v>8330</v>
      </c>
      <c r="U589" s="5" t="s">
        <v>8331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12">
        <f t="shared" si="38"/>
        <v>42691.561180555553</v>
      </c>
      <c r="K590" s="5">
        <v>1474223286</v>
      </c>
      <c r="L590" s="12">
        <f t="shared" si="39"/>
        <v>42631.519513888888</v>
      </c>
      <c r="M590" t="b">
        <v>0</v>
      </c>
      <c r="N590" s="5">
        <v>2</v>
      </c>
      <c r="O590" t="b">
        <v>0</v>
      </c>
      <c r="P590" s="5" t="s">
        <v>8270</v>
      </c>
      <c r="Q590" s="5">
        <f t="shared" si="36"/>
        <v>3.3444444444444446</v>
      </c>
      <c r="R590" s="5">
        <v>150.5</v>
      </c>
      <c r="S590" s="5">
        <f t="shared" si="37"/>
        <v>150.5</v>
      </c>
      <c r="T590" s="5" t="s">
        <v>8330</v>
      </c>
      <c r="U590" s="5" t="s">
        <v>8331</v>
      </c>
    </row>
    <row r="591" spans="1:21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12">
        <f t="shared" si="38"/>
        <v>42193.364571759259</v>
      </c>
      <c r="K591" s="5">
        <v>1435070699</v>
      </c>
      <c r="L591" s="12">
        <f t="shared" si="39"/>
        <v>42178.364571759259</v>
      </c>
      <c r="M591" t="b">
        <v>0</v>
      </c>
      <c r="N591" s="5">
        <v>1</v>
      </c>
      <c r="O591" t="b">
        <v>0</v>
      </c>
      <c r="P591" s="5" t="s">
        <v>8270</v>
      </c>
      <c r="Q591" s="5">
        <f t="shared" si="36"/>
        <v>1.3333333333333334E-2</v>
      </c>
      <c r="R591" s="5">
        <v>1</v>
      </c>
      <c r="S591" s="5">
        <f t="shared" si="37"/>
        <v>1</v>
      </c>
      <c r="T591" s="5" t="s">
        <v>8330</v>
      </c>
      <c r="U591" s="5" t="s">
        <v>8331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12">
        <f t="shared" si="38"/>
        <v>42408.292361111111</v>
      </c>
      <c r="K592" s="5">
        <v>1452259131</v>
      </c>
      <c r="L592" s="12">
        <f t="shared" si="39"/>
        <v>42377.304756944446</v>
      </c>
      <c r="M592" t="b">
        <v>0</v>
      </c>
      <c r="N592" s="5">
        <v>9</v>
      </c>
      <c r="O592" t="b">
        <v>0</v>
      </c>
      <c r="P592" s="5" t="s">
        <v>8270</v>
      </c>
      <c r="Q592" s="5">
        <f t="shared" si="36"/>
        <v>4.46</v>
      </c>
      <c r="R592" s="5">
        <v>24.777777777777779</v>
      </c>
      <c r="S592" s="5">
        <f t="shared" si="37"/>
        <v>24.777777777777779</v>
      </c>
      <c r="T592" s="5" t="s">
        <v>8330</v>
      </c>
      <c r="U592" s="5" t="s">
        <v>8331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12">
        <f t="shared" si="38"/>
        <v>42207.293171296296</v>
      </c>
      <c r="K593" s="5">
        <v>1434978130</v>
      </c>
      <c r="L593" s="12">
        <f t="shared" si="39"/>
        <v>42177.293171296296</v>
      </c>
      <c r="M593" t="b">
        <v>0</v>
      </c>
      <c r="N593" s="5">
        <v>2</v>
      </c>
      <c r="O593" t="b">
        <v>0</v>
      </c>
      <c r="P593" s="5" t="s">
        <v>8270</v>
      </c>
      <c r="Q593" s="5">
        <f t="shared" si="36"/>
        <v>6.0999999999999999E-2</v>
      </c>
      <c r="R593" s="5">
        <v>30.5</v>
      </c>
      <c r="S593" s="5">
        <f t="shared" si="37"/>
        <v>30.5</v>
      </c>
      <c r="T593" s="5" t="s">
        <v>8330</v>
      </c>
      <c r="U593" s="5" t="s">
        <v>8331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12">
        <f t="shared" si="38"/>
        <v>41975.982175925921</v>
      </c>
      <c r="K594" s="5">
        <v>1414992860</v>
      </c>
      <c r="L594" s="12">
        <f t="shared" si="39"/>
        <v>41945.982175925928</v>
      </c>
      <c r="M594" t="b">
        <v>0</v>
      </c>
      <c r="N594" s="5">
        <v>1</v>
      </c>
      <c r="O594" t="b">
        <v>0</v>
      </c>
      <c r="P594" s="5" t="s">
        <v>8270</v>
      </c>
      <c r="Q594" s="5">
        <f t="shared" si="36"/>
        <v>3.3333333333333335</v>
      </c>
      <c r="R594" s="5">
        <v>250</v>
      </c>
      <c r="S594" s="5">
        <f t="shared" si="37"/>
        <v>250</v>
      </c>
      <c r="T594" s="5" t="s">
        <v>8330</v>
      </c>
      <c r="U594" s="5" t="s">
        <v>8331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12">
        <f t="shared" si="38"/>
        <v>42100.385937500003</v>
      </c>
      <c r="K595" s="5">
        <v>1425744945</v>
      </c>
      <c r="L595" s="12">
        <f t="shared" si="39"/>
        <v>42070.427604166667</v>
      </c>
      <c r="M595" t="b">
        <v>0</v>
      </c>
      <c r="N595" s="5">
        <v>7</v>
      </c>
      <c r="O595" t="b">
        <v>0</v>
      </c>
      <c r="P595" s="5" t="s">
        <v>8270</v>
      </c>
      <c r="Q595" s="5">
        <f t="shared" si="36"/>
        <v>23</v>
      </c>
      <c r="R595" s="5">
        <v>16.428571428571427</v>
      </c>
      <c r="S595" s="5">
        <f t="shared" si="37"/>
        <v>16.428571428571427</v>
      </c>
      <c r="T595" s="5" t="s">
        <v>8330</v>
      </c>
      <c r="U595" s="5" t="s">
        <v>8331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12">
        <f t="shared" si="38"/>
        <v>42476.530162037037</v>
      </c>
      <c r="K596" s="5">
        <v>1458240206</v>
      </c>
      <c r="L596" s="12">
        <f t="shared" si="39"/>
        <v>42446.530162037037</v>
      </c>
      <c r="M596" t="b">
        <v>0</v>
      </c>
      <c r="N596" s="5">
        <v>2</v>
      </c>
      <c r="O596" t="b">
        <v>0</v>
      </c>
      <c r="P596" s="5" t="s">
        <v>8270</v>
      </c>
      <c r="Q596" s="5">
        <f t="shared" si="36"/>
        <v>0.104</v>
      </c>
      <c r="R596" s="5">
        <v>13</v>
      </c>
      <c r="S596" s="5">
        <f t="shared" si="37"/>
        <v>13</v>
      </c>
      <c r="T596" s="5" t="s">
        <v>8330</v>
      </c>
      <c r="U596" s="5" t="s">
        <v>8331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12">
        <f t="shared" si="38"/>
        <v>42127.819884259261</v>
      </c>
      <c r="K597" s="5">
        <v>1426815638</v>
      </c>
      <c r="L597" s="12">
        <f t="shared" si="39"/>
        <v>42082.819884259261</v>
      </c>
      <c r="M597" t="b">
        <v>0</v>
      </c>
      <c r="N597" s="5">
        <v>8</v>
      </c>
      <c r="O597" t="b">
        <v>0</v>
      </c>
      <c r="P597" s="5" t="s">
        <v>8270</v>
      </c>
      <c r="Q597" s="5">
        <f t="shared" si="36"/>
        <v>0.42599999999999999</v>
      </c>
      <c r="R597" s="5">
        <v>53.25</v>
      </c>
      <c r="S597" s="5">
        <f t="shared" si="37"/>
        <v>53.25</v>
      </c>
      <c r="T597" s="5" t="s">
        <v>8330</v>
      </c>
      <c r="U597" s="5" t="s">
        <v>8331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12">
        <f t="shared" si="38"/>
        <v>42676.646898148145</v>
      </c>
      <c r="K598" s="5">
        <v>1475530292</v>
      </c>
      <c r="L598" s="12">
        <f t="shared" si="39"/>
        <v>42646.646898148145</v>
      </c>
      <c r="M598" t="b">
        <v>0</v>
      </c>
      <c r="N598" s="5">
        <v>2</v>
      </c>
      <c r="O598" t="b">
        <v>0</v>
      </c>
      <c r="P598" s="5" t="s">
        <v>8270</v>
      </c>
      <c r="Q598" s="5">
        <f t="shared" si="36"/>
        <v>0.03</v>
      </c>
      <c r="R598" s="5">
        <v>3</v>
      </c>
      <c r="S598" s="5">
        <f t="shared" si="37"/>
        <v>3</v>
      </c>
      <c r="T598" s="5" t="s">
        <v>8330</v>
      </c>
      <c r="U598" s="5" t="s">
        <v>8331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12">
        <f t="shared" si="38"/>
        <v>42582.416666666672</v>
      </c>
      <c r="K599" s="5">
        <v>1466787335</v>
      </c>
      <c r="L599" s="12">
        <f t="shared" si="39"/>
        <v>42545.455266203702</v>
      </c>
      <c r="M599" t="b">
        <v>0</v>
      </c>
      <c r="N599" s="5">
        <v>2</v>
      </c>
      <c r="O599" t="b">
        <v>0</v>
      </c>
      <c r="P599" s="5" t="s">
        <v>8270</v>
      </c>
      <c r="Q599" s="5">
        <f t="shared" si="36"/>
        <v>0.26666666666666666</v>
      </c>
      <c r="R599" s="5">
        <v>10</v>
      </c>
      <c r="S599" s="5">
        <f t="shared" si="37"/>
        <v>10</v>
      </c>
      <c r="T599" s="5" t="s">
        <v>8330</v>
      </c>
      <c r="U599" s="5" t="s">
        <v>8331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12">
        <f t="shared" si="38"/>
        <v>41977.75209490741</v>
      </c>
      <c r="K600" s="5">
        <v>1415145781</v>
      </c>
      <c r="L600" s="12">
        <f t="shared" si="39"/>
        <v>41947.75209490741</v>
      </c>
      <c r="M600" t="b">
        <v>0</v>
      </c>
      <c r="N600" s="5">
        <v>7</v>
      </c>
      <c r="O600" t="b">
        <v>0</v>
      </c>
      <c r="P600" s="5" t="s">
        <v>8270</v>
      </c>
      <c r="Q600" s="5">
        <f t="shared" si="36"/>
        <v>34</v>
      </c>
      <c r="R600" s="5">
        <v>121.42857142857143</v>
      </c>
      <c r="S600" s="5">
        <f t="shared" si="37"/>
        <v>121.42857142857143</v>
      </c>
      <c r="T600" s="5" t="s">
        <v>8330</v>
      </c>
      <c r="U600" s="5" t="s">
        <v>8331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12">
        <f t="shared" si="38"/>
        <v>42071.386111111111</v>
      </c>
      <c r="K601" s="5">
        <v>1423769402</v>
      </c>
      <c r="L601" s="12">
        <f t="shared" si="39"/>
        <v>42047.562523148154</v>
      </c>
      <c r="M601" t="b">
        <v>0</v>
      </c>
      <c r="N601" s="5">
        <v>2</v>
      </c>
      <c r="O601" t="b">
        <v>0</v>
      </c>
      <c r="P601" s="5" t="s">
        <v>8270</v>
      </c>
      <c r="Q601" s="5">
        <f t="shared" si="36"/>
        <v>6.2E-2</v>
      </c>
      <c r="R601" s="5">
        <v>15.5</v>
      </c>
      <c r="S601" s="5">
        <f t="shared" si="37"/>
        <v>15.5</v>
      </c>
      <c r="T601" s="5" t="s">
        <v>8330</v>
      </c>
      <c r="U601" s="5" t="s">
        <v>8331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12">
        <f t="shared" si="38"/>
        <v>42133.548171296294</v>
      </c>
      <c r="K602" s="5">
        <v>1426014562</v>
      </c>
      <c r="L602" s="12">
        <f t="shared" si="39"/>
        <v>42073.548171296294</v>
      </c>
      <c r="M602" t="b">
        <v>0</v>
      </c>
      <c r="N602" s="5">
        <v>1</v>
      </c>
      <c r="O602" t="b">
        <v>0</v>
      </c>
      <c r="P602" s="5" t="s">
        <v>8270</v>
      </c>
      <c r="Q602" s="5">
        <f t="shared" si="36"/>
        <v>2</v>
      </c>
      <c r="R602" s="5">
        <v>100</v>
      </c>
      <c r="S602" s="5">
        <f t="shared" si="37"/>
        <v>100</v>
      </c>
      <c r="T602" s="5" t="s">
        <v>8330</v>
      </c>
      <c r="U602" s="5" t="s">
        <v>8331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12">
        <f t="shared" si="38"/>
        <v>41999.608090277776</v>
      </c>
      <c r="K603" s="5">
        <v>1417034139</v>
      </c>
      <c r="L603" s="12">
        <f t="shared" si="39"/>
        <v>41969.608090277776</v>
      </c>
      <c r="M603" t="b">
        <v>0</v>
      </c>
      <c r="N603" s="5">
        <v>6</v>
      </c>
      <c r="O603" t="b">
        <v>0</v>
      </c>
      <c r="P603" s="5" t="s">
        <v>8270</v>
      </c>
      <c r="Q603" s="5">
        <f t="shared" si="36"/>
        <v>1.4</v>
      </c>
      <c r="R603" s="5">
        <v>23.333333333333332</v>
      </c>
      <c r="S603" s="5">
        <f t="shared" si="37"/>
        <v>23.333333333333332</v>
      </c>
      <c r="T603" s="5" t="s">
        <v>8330</v>
      </c>
      <c r="U603" s="5" t="s">
        <v>8331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12">
        <f t="shared" si="38"/>
        <v>42173.54415509259</v>
      </c>
      <c r="K604" s="5">
        <v>1432062215</v>
      </c>
      <c r="L604" s="12">
        <f t="shared" si="39"/>
        <v>42143.54415509259</v>
      </c>
      <c r="M604" t="b">
        <v>0</v>
      </c>
      <c r="N604" s="5">
        <v>0</v>
      </c>
      <c r="O604" t="b">
        <v>0</v>
      </c>
      <c r="P604" s="5" t="s">
        <v>8270</v>
      </c>
      <c r="Q604" s="5">
        <f t="shared" si="36"/>
        <v>0</v>
      </c>
      <c r="R604" s="5" t="e">
        <v>#DIV/0!</v>
      </c>
      <c r="S604" s="5">
        <f t="shared" si="37"/>
        <v>0</v>
      </c>
      <c r="T604" s="5" t="s">
        <v>8330</v>
      </c>
      <c r="U604" s="5" t="s">
        <v>8331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12">
        <f t="shared" si="38"/>
        <v>41865.389155092591</v>
      </c>
      <c r="K605" s="5">
        <v>1405437623</v>
      </c>
      <c r="L605" s="12">
        <f t="shared" si="39"/>
        <v>41835.389155092591</v>
      </c>
      <c r="M605" t="b">
        <v>0</v>
      </c>
      <c r="N605" s="5">
        <v>13</v>
      </c>
      <c r="O605" t="b">
        <v>0</v>
      </c>
      <c r="P605" s="5" t="s">
        <v>8270</v>
      </c>
      <c r="Q605" s="5">
        <f t="shared" si="36"/>
        <v>3.9334666666666664</v>
      </c>
      <c r="R605" s="5">
        <v>45.386153846153846</v>
      </c>
      <c r="S605" s="5">
        <f t="shared" si="37"/>
        <v>45.386153846153846</v>
      </c>
      <c r="T605" s="5" t="s">
        <v>8330</v>
      </c>
      <c r="U605" s="5" t="s">
        <v>8331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12">
        <f t="shared" si="38"/>
        <v>41878.785370370373</v>
      </c>
      <c r="K606" s="5">
        <v>1406595056</v>
      </c>
      <c r="L606" s="12">
        <f t="shared" si="39"/>
        <v>41848.785370370373</v>
      </c>
      <c r="M606" t="b">
        <v>0</v>
      </c>
      <c r="N606" s="5">
        <v>0</v>
      </c>
      <c r="O606" t="b">
        <v>0</v>
      </c>
      <c r="P606" s="5" t="s">
        <v>8270</v>
      </c>
      <c r="Q606" s="5">
        <f t="shared" si="36"/>
        <v>0</v>
      </c>
      <c r="R606" s="5" t="e">
        <v>#DIV/0!</v>
      </c>
      <c r="S606" s="5">
        <f t="shared" si="37"/>
        <v>0</v>
      </c>
      <c r="T606" s="5" t="s">
        <v>8330</v>
      </c>
      <c r="U606" s="5" t="s">
        <v>8331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12">
        <f t="shared" si="38"/>
        <v>42239.107731481483</v>
      </c>
      <c r="K607" s="5">
        <v>1436430908</v>
      </c>
      <c r="L607" s="12">
        <f t="shared" si="39"/>
        <v>42194.107731481483</v>
      </c>
      <c r="M607" t="b">
        <v>0</v>
      </c>
      <c r="N607" s="5">
        <v>8</v>
      </c>
      <c r="O607" t="b">
        <v>0</v>
      </c>
      <c r="P607" s="5" t="s">
        <v>8270</v>
      </c>
      <c r="Q607" s="5">
        <f t="shared" si="36"/>
        <v>2.62</v>
      </c>
      <c r="R607" s="5">
        <v>16.375</v>
      </c>
      <c r="S607" s="5">
        <f t="shared" si="37"/>
        <v>16.375</v>
      </c>
      <c r="T607" s="5" t="s">
        <v>8330</v>
      </c>
      <c r="U607" s="5" t="s">
        <v>8331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12">
        <f t="shared" si="38"/>
        <v>42148.375</v>
      </c>
      <c r="K608" s="5">
        <v>1428507409</v>
      </c>
      <c r="L608" s="12">
        <f t="shared" si="39"/>
        <v>42102.400567129633</v>
      </c>
      <c r="M608" t="b">
        <v>0</v>
      </c>
      <c r="N608" s="5">
        <v>1</v>
      </c>
      <c r="O608" t="b">
        <v>0</v>
      </c>
      <c r="P608" s="5" t="s">
        <v>8270</v>
      </c>
      <c r="Q608" s="5">
        <f t="shared" si="36"/>
        <v>0.2</v>
      </c>
      <c r="R608" s="5">
        <v>10</v>
      </c>
      <c r="S608" s="5">
        <f t="shared" si="37"/>
        <v>10</v>
      </c>
      <c r="T608" s="5" t="s">
        <v>8330</v>
      </c>
      <c r="U608" s="5" t="s">
        <v>8331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12">
        <f t="shared" si="38"/>
        <v>42330.617314814815</v>
      </c>
      <c r="K609" s="5">
        <v>1445629736</v>
      </c>
      <c r="L609" s="12">
        <f t="shared" si="39"/>
        <v>42300.575648148151</v>
      </c>
      <c r="M609" t="b">
        <v>0</v>
      </c>
      <c r="N609" s="5">
        <v>0</v>
      </c>
      <c r="O609" t="b">
        <v>0</v>
      </c>
      <c r="P609" s="5" t="s">
        <v>8270</v>
      </c>
      <c r="Q609" s="5">
        <f t="shared" si="36"/>
        <v>0</v>
      </c>
      <c r="R609" s="5" t="e">
        <v>#DIV/0!</v>
      </c>
      <c r="S609" s="5">
        <f t="shared" si="37"/>
        <v>0</v>
      </c>
      <c r="T609" s="5" t="s">
        <v>8330</v>
      </c>
      <c r="U609" s="5" t="s">
        <v>8331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12">
        <f t="shared" si="38"/>
        <v>42170.671064814815</v>
      </c>
      <c r="K610" s="5">
        <v>1431813980</v>
      </c>
      <c r="L610" s="12">
        <f t="shared" si="39"/>
        <v>42140.671064814815</v>
      </c>
      <c r="M610" t="b">
        <v>0</v>
      </c>
      <c r="N610" s="5">
        <v>5</v>
      </c>
      <c r="O610" t="b">
        <v>0</v>
      </c>
      <c r="P610" s="5" t="s">
        <v>8270</v>
      </c>
      <c r="Q610" s="5">
        <f t="shared" si="36"/>
        <v>0.97399999999999998</v>
      </c>
      <c r="R610" s="5">
        <v>292.2</v>
      </c>
      <c r="S610" s="5">
        <f t="shared" si="37"/>
        <v>292.2</v>
      </c>
      <c r="T610" s="5" t="s">
        <v>8330</v>
      </c>
      <c r="U610" s="5" t="s">
        <v>8331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12">
        <f t="shared" si="38"/>
        <v>42336.825740740736</v>
      </c>
      <c r="K611" s="5">
        <v>1446166144</v>
      </c>
      <c r="L611" s="12">
        <f t="shared" si="39"/>
        <v>42306.784074074079</v>
      </c>
      <c r="M611" t="b">
        <v>0</v>
      </c>
      <c r="N611" s="5">
        <v>1</v>
      </c>
      <c r="O611" t="b">
        <v>0</v>
      </c>
      <c r="P611" s="5" t="s">
        <v>8270</v>
      </c>
      <c r="Q611" s="5">
        <f t="shared" si="36"/>
        <v>0.64102564102564108</v>
      </c>
      <c r="R611" s="5">
        <v>5</v>
      </c>
      <c r="S611" s="5">
        <f t="shared" si="37"/>
        <v>5</v>
      </c>
      <c r="T611" s="5" t="s">
        <v>8330</v>
      </c>
      <c r="U611" s="5" t="s">
        <v>8331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12">
        <f t="shared" si="38"/>
        <v>42116.58085648148</v>
      </c>
      <c r="K612" s="5">
        <v>1427140586</v>
      </c>
      <c r="L612" s="12">
        <f t="shared" si="39"/>
        <v>42086.58085648148</v>
      </c>
      <c r="M612" t="b">
        <v>0</v>
      </c>
      <c r="N612" s="5">
        <v>0</v>
      </c>
      <c r="O612" t="b">
        <v>0</v>
      </c>
      <c r="P612" s="5" t="s">
        <v>8270</v>
      </c>
      <c r="Q612" s="5">
        <f t="shared" si="36"/>
        <v>0</v>
      </c>
      <c r="R612" s="5" t="e">
        <v>#DIV/0!</v>
      </c>
      <c r="S612" s="5">
        <f t="shared" si="37"/>
        <v>0</v>
      </c>
      <c r="T612" s="5" t="s">
        <v>8330</v>
      </c>
      <c r="U612" s="5" t="s">
        <v>8331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12">
        <f t="shared" si="38"/>
        <v>42388.310613425929</v>
      </c>
      <c r="K613" s="5">
        <v>1448026037</v>
      </c>
      <c r="L613" s="12">
        <f t="shared" si="39"/>
        <v>42328.310613425929</v>
      </c>
      <c r="M613" t="b">
        <v>0</v>
      </c>
      <c r="N613" s="5">
        <v>0</v>
      </c>
      <c r="O613" t="b">
        <v>0</v>
      </c>
      <c r="P613" s="5" t="s">
        <v>8270</v>
      </c>
      <c r="Q613" s="5">
        <f t="shared" si="36"/>
        <v>0</v>
      </c>
      <c r="R613" s="5" t="e">
        <v>#DIV/0!</v>
      </c>
      <c r="S613" s="5">
        <f t="shared" si="37"/>
        <v>0</v>
      </c>
      <c r="T613" s="5" t="s">
        <v>8330</v>
      </c>
      <c r="U613" s="5" t="s">
        <v>8331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12">
        <f t="shared" si="38"/>
        <v>42614.781782407408</v>
      </c>
      <c r="K614" s="5">
        <v>1470185146</v>
      </c>
      <c r="L614" s="12">
        <f t="shared" si="39"/>
        <v>42584.781782407408</v>
      </c>
      <c r="M614" t="b">
        <v>0</v>
      </c>
      <c r="N614" s="5">
        <v>0</v>
      </c>
      <c r="O614" t="b">
        <v>0</v>
      </c>
      <c r="P614" s="5" t="s">
        <v>8270</v>
      </c>
      <c r="Q614" s="5">
        <f t="shared" si="36"/>
        <v>0</v>
      </c>
      <c r="R614" s="5" t="e">
        <v>#DIV/0!</v>
      </c>
      <c r="S614" s="5">
        <f t="shared" si="37"/>
        <v>0</v>
      </c>
      <c r="T614" s="5" t="s">
        <v>8330</v>
      </c>
      <c r="U614" s="5" t="s">
        <v>8331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12">
        <f t="shared" si="38"/>
        <v>42277.957638888889</v>
      </c>
      <c r="K615" s="5">
        <v>1441022120</v>
      </c>
      <c r="L615" s="12">
        <f t="shared" si="39"/>
        <v>42247.246759259258</v>
      </c>
      <c r="M615" t="b">
        <v>0</v>
      </c>
      <c r="N615" s="5">
        <v>121</v>
      </c>
      <c r="O615" t="b">
        <v>0</v>
      </c>
      <c r="P615" s="5" t="s">
        <v>8270</v>
      </c>
      <c r="Q615" s="5">
        <f t="shared" si="36"/>
        <v>21.363333333333333</v>
      </c>
      <c r="R615" s="5">
        <v>105.93388429752066</v>
      </c>
      <c r="S615" s="5">
        <f t="shared" si="37"/>
        <v>105.93388429752066</v>
      </c>
      <c r="T615" s="5" t="s">
        <v>8330</v>
      </c>
      <c r="U615" s="5" t="s">
        <v>8331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12">
        <f t="shared" si="38"/>
        <v>42544.811805555553</v>
      </c>
      <c r="K616" s="5">
        <v>1464139740</v>
      </c>
      <c r="L616" s="12">
        <f t="shared" si="39"/>
        <v>42514.811805555553</v>
      </c>
      <c r="M616" t="b">
        <v>0</v>
      </c>
      <c r="N616" s="5">
        <v>0</v>
      </c>
      <c r="O616" t="b">
        <v>0</v>
      </c>
      <c r="P616" s="5" t="s">
        <v>8270</v>
      </c>
      <c r="Q616" s="5">
        <f t="shared" si="36"/>
        <v>0</v>
      </c>
      <c r="R616" s="5" t="e">
        <v>#DIV/0!</v>
      </c>
      <c r="S616" s="5">
        <f t="shared" si="37"/>
        <v>0</v>
      </c>
      <c r="T616" s="5" t="s">
        <v>8330</v>
      </c>
      <c r="U616" s="5" t="s">
        <v>8331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12">
        <f t="shared" si="38"/>
        <v>42271.872210648144</v>
      </c>
      <c r="K617" s="5">
        <v>1440557759</v>
      </c>
      <c r="L617" s="12">
        <f t="shared" si="39"/>
        <v>42241.872210648144</v>
      </c>
      <c r="M617" t="b">
        <v>0</v>
      </c>
      <c r="N617" s="5">
        <v>0</v>
      </c>
      <c r="O617" t="b">
        <v>0</v>
      </c>
      <c r="P617" s="5" t="s">
        <v>8270</v>
      </c>
      <c r="Q617" s="5">
        <f t="shared" si="36"/>
        <v>0</v>
      </c>
      <c r="R617" s="5" t="e">
        <v>#DIV/0!</v>
      </c>
      <c r="S617" s="5">
        <f t="shared" si="37"/>
        <v>0</v>
      </c>
      <c r="T617" s="5" t="s">
        <v>8330</v>
      </c>
      <c r="U617" s="5" t="s">
        <v>8331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12">
        <f t="shared" si="38"/>
        <v>42791.126238425924</v>
      </c>
      <c r="K618" s="5">
        <v>1485421307</v>
      </c>
      <c r="L618" s="12">
        <f t="shared" si="39"/>
        <v>42761.126238425924</v>
      </c>
      <c r="M618" t="b">
        <v>0</v>
      </c>
      <c r="N618" s="5">
        <v>0</v>
      </c>
      <c r="O618" t="b">
        <v>0</v>
      </c>
      <c r="P618" s="5" t="s">
        <v>8270</v>
      </c>
      <c r="Q618" s="5">
        <f t="shared" si="36"/>
        <v>0</v>
      </c>
      <c r="R618" s="5" t="e">
        <v>#DIV/0!</v>
      </c>
      <c r="S618" s="5">
        <f t="shared" si="37"/>
        <v>0</v>
      </c>
      <c r="T618" s="5" t="s">
        <v>8330</v>
      </c>
      <c r="U618" s="5" t="s">
        <v>8331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12">
        <f t="shared" si="38"/>
        <v>42132.093090277776</v>
      </c>
      <c r="K619" s="5">
        <v>1427184843</v>
      </c>
      <c r="L619" s="12">
        <f t="shared" si="39"/>
        <v>42087.093090277776</v>
      </c>
      <c r="M619" t="b">
        <v>0</v>
      </c>
      <c r="N619" s="5">
        <v>3</v>
      </c>
      <c r="O619" t="b">
        <v>0</v>
      </c>
      <c r="P619" s="5" t="s">
        <v>8270</v>
      </c>
      <c r="Q619" s="5">
        <f t="shared" si="36"/>
        <v>3</v>
      </c>
      <c r="R619" s="5">
        <v>20</v>
      </c>
      <c r="S619" s="5">
        <f t="shared" si="37"/>
        <v>20</v>
      </c>
      <c r="T619" s="5" t="s">
        <v>8330</v>
      </c>
      <c r="U619" s="5" t="s">
        <v>8331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12">
        <f t="shared" si="38"/>
        <v>42347.560219907406</v>
      </c>
      <c r="K620" s="5">
        <v>1447097203</v>
      </c>
      <c r="L620" s="12">
        <f t="shared" si="39"/>
        <v>42317.560219907406</v>
      </c>
      <c r="M620" t="b">
        <v>0</v>
      </c>
      <c r="N620" s="5">
        <v>0</v>
      </c>
      <c r="O620" t="b">
        <v>0</v>
      </c>
      <c r="P620" s="5" t="s">
        <v>8270</v>
      </c>
      <c r="Q620" s="5">
        <f t="shared" si="36"/>
        <v>0</v>
      </c>
      <c r="R620" s="5" t="e">
        <v>#DIV/0!</v>
      </c>
      <c r="S620" s="5">
        <f t="shared" si="37"/>
        <v>0</v>
      </c>
      <c r="T620" s="5" t="s">
        <v>8330</v>
      </c>
      <c r="U620" s="5" t="s">
        <v>8331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12">
        <f t="shared" si="38"/>
        <v>41968.442013888889</v>
      </c>
      <c r="K621" s="5">
        <v>1411745790</v>
      </c>
      <c r="L621" s="12">
        <f t="shared" si="39"/>
        <v>41908.400347222225</v>
      </c>
      <c r="M621" t="b">
        <v>0</v>
      </c>
      <c r="N621" s="5">
        <v>1</v>
      </c>
      <c r="O621" t="b">
        <v>0</v>
      </c>
      <c r="P621" s="5" t="s">
        <v>8270</v>
      </c>
      <c r="Q621" s="5">
        <f t="shared" si="36"/>
        <v>4.0000000000000003E-5</v>
      </c>
      <c r="R621" s="5">
        <v>1</v>
      </c>
      <c r="S621" s="5">
        <f t="shared" si="37"/>
        <v>1</v>
      </c>
      <c r="T621" s="5" t="s">
        <v>8330</v>
      </c>
      <c r="U621" s="5" t="s">
        <v>8331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12">
        <f t="shared" si="38"/>
        <v>41876.466874999998</v>
      </c>
      <c r="K622" s="5">
        <v>1405098738</v>
      </c>
      <c r="L622" s="12">
        <f t="shared" si="39"/>
        <v>41831.466874999998</v>
      </c>
      <c r="M622" t="b">
        <v>0</v>
      </c>
      <c r="N622" s="5">
        <v>1</v>
      </c>
      <c r="O622" t="b">
        <v>0</v>
      </c>
      <c r="P622" s="5" t="s">
        <v>8270</v>
      </c>
      <c r="Q622" s="5">
        <f t="shared" si="36"/>
        <v>1</v>
      </c>
      <c r="R622" s="5">
        <v>300</v>
      </c>
      <c r="S622" s="5">
        <f t="shared" si="37"/>
        <v>300</v>
      </c>
      <c r="T622" s="5" t="s">
        <v>8330</v>
      </c>
      <c r="U622" s="5" t="s">
        <v>8331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12">
        <f t="shared" si="38"/>
        <v>42558.737696759257</v>
      </c>
      <c r="K623" s="5">
        <v>1465342937</v>
      </c>
      <c r="L623" s="12">
        <f t="shared" si="39"/>
        <v>42528.737696759257</v>
      </c>
      <c r="M623" t="b">
        <v>0</v>
      </c>
      <c r="N623" s="5">
        <v>3</v>
      </c>
      <c r="O623" t="b">
        <v>0</v>
      </c>
      <c r="P623" s="5" t="s">
        <v>8270</v>
      </c>
      <c r="Q623" s="5">
        <f t="shared" si="36"/>
        <v>1.044</v>
      </c>
      <c r="R623" s="5">
        <v>87</v>
      </c>
      <c r="S623" s="5">
        <f t="shared" si="37"/>
        <v>87</v>
      </c>
      <c r="T623" s="5" t="s">
        <v>8330</v>
      </c>
      <c r="U623" s="5" t="s">
        <v>8331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12">
        <f t="shared" si="38"/>
        <v>42552.524745370371</v>
      </c>
      <c r="K624" s="5">
        <v>1465670138</v>
      </c>
      <c r="L624" s="12">
        <f t="shared" si="39"/>
        <v>42532.524745370371</v>
      </c>
      <c r="M624" t="b">
        <v>0</v>
      </c>
      <c r="N624" s="5">
        <v>9</v>
      </c>
      <c r="O624" t="b">
        <v>0</v>
      </c>
      <c r="P624" s="5" t="s">
        <v>8270</v>
      </c>
      <c r="Q624" s="5">
        <f t="shared" si="36"/>
        <v>5.6833333333333336</v>
      </c>
      <c r="R624" s="5">
        <v>37.888888888888886</v>
      </c>
      <c r="S624" s="5">
        <f t="shared" si="37"/>
        <v>37.888888888888886</v>
      </c>
      <c r="T624" s="5" t="s">
        <v>8330</v>
      </c>
      <c r="U624" s="5" t="s">
        <v>8331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12">
        <f t="shared" si="38"/>
        <v>42151.759224537032</v>
      </c>
      <c r="K625" s="5">
        <v>1430179997</v>
      </c>
      <c r="L625" s="12">
        <f t="shared" si="39"/>
        <v>42121.759224537032</v>
      </c>
      <c r="M625" t="b">
        <v>0</v>
      </c>
      <c r="N625" s="5">
        <v>0</v>
      </c>
      <c r="O625" t="b">
        <v>0</v>
      </c>
      <c r="P625" s="5" t="s">
        <v>8270</v>
      </c>
      <c r="Q625" s="5">
        <f t="shared" si="36"/>
        <v>0</v>
      </c>
      <c r="R625" s="5" t="e">
        <v>#DIV/0!</v>
      </c>
      <c r="S625" s="5">
        <f t="shared" si="37"/>
        <v>0</v>
      </c>
      <c r="T625" s="5" t="s">
        <v>8330</v>
      </c>
      <c r="U625" s="5" t="s">
        <v>8331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12">
        <f t="shared" si="38"/>
        <v>42138.738900462966</v>
      </c>
      <c r="K626" s="5">
        <v>1429055041</v>
      </c>
      <c r="L626" s="12">
        <f t="shared" si="39"/>
        <v>42108.738900462966</v>
      </c>
      <c r="M626" t="b">
        <v>0</v>
      </c>
      <c r="N626" s="5">
        <v>0</v>
      </c>
      <c r="O626" t="b">
        <v>0</v>
      </c>
      <c r="P626" s="5" t="s">
        <v>8270</v>
      </c>
      <c r="Q626" s="5">
        <f t="shared" si="36"/>
        <v>0</v>
      </c>
      <c r="R626" s="5" t="e">
        <v>#DIV/0!</v>
      </c>
      <c r="S626" s="5">
        <f t="shared" si="37"/>
        <v>0</v>
      </c>
      <c r="T626" s="5" t="s">
        <v>8330</v>
      </c>
      <c r="U626" s="5" t="s">
        <v>8331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12">
        <f t="shared" si="38"/>
        <v>42820.603900462964</v>
      </c>
      <c r="K627" s="5">
        <v>1487971777</v>
      </c>
      <c r="L627" s="12">
        <f t="shared" si="39"/>
        <v>42790.645567129628</v>
      </c>
      <c r="M627" t="b">
        <v>0</v>
      </c>
      <c r="N627" s="5">
        <v>0</v>
      </c>
      <c r="O627" t="b">
        <v>0</v>
      </c>
      <c r="P627" s="5" t="s">
        <v>8270</v>
      </c>
      <c r="Q627" s="5">
        <f t="shared" si="36"/>
        <v>0</v>
      </c>
      <c r="R627" s="5" t="e">
        <v>#DIV/0!</v>
      </c>
      <c r="S627" s="5">
        <f t="shared" si="37"/>
        <v>0</v>
      </c>
      <c r="T627" s="5" t="s">
        <v>8330</v>
      </c>
      <c r="U627" s="5" t="s">
        <v>8331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12">
        <f t="shared" si="38"/>
        <v>42231.306944444441</v>
      </c>
      <c r="K628" s="5">
        <v>1436793939</v>
      </c>
      <c r="L628" s="12">
        <f t="shared" si="39"/>
        <v>42198.309479166666</v>
      </c>
      <c r="M628" t="b">
        <v>0</v>
      </c>
      <c r="N628" s="5">
        <v>39</v>
      </c>
      <c r="O628" t="b">
        <v>0</v>
      </c>
      <c r="P628" s="5" t="s">
        <v>8270</v>
      </c>
      <c r="Q628" s="5">
        <f t="shared" si="36"/>
        <v>17.38</v>
      </c>
      <c r="R628" s="5">
        <v>111.41025641025641</v>
      </c>
      <c r="S628" s="5">
        <f t="shared" si="37"/>
        <v>111.41025641025641</v>
      </c>
      <c r="T628" s="5" t="s">
        <v>8330</v>
      </c>
      <c r="U628" s="5" t="s">
        <v>8331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12">
        <f t="shared" si="38"/>
        <v>42443.708333333328</v>
      </c>
      <c r="K629" s="5">
        <v>1452842511</v>
      </c>
      <c r="L629" s="12">
        <f t="shared" si="39"/>
        <v>42384.056840277779</v>
      </c>
      <c r="M629" t="b">
        <v>0</v>
      </c>
      <c r="N629" s="5">
        <v>1</v>
      </c>
      <c r="O629" t="b">
        <v>0</v>
      </c>
      <c r="P629" s="5" t="s">
        <v>8270</v>
      </c>
      <c r="Q629" s="5">
        <f t="shared" si="36"/>
        <v>0.02</v>
      </c>
      <c r="R629" s="5">
        <v>90</v>
      </c>
      <c r="S629" s="5">
        <f t="shared" si="37"/>
        <v>90</v>
      </c>
      <c r="T629" s="5" t="s">
        <v>8330</v>
      </c>
      <c r="U629" s="5" t="s">
        <v>8331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12">
        <f t="shared" si="38"/>
        <v>41833.442789351851</v>
      </c>
      <c r="K630" s="5">
        <v>1402677457</v>
      </c>
      <c r="L630" s="12">
        <f t="shared" si="39"/>
        <v>41803.442789351851</v>
      </c>
      <c r="M630" t="b">
        <v>0</v>
      </c>
      <c r="N630" s="5">
        <v>0</v>
      </c>
      <c r="O630" t="b">
        <v>0</v>
      </c>
      <c r="P630" s="5" t="s">
        <v>8270</v>
      </c>
      <c r="Q630" s="5">
        <f t="shared" si="36"/>
        <v>0</v>
      </c>
      <c r="R630" s="5" t="e">
        <v>#DIV/0!</v>
      </c>
      <c r="S630" s="5">
        <f t="shared" si="37"/>
        <v>0</v>
      </c>
      <c r="T630" s="5" t="s">
        <v>8330</v>
      </c>
      <c r="U630" s="5" t="s">
        <v>8331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12">
        <f t="shared" si="38"/>
        <v>42504.387824074074</v>
      </c>
      <c r="K631" s="5">
        <v>1460647108</v>
      </c>
      <c r="L631" s="12">
        <f t="shared" si="39"/>
        <v>42474.387824074074</v>
      </c>
      <c r="M631" t="b">
        <v>0</v>
      </c>
      <c r="N631" s="5">
        <v>3</v>
      </c>
      <c r="O631" t="b">
        <v>0</v>
      </c>
      <c r="P631" s="5" t="s">
        <v>8270</v>
      </c>
      <c r="Q631" s="5">
        <f t="shared" si="36"/>
        <v>0.17499999999999999</v>
      </c>
      <c r="R631" s="5">
        <v>116.66666666666667</v>
      </c>
      <c r="S631" s="5">
        <f t="shared" si="37"/>
        <v>116.66666666666667</v>
      </c>
      <c r="T631" s="5" t="s">
        <v>8330</v>
      </c>
      <c r="U631" s="5" t="s">
        <v>8331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12">
        <f t="shared" si="38"/>
        <v>42252.965277777781</v>
      </c>
      <c r="K632" s="5">
        <v>1438959121</v>
      </c>
      <c r="L632" s="12">
        <f t="shared" si="39"/>
        <v>42223.369456018518</v>
      </c>
      <c r="M632" t="b">
        <v>0</v>
      </c>
      <c r="N632" s="5">
        <v>1</v>
      </c>
      <c r="O632" t="b">
        <v>0</v>
      </c>
      <c r="P632" s="5" t="s">
        <v>8270</v>
      </c>
      <c r="Q632" s="5">
        <f t="shared" si="36"/>
        <v>8.3340278356529712E-2</v>
      </c>
      <c r="R632" s="5">
        <v>10</v>
      </c>
      <c r="S632" s="5">
        <f t="shared" si="37"/>
        <v>10</v>
      </c>
      <c r="T632" s="5" t="s">
        <v>8330</v>
      </c>
      <c r="U632" s="5" t="s">
        <v>8331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12">
        <f t="shared" si="38"/>
        <v>42518.522326388891</v>
      </c>
      <c r="K633" s="5">
        <v>1461954729</v>
      </c>
      <c r="L633" s="12">
        <f t="shared" si="39"/>
        <v>42489.522326388891</v>
      </c>
      <c r="M633" t="b">
        <v>0</v>
      </c>
      <c r="N633" s="5">
        <v>9</v>
      </c>
      <c r="O633" t="b">
        <v>0</v>
      </c>
      <c r="P633" s="5" t="s">
        <v>8270</v>
      </c>
      <c r="Q633" s="5">
        <f t="shared" si="36"/>
        <v>1.38</v>
      </c>
      <c r="R633" s="5">
        <v>76.666666666666671</v>
      </c>
      <c r="S633" s="5">
        <f t="shared" si="37"/>
        <v>76.666666666666671</v>
      </c>
      <c r="T633" s="5" t="s">
        <v>8330</v>
      </c>
      <c r="U633" s="5" t="s">
        <v>8331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12">
        <f t="shared" si="38"/>
        <v>42333.450983796298</v>
      </c>
      <c r="K634" s="5">
        <v>1445874565</v>
      </c>
      <c r="L634" s="12">
        <f t="shared" si="39"/>
        <v>42303.409317129626</v>
      </c>
      <c r="M634" t="b">
        <v>0</v>
      </c>
      <c r="N634" s="5">
        <v>0</v>
      </c>
      <c r="O634" t="b">
        <v>0</v>
      </c>
      <c r="P634" s="5" t="s">
        <v>8270</v>
      </c>
      <c r="Q634" s="5">
        <f t="shared" si="36"/>
        <v>0</v>
      </c>
      <c r="R634" s="5" t="e">
        <v>#DIV/0!</v>
      </c>
      <c r="S634" s="5">
        <f t="shared" si="37"/>
        <v>0</v>
      </c>
      <c r="T634" s="5" t="s">
        <v>8330</v>
      </c>
      <c r="U634" s="5" t="s">
        <v>8331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12">
        <f t="shared" si="38"/>
        <v>42538.708333333328</v>
      </c>
      <c r="K635" s="5">
        <v>1463469062</v>
      </c>
      <c r="L635" s="12">
        <f t="shared" si="39"/>
        <v>42507.049328703702</v>
      </c>
      <c r="M635" t="b">
        <v>0</v>
      </c>
      <c r="N635" s="5">
        <v>25</v>
      </c>
      <c r="O635" t="b">
        <v>0</v>
      </c>
      <c r="P635" s="5" t="s">
        <v>8270</v>
      </c>
      <c r="Q635" s="5">
        <f t="shared" si="36"/>
        <v>12.45</v>
      </c>
      <c r="R635" s="5">
        <v>49.8</v>
      </c>
      <c r="S635" s="5">
        <f t="shared" si="37"/>
        <v>49.8</v>
      </c>
      <c r="T635" s="5" t="s">
        <v>8330</v>
      </c>
      <c r="U635" s="5" t="s">
        <v>8331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12">
        <f t="shared" si="38"/>
        <v>42061.678576388891</v>
      </c>
      <c r="K636" s="5">
        <v>1422397029</v>
      </c>
      <c r="L636" s="12">
        <f t="shared" si="39"/>
        <v>42031.678576388891</v>
      </c>
      <c r="M636" t="b">
        <v>0</v>
      </c>
      <c r="N636" s="5">
        <v>1</v>
      </c>
      <c r="O636" t="b">
        <v>0</v>
      </c>
      <c r="P636" s="5" t="s">
        <v>8270</v>
      </c>
      <c r="Q636" s="5">
        <f t="shared" si="36"/>
        <v>0.02</v>
      </c>
      <c r="R636" s="5">
        <v>1</v>
      </c>
      <c r="S636" s="5">
        <f t="shared" si="37"/>
        <v>1</v>
      </c>
      <c r="T636" s="5" t="s">
        <v>8330</v>
      </c>
      <c r="U636" s="5" t="s">
        <v>8331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12">
        <f t="shared" si="38"/>
        <v>42105.842152777783</v>
      </c>
      <c r="K637" s="5">
        <v>1426212762</v>
      </c>
      <c r="L637" s="12">
        <f t="shared" si="39"/>
        <v>42075.842152777783</v>
      </c>
      <c r="M637" t="b">
        <v>0</v>
      </c>
      <c r="N637" s="5">
        <v>1</v>
      </c>
      <c r="O637" t="b">
        <v>0</v>
      </c>
      <c r="P637" s="5" t="s">
        <v>8270</v>
      </c>
      <c r="Q637" s="5">
        <f t="shared" si="36"/>
        <v>8.0000000000000002E-3</v>
      </c>
      <c r="R637" s="5">
        <v>2</v>
      </c>
      <c r="S637" s="5">
        <f t="shared" si="37"/>
        <v>2</v>
      </c>
      <c r="T637" s="5" t="s">
        <v>8330</v>
      </c>
      <c r="U637" s="5" t="s">
        <v>8331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12">
        <f t="shared" si="38"/>
        <v>42161.19930555555</v>
      </c>
      <c r="K638" s="5">
        <v>1430996150</v>
      </c>
      <c r="L638" s="12">
        <f t="shared" si="39"/>
        <v>42131.205439814818</v>
      </c>
      <c r="M638" t="b">
        <v>0</v>
      </c>
      <c r="N638" s="5">
        <v>1</v>
      </c>
      <c r="O638" t="b">
        <v>0</v>
      </c>
      <c r="P638" s="5" t="s">
        <v>8270</v>
      </c>
      <c r="Q638" s="5">
        <f t="shared" si="36"/>
        <v>0.2</v>
      </c>
      <c r="R638" s="5">
        <v>4</v>
      </c>
      <c r="S638" s="5">
        <f t="shared" si="37"/>
        <v>4</v>
      </c>
      <c r="T638" s="5" t="s">
        <v>8330</v>
      </c>
      <c r="U638" s="5" t="s">
        <v>8331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12">
        <f t="shared" si="38"/>
        <v>42791.711111111115</v>
      </c>
      <c r="K639" s="5">
        <v>1485558318</v>
      </c>
      <c r="L639" s="12">
        <f t="shared" si="39"/>
        <v>42762.712013888886</v>
      </c>
      <c r="M639" t="b">
        <v>0</v>
      </c>
      <c r="N639" s="5">
        <v>0</v>
      </c>
      <c r="O639" t="b">
        <v>0</v>
      </c>
      <c r="P639" s="5" t="s">
        <v>8270</v>
      </c>
      <c r="Q639" s="5">
        <f t="shared" si="36"/>
        <v>0</v>
      </c>
      <c r="R639" s="5" t="e">
        <v>#DIV/0!</v>
      </c>
      <c r="S639" s="5">
        <f t="shared" si="37"/>
        <v>0</v>
      </c>
      <c r="T639" s="5" t="s">
        <v>8330</v>
      </c>
      <c r="U639" s="5" t="s">
        <v>8331</v>
      </c>
    </row>
    <row r="640" spans="1:21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12">
        <f t="shared" si="38"/>
        <v>42819.30164351852</v>
      </c>
      <c r="K640" s="5">
        <v>1485267262</v>
      </c>
      <c r="L640" s="12">
        <f t="shared" si="39"/>
        <v>42759.343310185184</v>
      </c>
      <c r="M640" t="b">
        <v>0</v>
      </c>
      <c r="N640" s="5">
        <v>6</v>
      </c>
      <c r="O640" t="b">
        <v>0</v>
      </c>
      <c r="P640" s="5" t="s">
        <v>8270</v>
      </c>
      <c r="Q640" s="5">
        <f t="shared" si="36"/>
        <v>8.9999999999999993E-3</v>
      </c>
      <c r="R640" s="5">
        <v>3</v>
      </c>
      <c r="S640" s="5">
        <f t="shared" si="37"/>
        <v>3</v>
      </c>
      <c r="T640" s="5" t="s">
        <v>8330</v>
      </c>
      <c r="U640" s="5" t="s">
        <v>8331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12">
        <f t="shared" si="38"/>
        <v>41925.333275462966</v>
      </c>
      <c r="K641" s="5">
        <v>1408024795</v>
      </c>
      <c r="L641" s="12">
        <f t="shared" si="39"/>
        <v>41865.333275462966</v>
      </c>
      <c r="M641" t="b">
        <v>0</v>
      </c>
      <c r="N641" s="5">
        <v>1</v>
      </c>
      <c r="O641" t="b">
        <v>0</v>
      </c>
      <c r="P641" s="5" t="s">
        <v>8270</v>
      </c>
      <c r="Q641" s="5">
        <f t="shared" si="36"/>
        <v>1E-4</v>
      </c>
      <c r="R641" s="5">
        <v>1</v>
      </c>
      <c r="S641" s="5">
        <f t="shared" si="37"/>
        <v>1</v>
      </c>
      <c r="T641" s="5" t="s">
        <v>8330</v>
      </c>
      <c r="U641" s="5" t="s">
        <v>8331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12">
        <f t="shared" si="38"/>
        <v>42698.708333333328</v>
      </c>
      <c r="K642" s="5">
        <v>1478685915</v>
      </c>
      <c r="L642" s="12">
        <f t="shared" si="39"/>
        <v>42683.170312499999</v>
      </c>
      <c r="M642" t="b">
        <v>0</v>
      </c>
      <c r="N642" s="5">
        <v>2</v>
      </c>
      <c r="O642" t="b">
        <v>1</v>
      </c>
      <c r="P642" s="5" t="s">
        <v>8271</v>
      </c>
      <c r="Q642" s="5">
        <f t="shared" ref="Q642:Q705" si="40">E642*100/D642</f>
        <v>144.28571428571428</v>
      </c>
      <c r="R642" s="5">
        <v>50.5</v>
      </c>
      <c r="S642" s="5">
        <f t="shared" ref="S642:S705" si="41">IFERROR(R642,0)</f>
        <v>50.5</v>
      </c>
      <c r="T642" s="5" t="s">
        <v>8330</v>
      </c>
      <c r="U642" s="5" t="s">
        <v>8332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12">
        <f t="shared" ref="J643:J706" si="42">(I643/86400)+25569+(-6/24)</f>
        <v>42229.32</v>
      </c>
      <c r="K643" s="5">
        <v>1436881248</v>
      </c>
      <c r="L643" s="12">
        <f t="shared" ref="L643:L706" si="43">(K643/86400)+25569+(-6/24)</f>
        <v>42199.32</v>
      </c>
      <c r="M643" t="b">
        <v>0</v>
      </c>
      <c r="N643" s="5">
        <v>315</v>
      </c>
      <c r="O643" t="b">
        <v>1</v>
      </c>
      <c r="P643" s="5" t="s">
        <v>8271</v>
      </c>
      <c r="Q643" s="5">
        <f t="shared" si="40"/>
        <v>119.16249999999999</v>
      </c>
      <c r="R643" s="5">
        <v>151.31746031746033</v>
      </c>
      <c r="S643" s="5">
        <f t="shared" si="41"/>
        <v>151.31746031746033</v>
      </c>
      <c r="T643" s="5" t="s">
        <v>8330</v>
      </c>
      <c r="U643" s="5" t="s">
        <v>8332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12">
        <f t="shared" si="42"/>
        <v>42235.401319444441</v>
      </c>
      <c r="K644" s="5">
        <v>1436888274</v>
      </c>
      <c r="L644" s="12">
        <f t="shared" si="43"/>
        <v>42199.401319444441</v>
      </c>
      <c r="M644" t="b">
        <v>0</v>
      </c>
      <c r="N644" s="5">
        <v>2174</v>
      </c>
      <c r="O644" t="b">
        <v>1</v>
      </c>
      <c r="P644" s="5" t="s">
        <v>8271</v>
      </c>
      <c r="Q644" s="5">
        <f t="shared" si="40"/>
        <v>1460.4849999999999</v>
      </c>
      <c r="R644" s="5">
        <v>134.3592456301748</v>
      </c>
      <c r="S644" s="5">
        <f t="shared" si="41"/>
        <v>134.3592456301748</v>
      </c>
      <c r="T644" s="5" t="s">
        <v>8330</v>
      </c>
      <c r="U644" s="5" t="s">
        <v>8332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12">
        <f t="shared" si="42"/>
        <v>42155.392071759255</v>
      </c>
      <c r="K645" s="5">
        <v>1428333875</v>
      </c>
      <c r="L645" s="12">
        <f t="shared" si="43"/>
        <v>42100.392071759255</v>
      </c>
      <c r="M645" t="b">
        <v>0</v>
      </c>
      <c r="N645" s="5">
        <v>152</v>
      </c>
      <c r="O645" t="b">
        <v>1</v>
      </c>
      <c r="P645" s="5" t="s">
        <v>8271</v>
      </c>
      <c r="Q645" s="5">
        <f t="shared" si="40"/>
        <v>105.80800000000001</v>
      </c>
      <c r="R645" s="5">
        <v>174.02631578947367</v>
      </c>
      <c r="S645" s="5">
        <f t="shared" si="41"/>
        <v>174.02631578947367</v>
      </c>
      <c r="T645" s="5" t="s">
        <v>8330</v>
      </c>
      <c r="U645" s="5" t="s">
        <v>8332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12">
        <f t="shared" si="42"/>
        <v>41940.791666666664</v>
      </c>
      <c r="K646" s="5">
        <v>1410883139</v>
      </c>
      <c r="L646" s="12">
        <f t="shared" si="43"/>
        <v>41898.415960648148</v>
      </c>
      <c r="M646" t="b">
        <v>0</v>
      </c>
      <c r="N646" s="5">
        <v>1021</v>
      </c>
      <c r="O646" t="b">
        <v>1</v>
      </c>
      <c r="P646" s="5" t="s">
        <v>8271</v>
      </c>
      <c r="Q646" s="5">
        <f t="shared" si="40"/>
        <v>300.11792000000003</v>
      </c>
      <c r="R646" s="5">
        <v>73.486268364348675</v>
      </c>
      <c r="S646" s="5">
        <f t="shared" si="41"/>
        <v>73.486268364348675</v>
      </c>
      <c r="T646" s="5" t="s">
        <v>8330</v>
      </c>
      <c r="U646" s="5" t="s">
        <v>8332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12">
        <f t="shared" si="42"/>
        <v>42593.776319444441</v>
      </c>
      <c r="K647" s="5">
        <v>1468370274</v>
      </c>
      <c r="L647" s="12">
        <f t="shared" si="43"/>
        <v>42563.776319444441</v>
      </c>
      <c r="M647" t="b">
        <v>0</v>
      </c>
      <c r="N647" s="5">
        <v>237</v>
      </c>
      <c r="O647" t="b">
        <v>1</v>
      </c>
      <c r="P647" s="5" t="s">
        <v>8271</v>
      </c>
      <c r="Q647" s="5">
        <f t="shared" si="40"/>
        <v>278.7</v>
      </c>
      <c r="R647" s="5">
        <v>23.518987341772153</v>
      </c>
      <c r="S647" s="5">
        <f t="shared" si="41"/>
        <v>23.518987341772153</v>
      </c>
      <c r="T647" s="5" t="s">
        <v>8330</v>
      </c>
      <c r="U647" s="5" t="s">
        <v>8332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12">
        <f t="shared" si="42"/>
        <v>41862.602627314816</v>
      </c>
      <c r="K648" s="5">
        <v>1405196867</v>
      </c>
      <c r="L648" s="12">
        <f t="shared" si="43"/>
        <v>41832.602627314816</v>
      </c>
      <c r="M648" t="b">
        <v>0</v>
      </c>
      <c r="N648" s="5">
        <v>27</v>
      </c>
      <c r="O648" t="b">
        <v>1</v>
      </c>
      <c r="P648" s="5" t="s">
        <v>8271</v>
      </c>
      <c r="Q648" s="5">
        <f t="shared" si="40"/>
        <v>131.87625</v>
      </c>
      <c r="R648" s="5">
        <v>39.074444444444445</v>
      </c>
      <c r="S648" s="5">
        <f t="shared" si="41"/>
        <v>39.074444444444445</v>
      </c>
      <c r="T648" s="5" t="s">
        <v>8330</v>
      </c>
      <c r="U648" s="5" t="s">
        <v>8332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12">
        <f t="shared" si="42"/>
        <v>42446.476261574076</v>
      </c>
      <c r="K649" s="5">
        <v>1455647149</v>
      </c>
      <c r="L649" s="12">
        <f t="shared" si="43"/>
        <v>42416.517928240741</v>
      </c>
      <c r="M649" t="b">
        <v>0</v>
      </c>
      <c r="N649" s="5">
        <v>17</v>
      </c>
      <c r="O649" t="b">
        <v>1</v>
      </c>
      <c r="P649" s="5" t="s">
        <v>8271</v>
      </c>
      <c r="Q649" s="5">
        <f t="shared" si="40"/>
        <v>107.05</v>
      </c>
      <c r="R649" s="5">
        <v>125.94117647058823</v>
      </c>
      <c r="S649" s="5">
        <f t="shared" si="41"/>
        <v>125.94117647058823</v>
      </c>
      <c r="T649" s="5" t="s">
        <v>8330</v>
      </c>
      <c r="U649" s="5" t="s">
        <v>8332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12">
        <f t="shared" si="42"/>
        <v>41926.443379629629</v>
      </c>
      <c r="K650" s="5">
        <v>1410280708</v>
      </c>
      <c r="L650" s="12">
        <f t="shared" si="43"/>
        <v>41891.443379629629</v>
      </c>
      <c r="M650" t="b">
        <v>0</v>
      </c>
      <c r="N650" s="5">
        <v>27</v>
      </c>
      <c r="O650" t="b">
        <v>1</v>
      </c>
      <c r="P650" s="5" t="s">
        <v>8271</v>
      </c>
      <c r="Q650" s="5">
        <f t="shared" si="40"/>
        <v>126.82285714285715</v>
      </c>
      <c r="R650" s="5">
        <v>1644</v>
      </c>
      <c r="S650" s="5">
        <f t="shared" si="41"/>
        <v>1644</v>
      </c>
      <c r="T650" s="5" t="s">
        <v>8330</v>
      </c>
      <c r="U650" s="5" t="s">
        <v>8332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12">
        <f t="shared" si="42"/>
        <v>41898.662187499998</v>
      </c>
      <c r="K651" s="5">
        <v>1409090013</v>
      </c>
      <c r="L651" s="12">
        <f t="shared" si="43"/>
        <v>41877.662187499998</v>
      </c>
      <c r="M651" t="b">
        <v>0</v>
      </c>
      <c r="N651" s="5">
        <v>82</v>
      </c>
      <c r="O651" t="b">
        <v>1</v>
      </c>
      <c r="P651" s="5" t="s">
        <v>8271</v>
      </c>
      <c r="Q651" s="5">
        <f t="shared" si="40"/>
        <v>139.96</v>
      </c>
      <c r="R651" s="5">
        <v>42.670731707317074</v>
      </c>
      <c r="S651" s="5">
        <f t="shared" si="41"/>
        <v>42.670731707317074</v>
      </c>
      <c r="T651" s="5" t="s">
        <v>8330</v>
      </c>
      <c r="U651" s="5" t="s">
        <v>8332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12">
        <f t="shared" si="42"/>
        <v>41991.828518518523</v>
      </c>
      <c r="K652" s="5">
        <v>1413766384</v>
      </c>
      <c r="L652" s="12">
        <f t="shared" si="43"/>
        <v>41931.786851851852</v>
      </c>
      <c r="M652" t="b">
        <v>0</v>
      </c>
      <c r="N652" s="5">
        <v>48</v>
      </c>
      <c r="O652" t="b">
        <v>1</v>
      </c>
      <c r="P652" s="5" t="s">
        <v>8271</v>
      </c>
      <c r="Q652" s="5">
        <f t="shared" si="40"/>
        <v>112.4</v>
      </c>
      <c r="R652" s="5">
        <v>35.125</v>
      </c>
      <c r="S652" s="5">
        <f t="shared" si="41"/>
        <v>35.125</v>
      </c>
      <c r="T652" s="5" t="s">
        <v>8330</v>
      </c>
      <c r="U652" s="5" t="s">
        <v>8332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12">
        <f t="shared" si="42"/>
        <v>41985.767488425925</v>
      </c>
      <c r="K653" s="5">
        <v>1415838311</v>
      </c>
      <c r="L653" s="12">
        <f t="shared" si="43"/>
        <v>41955.767488425925</v>
      </c>
      <c r="M653" t="b">
        <v>0</v>
      </c>
      <c r="N653" s="5">
        <v>105</v>
      </c>
      <c r="O653" t="b">
        <v>1</v>
      </c>
      <c r="P653" s="5" t="s">
        <v>8271</v>
      </c>
      <c r="Q653" s="5">
        <f t="shared" si="40"/>
        <v>100.52800000000001</v>
      </c>
      <c r="R653" s="5">
        <v>239.35238095238094</v>
      </c>
      <c r="S653" s="5">
        <f t="shared" si="41"/>
        <v>239.35238095238094</v>
      </c>
      <c r="T653" s="5" t="s">
        <v>8330</v>
      </c>
      <c r="U653" s="5" t="s">
        <v>8332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12">
        <f t="shared" si="42"/>
        <v>42705.482060185182</v>
      </c>
      <c r="K654" s="5">
        <v>1478018050</v>
      </c>
      <c r="L654" s="12">
        <f t="shared" si="43"/>
        <v>42675.440393518518</v>
      </c>
      <c r="M654" t="b">
        <v>0</v>
      </c>
      <c r="N654" s="5">
        <v>28</v>
      </c>
      <c r="O654" t="b">
        <v>1</v>
      </c>
      <c r="P654" s="5" t="s">
        <v>8271</v>
      </c>
      <c r="Q654" s="5">
        <f t="shared" si="40"/>
        <v>100.46666666666667</v>
      </c>
      <c r="R654" s="5">
        <v>107.64285714285714</v>
      </c>
      <c r="S654" s="5">
        <f t="shared" si="41"/>
        <v>107.64285714285714</v>
      </c>
      <c r="T654" s="5" t="s">
        <v>8330</v>
      </c>
      <c r="U654" s="5" t="s">
        <v>8332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12">
        <f t="shared" si="42"/>
        <v>42236.368518518517</v>
      </c>
      <c r="K655" s="5">
        <v>1436885440</v>
      </c>
      <c r="L655" s="12">
        <f t="shared" si="43"/>
        <v>42199.368518518517</v>
      </c>
      <c r="M655" t="b">
        <v>0</v>
      </c>
      <c r="N655" s="5">
        <v>1107</v>
      </c>
      <c r="O655" t="b">
        <v>1</v>
      </c>
      <c r="P655" s="5" t="s">
        <v>8271</v>
      </c>
      <c r="Q655" s="5">
        <f t="shared" si="40"/>
        <v>141.446</v>
      </c>
      <c r="R655" s="5">
        <v>95.830623306233065</v>
      </c>
      <c r="S655" s="5">
        <f t="shared" si="41"/>
        <v>95.830623306233065</v>
      </c>
      <c r="T655" s="5" t="s">
        <v>8330</v>
      </c>
      <c r="U655" s="5" t="s">
        <v>8332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12">
        <f t="shared" si="42"/>
        <v>42193.707326388889</v>
      </c>
      <c r="K656" s="5">
        <v>1433804313</v>
      </c>
      <c r="L656" s="12">
        <f t="shared" si="43"/>
        <v>42163.707326388889</v>
      </c>
      <c r="M656" t="b">
        <v>0</v>
      </c>
      <c r="N656" s="5">
        <v>1013</v>
      </c>
      <c r="O656" t="b">
        <v>1</v>
      </c>
      <c r="P656" s="5" t="s">
        <v>8271</v>
      </c>
      <c r="Q656" s="5">
        <f t="shared" si="40"/>
        <v>267.29166666666669</v>
      </c>
      <c r="R656" s="5">
        <v>31.663376110562684</v>
      </c>
      <c r="S656" s="5">
        <f t="shared" si="41"/>
        <v>31.663376110562684</v>
      </c>
      <c r="T656" s="5" t="s">
        <v>8330</v>
      </c>
      <c r="U656" s="5" t="s">
        <v>8332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12">
        <f t="shared" si="42"/>
        <v>42075.665648148148</v>
      </c>
      <c r="K657" s="5">
        <v>1423609112</v>
      </c>
      <c r="L657" s="12">
        <f t="shared" si="43"/>
        <v>42045.707314814819</v>
      </c>
      <c r="M657" t="b">
        <v>0</v>
      </c>
      <c r="N657" s="5">
        <v>274</v>
      </c>
      <c r="O657" t="b">
        <v>1</v>
      </c>
      <c r="P657" s="5" t="s">
        <v>8271</v>
      </c>
      <c r="Q657" s="5">
        <f t="shared" si="40"/>
        <v>146.88749999999999</v>
      </c>
      <c r="R657" s="5">
        <v>42.886861313868614</v>
      </c>
      <c r="S657" s="5">
        <f t="shared" si="41"/>
        <v>42.886861313868614</v>
      </c>
      <c r="T657" s="5" t="s">
        <v>8330</v>
      </c>
      <c r="U657" s="5" t="s">
        <v>8332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12">
        <f t="shared" si="42"/>
        <v>42477.51295138889</v>
      </c>
      <c r="K658" s="5">
        <v>1455736719</v>
      </c>
      <c r="L658" s="12">
        <f t="shared" si="43"/>
        <v>42417.554618055554</v>
      </c>
      <c r="M658" t="b">
        <v>0</v>
      </c>
      <c r="N658" s="5">
        <v>87</v>
      </c>
      <c r="O658" t="b">
        <v>1</v>
      </c>
      <c r="P658" s="5" t="s">
        <v>8271</v>
      </c>
      <c r="Q658" s="5">
        <f t="shared" si="40"/>
        <v>213.56</v>
      </c>
      <c r="R658" s="5">
        <v>122.73563218390805</v>
      </c>
      <c r="S658" s="5">
        <f t="shared" si="41"/>
        <v>122.73563218390805</v>
      </c>
      <c r="T658" s="5" t="s">
        <v>8330</v>
      </c>
      <c r="U658" s="5" t="s">
        <v>8332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12">
        <f t="shared" si="42"/>
        <v>42361.59574074074</v>
      </c>
      <c r="K659" s="5">
        <v>1448309872</v>
      </c>
      <c r="L659" s="12">
        <f t="shared" si="43"/>
        <v>42331.59574074074</v>
      </c>
      <c r="M659" t="b">
        <v>0</v>
      </c>
      <c r="N659" s="5">
        <v>99</v>
      </c>
      <c r="O659" t="b">
        <v>1</v>
      </c>
      <c r="P659" s="5" t="s">
        <v>8271</v>
      </c>
      <c r="Q659" s="5">
        <f t="shared" si="40"/>
        <v>125.7</v>
      </c>
      <c r="R659" s="5">
        <v>190.45454545454547</v>
      </c>
      <c r="S659" s="5">
        <f t="shared" si="41"/>
        <v>190.45454545454547</v>
      </c>
      <c r="T659" s="5" t="s">
        <v>8330</v>
      </c>
      <c r="U659" s="5" t="s">
        <v>8332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12">
        <f t="shared" si="42"/>
        <v>42211.5</v>
      </c>
      <c r="K660" s="5">
        <v>1435117889</v>
      </c>
      <c r="L660" s="12">
        <f t="shared" si="43"/>
        <v>42178.910752314812</v>
      </c>
      <c r="M660" t="b">
        <v>0</v>
      </c>
      <c r="N660" s="5">
        <v>276</v>
      </c>
      <c r="O660" t="b">
        <v>1</v>
      </c>
      <c r="P660" s="5" t="s">
        <v>8271</v>
      </c>
      <c r="Q660" s="5">
        <f t="shared" si="40"/>
        <v>104.46206037108834</v>
      </c>
      <c r="R660" s="5">
        <v>109.33695652173913</v>
      </c>
      <c r="S660" s="5">
        <f t="shared" si="41"/>
        <v>109.33695652173913</v>
      </c>
      <c r="T660" s="5" t="s">
        <v>8330</v>
      </c>
      <c r="U660" s="5" t="s">
        <v>8332</v>
      </c>
    </row>
    <row r="661" spans="1:21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12">
        <f t="shared" si="42"/>
        <v>42239.343692129631</v>
      </c>
      <c r="K661" s="5">
        <v>1437747295</v>
      </c>
      <c r="L661" s="12">
        <f t="shared" si="43"/>
        <v>42209.343692129631</v>
      </c>
      <c r="M661" t="b">
        <v>0</v>
      </c>
      <c r="N661" s="5">
        <v>21</v>
      </c>
      <c r="O661" t="b">
        <v>1</v>
      </c>
      <c r="P661" s="5" t="s">
        <v>8271</v>
      </c>
      <c r="Q661" s="5">
        <f t="shared" si="40"/>
        <v>100.56666666666666</v>
      </c>
      <c r="R661" s="5">
        <v>143.66666666666666</v>
      </c>
      <c r="S661" s="5">
        <f t="shared" si="41"/>
        <v>143.66666666666666</v>
      </c>
      <c r="T661" s="5" t="s">
        <v>8330</v>
      </c>
      <c r="U661" s="5" t="s">
        <v>8332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12">
        <f t="shared" si="42"/>
        <v>41952.533321759256</v>
      </c>
      <c r="K662" s="5">
        <v>1412963279</v>
      </c>
      <c r="L662" s="12">
        <f t="shared" si="43"/>
        <v>41922.491655092592</v>
      </c>
      <c r="M662" t="b">
        <v>0</v>
      </c>
      <c r="N662" s="5">
        <v>18</v>
      </c>
      <c r="O662" t="b">
        <v>0</v>
      </c>
      <c r="P662" s="5" t="s">
        <v>8271</v>
      </c>
      <c r="Q662" s="5">
        <f t="shared" si="40"/>
        <v>3.0579999999999998</v>
      </c>
      <c r="R662" s="5">
        <v>84.944444444444443</v>
      </c>
      <c r="S662" s="5">
        <f t="shared" si="41"/>
        <v>84.944444444444443</v>
      </c>
      <c r="T662" s="5" t="s">
        <v>8330</v>
      </c>
      <c r="U662" s="5" t="s">
        <v>8332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12">
        <f t="shared" si="42"/>
        <v>42666.395358796297</v>
      </c>
      <c r="K663" s="5">
        <v>1474644559</v>
      </c>
      <c r="L663" s="12">
        <f t="shared" si="43"/>
        <v>42636.395358796297</v>
      </c>
      <c r="M663" t="b">
        <v>0</v>
      </c>
      <c r="N663" s="5">
        <v>9</v>
      </c>
      <c r="O663" t="b">
        <v>0</v>
      </c>
      <c r="P663" s="5" t="s">
        <v>8271</v>
      </c>
      <c r="Q663" s="5">
        <f t="shared" si="40"/>
        <v>0.95</v>
      </c>
      <c r="R663" s="5">
        <v>10.555555555555555</v>
      </c>
      <c r="S663" s="5">
        <f t="shared" si="41"/>
        <v>10.555555555555555</v>
      </c>
      <c r="T663" s="5" t="s">
        <v>8330</v>
      </c>
      <c r="U663" s="5" t="s">
        <v>8332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12">
        <f t="shared" si="42"/>
        <v>42020.188043981485</v>
      </c>
      <c r="K664" s="5">
        <v>1418812247</v>
      </c>
      <c r="L664" s="12">
        <f t="shared" si="43"/>
        <v>41990.188043981485</v>
      </c>
      <c r="M664" t="b">
        <v>0</v>
      </c>
      <c r="N664" s="5">
        <v>4</v>
      </c>
      <c r="O664" t="b">
        <v>0</v>
      </c>
      <c r="P664" s="5" t="s">
        <v>8271</v>
      </c>
      <c r="Q664" s="5">
        <f t="shared" si="40"/>
        <v>0.4</v>
      </c>
      <c r="R664" s="5">
        <v>39</v>
      </c>
      <c r="S664" s="5">
        <f t="shared" si="41"/>
        <v>39</v>
      </c>
      <c r="T664" s="5" t="s">
        <v>8330</v>
      </c>
      <c r="U664" s="5" t="s">
        <v>8332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12">
        <f t="shared" si="42"/>
        <v>42203.593240740738</v>
      </c>
      <c r="K665" s="5">
        <v>1434658456</v>
      </c>
      <c r="L665" s="12">
        <f t="shared" si="43"/>
        <v>42173.593240740738</v>
      </c>
      <c r="M665" t="b">
        <v>0</v>
      </c>
      <c r="N665" s="5">
        <v>7</v>
      </c>
      <c r="O665" t="b">
        <v>0</v>
      </c>
      <c r="P665" s="5" t="s">
        <v>8271</v>
      </c>
      <c r="Q665" s="5">
        <f t="shared" si="40"/>
        <v>0.35</v>
      </c>
      <c r="R665" s="5">
        <v>100</v>
      </c>
      <c r="S665" s="5">
        <f t="shared" si="41"/>
        <v>100</v>
      </c>
      <c r="T665" s="5" t="s">
        <v>8330</v>
      </c>
      <c r="U665" s="5" t="s">
        <v>8332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12">
        <f t="shared" si="42"/>
        <v>42107.416377314818</v>
      </c>
      <c r="K666" s="5">
        <v>1426348775</v>
      </c>
      <c r="L666" s="12">
        <f t="shared" si="43"/>
        <v>42077.416377314818</v>
      </c>
      <c r="M666" t="b">
        <v>0</v>
      </c>
      <c r="N666" s="5">
        <v>29</v>
      </c>
      <c r="O666" t="b">
        <v>0</v>
      </c>
      <c r="P666" s="5" t="s">
        <v>8271</v>
      </c>
      <c r="Q666" s="5">
        <f t="shared" si="40"/>
        <v>7.5333333333333332</v>
      </c>
      <c r="R666" s="5">
        <v>31.172413793103448</v>
      </c>
      <c r="S666" s="5">
        <f t="shared" si="41"/>
        <v>31.172413793103448</v>
      </c>
      <c r="T666" s="5" t="s">
        <v>8330</v>
      </c>
      <c r="U666" s="5" t="s">
        <v>8332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12">
        <f t="shared" si="42"/>
        <v>42748.461354166662</v>
      </c>
      <c r="K667" s="5">
        <v>1479143061</v>
      </c>
      <c r="L667" s="12">
        <f t="shared" si="43"/>
        <v>42688.461354166662</v>
      </c>
      <c r="M667" t="b">
        <v>0</v>
      </c>
      <c r="N667" s="5">
        <v>12</v>
      </c>
      <c r="O667" t="b">
        <v>0</v>
      </c>
      <c r="P667" s="5" t="s">
        <v>8271</v>
      </c>
      <c r="Q667" s="5">
        <f t="shared" si="40"/>
        <v>18.64</v>
      </c>
      <c r="R667" s="5">
        <v>155.33333333333334</v>
      </c>
      <c r="S667" s="5">
        <f t="shared" si="41"/>
        <v>155.33333333333334</v>
      </c>
      <c r="T667" s="5" t="s">
        <v>8330</v>
      </c>
      <c r="U667" s="5" t="s">
        <v>8332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12">
        <f t="shared" si="42"/>
        <v>41868.582152777773</v>
      </c>
      <c r="K668" s="5">
        <v>1405713498</v>
      </c>
      <c r="L668" s="12">
        <f t="shared" si="43"/>
        <v>41838.582152777773</v>
      </c>
      <c r="M668" t="b">
        <v>0</v>
      </c>
      <c r="N668" s="5">
        <v>4</v>
      </c>
      <c r="O668" t="b">
        <v>0</v>
      </c>
      <c r="P668" s="5" t="s">
        <v>8271</v>
      </c>
      <c r="Q668" s="5">
        <f t="shared" si="40"/>
        <v>4.0000000000000001E-3</v>
      </c>
      <c r="R668" s="5">
        <v>2</v>
      </c>
      <c r="S668" s="5">
        <f t="shared" si="41"/>
        <v>2</v>
      </c>
      <c r="T668" s="5" t="s">
        <v>8330</v>
      </c>
      <c r="U668" s="5" t="s">
        <v>8332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12">
        <f t="shared" si="42"/>
        <v>42672.123414351852</v>
      </c>
      <c r="K669" s="5">
        <v>1474275463</v>
      </c>
      <c r="L669" s="12">
        <f t="shared" si="43"/>
        <v>42632.123414351852</v>
      </c>
      <c r="M669" t="b">
        <v>0</v>
      </c>
      <c r="N669" s="5">
        <v>28</v>
      </c>
      <c r="O669" t="b">
        <v>0</v>
      </c>
      <c r="P669" s="5" t="s">
        <v>8271</v>
      </c>
      <c r="Q669" s="5">
        <f t="shared" si="40"/>
        <v>10.02</v>
      </c>
      <c r="R669" s="5">
        <v>178.92857142857142</v>
      </c>
      <c r="S669" s="5">
        <f t="shared" si="41"/>
        <v>178.92857142857142</v>
      </c>
      <c r="T669" s="5" t="s">
        <v>8330</v>
      </c>
      <c r="U669" s="5" t="s">
        <v>8332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12">
        <f t="shared" si="42"/>
        <v>42135.581273148149</v>
      </c>
      <c r="K670" s="5">
        <v>1427486222</v>
      </c>
      <c r="L670" s="12">
        <f t="shared" si="43"/>
        <v>42090.581273148149</v>
      </c>
      <c r="M670" t="b">
        <v>0</v>
      </c>
      <c r="N670" s="5">
        <v>25</v>
      </c>
      <c r="O670" t="b">
        <v>0</v>
      </c>
      <c r="P670" s="5" t="s">
        <v>8271</v>
      </c>
      <c r="Q670" s="5">
        <f t="shared" si="40"/>
        <v>4.5599999999999996</v>
      </c>
      <c r="R670" s="5">
        <v>27.36</v>
      </c>
      <c r="S670" s="5">
        <f t="shared" si="41"/>
        <v>27.36</v>
      </c>
      <c r="T670" s="5" t="s">
        <v>8330</v>
      </c>
      <c r="U670" s="5" t="s">
        <v>8332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12">
        <f t="shared" si="42"/>
        <v>42557.375671296293</v>
      </c>
      <c r="K671" s="5">
        <v>1465225258</v>
      </c>
      <c r="L671" s="12">
        <f t="shared" si="43"/>
        <v>42527.375671296293</v>
      </c>
      <c r="M671" t="b">
        <v>0</v>
      </c>
      <c r="N671" s="5">
        <v>28</v>
      </c>
      <c r="O671" t="b">
        <v>0</v>
      </c>
      <c r="P671" s="5" t="s">
        <v>8271</v>
      </c>
      <c r="Q671" s="5">
        <f t="shared" si="40"/>
        <v>21.5075</v>
      </c>
      <c r="R671" s="5">
        <v>1536.25</v>
      </c>
      <c r="S671" s="5">
        <f t="shared" si="41"/>
        <v>1536.25</v>
      </c>
      <c r="T671" s="5" t="s">
        <v>8330</v>
      </c>
      <c r="U671" s="5" t="s">
        <v>8332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12">
        <f t="shared" si="42"/>
        <v>42540.090277777781</v>
      </c>
      <c r="K672" s="5">
        <v>1463418120</v>
      </c>
      <c r="L672" s="12">
        <f t="shared" si="43"/>
        <v>42506.459722222222</v>
      </c>
      <c r="M672" t="b">
        <v>0</v>
      </c>
      <c r="N672" s="5">
        <v>310</v>
      </c>
      <c r="O672" t="b">
        <v>0</v>
      </c>
      <c r="P672" s="5" t="s">
        <v>8271</v>
      </c>
      <c r="Q672" s="5">
        <f t="shared" si="40"/>
        <v>29.276666666666667</v>
      </c>
      <c r="R672" s="5">
        <v>84.99677419354839</v>
      </c>
      <c r="S672" s="5">
        <f t="shared" si="41"/>
        <v>84.99677419354839</v>
      </c>
      <c r="T672" s="5" t="s">
        <v>8330</v>
      </c>
      <c r="U672" s="5" t="s">
        <v>8332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12">
        <f t="shared" si="42"/>
        <v>42017.916666666672</v>
      </c>
      <c r="K673" s="5">
        <v>1418315852</v>
      </c>
      <c r="L673" s="12">
        <f t="shared" si="43"/>
        <v>41984.442731481482</v>
      </c>
      <c r="M673" t="b">
        <v>0</v>
      </c>
      <c r="N673" s="5">
        <v>15</v>
      </c>
      <c r="O673" t="b">
        <v>0</v>
      </c>
      <c r="P673" s="5" t="s">
        <v>8271</v>
      </c>
      <c r="Q673" s="5">
        <f t="shared" si="40"/>
        <v>39.426666666666669</v>
      </c>
      <c r="R673" s="5">
        <v>788.5333333333333</v>
      </c>
      <c r="S673" s="5">
        <f t="shared" si="41"/>
        <v>788.5333333333333</v>
      </c>
      <c r="T673" s="5" t="s">
        <v>8330</v>
      </c>
      <c r="U673" s="5" t="s">
        <v>8332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12">
        <f t="shared" si="42"/>
        <v>42004.957638888889</v>
      </c>
      <c r="K674" s="5">
        <v>1417410964</v>
      </c>
      <c r="L674" s="12">
        <f t="shared" si="43"/>
        <v>41973.969490740739</v>
      </c>
      <c r="M674" t="b">
        <v>0</v>
      </c>
      <c r="N674" s="5">
        <v>215</v>
      </c>
      <c r="O674" t="b">
        <v>0</v>
      </c>
      <c r="P674" s="5" t="s">
        <v>8271</v>
      </c>
      <c r="Q674" s="5">
        <f t="shared" si="40"/>
        <v>21.628</v>
      </c>
      <c r="R674" s="5">
        <v>50.29767441860465</v>
      </c>
      <c r="S674" s="5">
        <f t="shared" si="41"/>
        <v>50.29767441860465</v>
      </c>
      <c r="T674" s="5" t="s">
        <v>8330</v>
      </c>
      <c r="U674" s="5" t="s">
        <v>8332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12">
        <f t="shared" si="42"/>
        <v>41883.590474537035</v>
      </c>
      <c r="K675" s="5">
        <v>1405714217</v>
      </c>
      <c r="L675" s="12">
        <f t="shared" si="43"/>
        <v>41838.590474537035</v>
      </c>
      <c r="M675" t="b">
        <v>0</v>
      </c>
      <c r="N675" s="5">
        <v>3</v>
      </c>
      <c r="O675" t="b">
        <v>0</v>
      </c>
      <c r="P675" s="5" t="s">
        <v>8271</v>
      </c>
      <c r="Q675" s="5">
        <f t="shared" si="40"/>
        <v>0.20499999999999999</v>
      </c>
      <c r="R675" s="5">
        <v>68.333333333333329</v>
      </c>
      <c r="S675" s="5">
        <f t="shared" si="41"/>
        <v>68.333333333333329</v>
      </c>
      <c r="T675" s="5" t="s">
        <v>8330</v>
      </c>
      <c r="U675" s="5" t="s">
        <v>8332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12">
        <f t="shared" si="42"/>
        <v>41862.866053240738</v>
      </c>
      <c r="K676" s="5">
        <v>1402627627</v>
      </c>
      <c r="L676" s="12">
        <f t="shared" si="43"/>
        <v>41802.866053240738</v>
      </c>
      <c r="M676" t="b">
        <v>0</v>
      </c>
      <c r="N676" s="5">
        <v>2</v>
      </c>
      <c r="O676" t="b">
        <v>0</v>
      </c>
      <c r="P676" s="5" t="s">
        <v>8271</v>
      </c>
      <c r="Q676" s="5">
        <f t="shared" si="40"/>
        <v>0.03</v>
      </c>
      <c r="R676" s="5">
        <v>7.5</v>
      </c>
      <c r="S676" s="5">
        <f t="shared" si="41"/>
        <v>7.5</v>
      </c>
      <c r="T676" s="5" t="s">
        <v>8330</v>
      </c>
      <c r="U676" s="5" t="s">
        <v>8332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12">
        <f t="shared" si="42"/>
        <v>42005.040972222225</v>
      </c>
      <c r="K677" s="5">
        <v>1417558804</v>
      </c>
      <c r="L677" s="12">
        <f t="shared" si="43"/>
        <v>41975.680601851855</v>
      </c>
      <c r="M677" t="b">
        <v>0</v>
      </c>
      <c r="N677" s="5">
        <v>26</v>
      </c>
      <c r="O677" t="b">
        <v>0</v>
      </c>
      <c r="P677" s="5" t="s">
        <v>8271</v>
      </c>
      <c r="Q677" s="5">
        <f t="shared" si="40"/>
        <v>14.85</v>
      </c>
      <c r="R677" s="5">
        <v>34.269230769230766</v>
      </c>
      <c r="S677" s="5">
        <f t="shared" si="41"/>
        <v>34.269230769230766</v>
      </c>
      <c r="T677" s="5" t="s">
        <v>8330</v>
      </c>
      <c r="U677" s="5" t="s">
        <v>8332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12">
        <f t="shared" si="42"/>
        <v>42042.51829861111</v>
      </c>
      <c r="K678" s="5">
        <v>1420741581</v>
      </c>
      <c r="L678" s="12">
        <f t="shared" si="43"/>
        <v>42012.51829861111</v>
      </c>
      <c r="M678" t="b">
        <v>0</v>
      </c>
      <c r="N678" s="5">
        <v>24</v>
      </c>
      <c r="O678" t="b">
        <v>0</v>
      </c>
      <c r="P678" s="5" t="s">
        <v>8271</v>
      </c>
      <c r="Q678" s="5">
        <f t="shared" si="40"/>
        <v>1.4710000000000001</v>
      </c>
      <c r="R678" s="5">
        <v>61.291666666666664</v>
      </c>
      <c r="S678" s="5">
        <f t="shared" si="41"/>
        <v>61.291666666666664</v>
      </c>
      <c r="T678" s="5" t="s">
        <v>8330</v>
      </c>
      <c r="U678" s="5" t="s">
        <v>8332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12">
        <f t="shared" si="42"/>
        <v>42549.153877314813</v>
      </c>
      <c r="K679" s="5">
        <v>1463218895</v>
      </c>
      <c r="L679" s="12">
        <f t="shared" si="43"/>
        <v>42504.153877314813</v>
      </c>
      <c r="M679" t="b">
        <v>0</v>
      </c>
      <c r="N679" s="5">
        <v>96</v>
      </c>
      <c r="O679" t="b">
        <v>0</v>
      </c>
      <c r="P679" s="5" t="s">
        <v>8271</v>
      </c>
      <c r="Q679" s="5">
        <f t="shared" si="40"/>
        <v>25.584</v>
      </c>
      <c r="R679" s="5">
        <v>133.25</v>
      </c>
      <c r="S679" s="5">
        <f t="shared" si="41"/>
        <v>133.25</v>
      </c>
      <c r="T679" s="5" t="s">
        <v>8330</v>
      </c>
      <c r="U679" s="5" t="s">
        <v>8332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12">
        <f t="shared" si="42"/>
        <v>42511.126597222217</v>
      </c>
      <c r="K680" s="5">
        <v>1461229338</v>
      </c>
      <c r="L680" s="12">
        <f t="shared" si="43"/>
        <v>42481.126597222217</v>
      </c>
      <c r="M680" t="b">
        <v>0</v>
      </c>
      <c r="N680" s="5">
        <v>17</v>
      </c>
      <c r="O680" t="b">
        <v>0</v>
      </c>
      <c r="P680" s="5" t="s">
        <v>8271</v>
      </c>
      <c r="Q680" s="5">
        <f t="shared" si="40"/>
        <v>3.8206896551724139</v>
      </c>
      <c r="R680" s="5">
        <v>65.17647058823529</v>
      </c>
      <c r="S680" s="5">
        <f t="shared" si="41"/>
        <v>65.17647058823529</v>
      </c>
      <c r="T680" s="5" t="s">
        <v>8330</v>
      </c>
      <c r="U680" s="5" t="s">
        <v>8332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12">
        <f t="shared" si="42"/>
        <v>42616.445706018523</v>
      </c>
      <c r="K681" s="5">
        <v>1467736909</v>
      </c>
      <c r="L681" s="12">
        <f t="shared" si="43"/>
        <v>42556.445706018523</v>
      </c>
      <c r="M681" t="b">
        <v>0</v>
      </c>
      <c r="N681" s="5">
        <v>94</v>
      </c>
      <c r="O681" t="b">
        <v>0</v>
      </c>
      <c r="P681" s="5" t="s">
        <v>8271</v>
      </c>
      <c r="Q681" s="5">
        <f t="shared" si="40"/>
        <v>15.485964912280702</v>
      </c>
      <c r="R681" s="5">
        <v>93.90425531914893</v>
      </c>
      <c r="S681" s="5">
        <f t="shared" si="41"/>
        <v>93.90425531914893</v>
      </c>
      <c r="T681" s="5" t="s">
        <v>8330</v>
      </c>
      <c r="U681" s="5" t="s">
        <v>8332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12">
        <f t="shared" si="42"/>
        <v>41899.251516203702</v>
      </c>
      <c r="K682" s="5">
        <v>1407931331</v>
      </c>
      <c r="L682" s="12">
        <f t="shared" si="43"/>
        <v>41864.251516203702</v>
      </c>
      <c r="M682" t="b">
        <v>0</v>
      </c>
      <c r="N682" s="5">
        <v>129</v>
      </c>
      <c r="O682" t="b">
        <v>0</v>
      </c>
      <c r="P682" s="5" t="s">
        <v>8271</v>
      </c>
      <c r="Q682" s="5">
        <f t="shared" si="40"/>
        <v>25.911999999999999</v>
      </c>
      <c r="R682" s="5">
        <v>150.65116279069767</v>
      </c>
      <c r="S682" s="5">
        <f t="shared" si="41"/>
        <v>150.65116279069767</v>
      </c>
      <c r="T682" s="5" t="s">
        <v>8330</v>
      </c>
      <c r="U682" s="5" t="s">
        <v>8332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12">
        <f t="shared" si="42"/>
        <v>42669.555601851855</v>
      </c>
      <c r="K683" s="5">
        <v>1474917604</v>
      </c>
      <c r="L683" s="12">
        <f t="shared" si="43"/>
        <v>42639.555601851855</v>
      </c>
      <c r="M683" t="b">
        <v>0</v>
      </c>
      <c r="N683" s="5">
        <v>1</v>
      </c>
      <c r="O683" t="b">
        <v>0</v>
      </c>
      <c r="P683" s="5" t="s">
        <v>8271</v>
      </c>
      <c r="Q683" s="5">
        <f t="shared" si="40"/>
        <v>0.04</v>
      </c>
      <c r="R683" s="5">
        <v>1</v>
      </c>
      <c r="S683" s="5">
        <f t="shared" si="41"/>
        <v>1</v>
      </c>
      <c r="T683" s="5" t="s">
        <v>8330</v>
      </c>
      <c r="U683" s="5" t="s">
        <v>8332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12">
        <f t="shared" si="42"/>
        <v>42808.473634259259</v>
      </c>
      <c r="K684" s="5">
        <v>1486923722</v>
      </c>
      <c r="L684" s="12">
        <f t="shared" si="43"/>
        <v>42778.515300925923</v>
      </c>
      <c r="M684" t="b">
        <v>0</v>
      </c>
      <c r="N684" s="5">
        <v>4</v>
      </c>
      <c r="O684" t="b">
        <v>0</v>
      </c>
      <c r="P684" s="5" t="s">
        <v>8271</v>
      </c>
      <c r="Q684" s="5">
        <f t="shared" si="40"/>
        <v>0.106</v>
      </c>
      <c r="R684" s="5">
        <v>13.25</v>
      </c>
      <c r="S684" s="5">
        <f t="shared" si="41"/>
        <v>13.25</v>
      </c>
      <c r="T684" s="5" t="s">
        <v>8330</v>
      </c>
      <c r="U684" s="5" t="s">
        <v>8332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12">
        <f t="shared" si="42"/>
        <v>42674.650046296301</v>
      </c>
      <c r="K685" s="5">
        <v>1474493764</v>
      </c>
      <c r="L685" s="12">
        <f t="shared" si="43"/>
        <v>42634.650046296301</v>
      </c>
      <c r="M685" t="b">
        <v>0</v>
      </c>
      <c r="N685" s="5">
        <v>3</v>
      </c>
      <c r="O685" t="b">
        <v>0</v>
      </c>
      <c r="P685" s="5" t="s">
        <v>8271</v>
      </c>
      <c r="Q685" s="5">
        <f t="shared" si="40"/>
        <v>0.85142857142857142</v>
      </c>
      <c r="R685" s="5">
        <v>99.333333333333329</v>
      </c>
      <c r="S685" s="5">
        <f t="shared" si="41"/>
        <v>99.333333333333329</v>
      </c>
      <c r="T685" s="5" t="s">
        <v>8330</v>
      </c>
      <c r="U685" s="5" t="s">
        <v>8332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12">
        <f t="shared" si="42"/>
        <v>41844.875</v>
      </c>
      <c r="K686" s="5">
        <v>1403176891</v>
      </c>
      <c r="L686" s="12">
        <f t="shared" si="43"/>
        <v>41809.223275462966</v>
      </c>
      <c r="M686" t="b">
        <v>0</v>
      </c>
      <c r="N686" s="5">
        <v>135</v>
      </c>
      <c r="O686" t="b">
        <v>0</v>
      </c>
      <c r="P686" s="5" t="s">
        <v>8271</v>
      </c>
      <c r="Q686" s="5">
        <f t="shared" si="40"/>
        <v>7.4837499999999997</v>
      </c>
      <c r="R686" s="5">
        <v>177.39259259259259</v>
      </c>
      <c r="S686" s="5">
        <f t="shared" si="41"/>
        <v>177.39259259259259</v>
      </c>
      <c r="T686" s="5" t="s">
        <v>8330</v>
      </c>
      <c r="U686" s="5" t="s">
        <v>8332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12">
        <f t="shared" si="42"/>
        <v>42016.616574074069</v>
      </c>
      <c r="K687" s="5">
        <v>1417207672</v>
      </c>
      <c r="L687" s="12">
        <f t="shared" si="43"/>
        <v>41971.616574074069</v>
      </c>
      <c r="M687" t="b">
        <v>0</v>
      </c>
      <c r="N687" s="5">
        <v>10</v>
      </c>
      <c r="O687" t="b">
        <v>0</v>
      </c>
      <c r="P687" s="5" t="s">
        <v>8271</v>
      </c>
      <c r="Q687" s="5">
        <f t="shared" si="40"/>
        <v>27.65</v>
      </c>
      <c r="R687" s="5">
        <v>55.3</v>
      </c>
      <c r="S687" s="5">
        <f t="shared" si="41"/>
        <v>55.3</v>
      </c>
      <c r="T687" s="5" t="s">
        <v>8330</v>
      </c>
      <c r="U687" s="5" t="s">
        <v>8332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12">
        <f t="shared" si="42"/>
        <v>42219.423263888893</v>
      </c>
      <c r="K688" s="5">
        <v>1436026170</v>
      </c>
      <c r="L688" s="12">
        <f t="shared" si="43"/>
        <v>42189.423263888893</v>
      </c>
      <c r="M688" t="b">
        <v>0</v>
      </c>
      <c r="N688" s="5">
        <v>0</v>
      </c>
      <c r="O688" t="b">
        <v>0</v>
      </c>
      <c r="P688" s="5" t="s">
        <v>8271</v>
      </c>
      <c r="Q688" s="5">
        <f t="shared" si="40"/>
        <v>0</v>
      </c>
      <c r="R688" s="5" t="e">
        <v>#DIV/0!</v>
      </c>
      <c r="S688" s="5">
        <f t="shared" si="41"/>
        <v>0</v>
      </c>
      <c r="T688" s="5" t="s">
        <v>8330</v>
      </c>
      <c r="U688" s="5" t="s">
        <v>8332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12">
        <f t="shared" si="42"/>
        <v>42771.500613425931</v>
      </c>
      <c r="K689" s="5">
        <v>1481133653</v>
      </c>
      <c r="L689" s="12">
        <f t="shared" si="43"/>
        <v>42711.500613425931</v>
      </c>
      <c r="M689" t="b">
        <v>0</v>
      </c>
      <c r="N689" s="5">
        <v>6</v>
      </c>
      <c r="O689" t="b">
        <v>0</v>
      </c>
      <c r="P689" s="5" t="s">
        <v>8271</v>
      </c>
      <c r="Q689" s="5">
        <f t="shared" si="40"/>
        <v>3.55</v>
      </c>
      <c r="R689" s="5">
        <v>591.66666666666663</v>
      </c>
      <c r="S689" s="5">
        <f t="shared" si="41"/>
        <v>591.66666666666663</v>
      </c>
      <c r="T689" s="5" t="s">
        <v>8330</v>
      </c>
      <c r="U689" s="5" t="s">
        <v>8332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12">
        <f t="shared" si="42"/>
        <v>42291.854780092588</v>
      </c>
      <c r="K690" s="5">
        <v>1442284253</v>
      </c>
      <c r="L690" s="12">
        <f t="shared" si="43"/>
        <v>42261.854780092588</v>
      </c>
      <c r="M690" t="b">
        <v>0</v>
      </c>
      <c r="N690" s="5">
        <v>36</v>
      </c>
      <c r="O690" t="b">
        <v>0</v>
      </c>
      <c r="P690" s="5" t="s">
        <v>8271</v>
      </c>
      <c r="Q690" s="5">
        <f t="shared" si="40"/>
        <v>72.989999999999995</v>
      </c>
      <c r="R690" s="5">
        <v>405.5</v>
      </c>
      <c r="S690" s="5">
        <f t="shared" si="41"/>
        <v>405.5</v>
      </c>
      <c r="T690" s="5" t="s">
        <v>8330</v>
      </c>
      <c r="U690" s="5" t="s">
        <v>8332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12">
        <f t="shared" si="42"/>
        <v>42711.957638888889</v>
      </c>
      <c r="K691" s="5">
        <v>1478016097</v>
      </c>
      <c r="L691" s="12">
        <f t="shared" si="43"/>
        <v>42675.41778935185</v>
      </c>
      <c r="M691" t="b">
        <v>0</v>
      </c>
      <c r="N691" s="5">
        <v>336</v>
      </c>
      <c r="O691" t="b">
        <v>0</v>
      </c>
      <c r="P691" s="5" t="s">
        <v>8271</v>
      </c>
      <c r="Q691" s="5">
        <f t="shared" si="40"/>
        <v>57.64875</v>
      </c>
      <c r="R691" s="5">
        <v>343.14732142857144</v>
      </c>
      <c r="S691" s="5">
        <f t="shared" si="41"/>
        <v>343.14732142857144</v>
      </c>
      <c r="T691" s="5" t="s">
        <v>8330</v>
      </c>
      <c r="U691" s="5" t="s">
        <v>8332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12">
        <f t="shared" si="42"/>
        <v>42622</v>
      </c>
      <c r="K692" s="5">
        <v>1469718841</v>
      </c>
      <c r="L692" s="12">
        <f t="shared" si="43"/>
        <v>42579.384733796294</v>
      </c>
      <c r="M692" t="b">
        <v>0</v>
      </c>
      <c r="N692" s="5">
        <v>34</v>
      </c>
      <c r="O692" t="b">
        <v>0</v>
      </c>
      <c r="P692" s="5" t="s">
        <v>8271</v>
      </c>
      <c r="Q692" s="5">
        <f t="shared" si="40"/>
        <v>12.34</v>
      </c>
      <c r="R692" s="5">
        <v>72.588235294117652</v>
      </c>
      <c r="S692" s="5">
        <f t="shared" si="41"/>
        <v>72.588235294117652</v>
      </c>
      <c r="T692" s="5" t="s">
        <v>8330</v>
      </c>
      <c r="U692" s="5" t="s">
        <v>8332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12">
        <f t="shared" si="42"/>
        <v>42185.778310185182</v>
      </c>
      <c r="K693" s="5">
        <v>1433292046</v>
      </c>
      <c r="L693" s="12">
        <f t="shared" si="43"/>
        <v>42157.778310185182</v>
      </c>
      <c r="M693" t="b">
        <v>0</v>
      </c>
      <c r="N693" s="5">
        <v>10</v>
      </c>
      <c r="O693" t="b">
        <v>0</v>
      </c>
      <c r="P693" s="5" t="s">
        <v>8271</v>
      </c>
      <c r="Q693" s="5">
        <f t="shared" si="40"/>
        <v>0.52</v>
      </c>
      <c r="R693" s="5">
        <v>26</v>
      </c>
      <c r="S693" s="5">
        <f t="shared" si="41"/>
        <v>26</v>
      </c>
      <c r="T693" s="5" t="s">
        <v>8330</v>
      </c>
      <c r="U693" s="5" t="s">
        <v>8332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12">
        <f t="shared" si="42"/>
        <v>42726.12572916667</v>
      </c>
      <c r="K694" s="5">
        <v>1479805263</v>
      </c>
      <c r="L694" s="12">
        <f t="shared" si="43"/>
        <v>42696.12572916667</v>
      </c>
      <c r="M694" t="b">
        <v>0</v>
      </c>
      <c r="N694" s="5">
        <v>201</v>
      </c>
      <c r="O694" t="b">
        <v>0</v>
      </c>
      <c r="P694" s="5" t="s">
        <v>8271</v>
      </c>
      <c r="Q694" s="5">
        <f t="shared" si="40"/>
        <v>6.53</v>
      </c>
      <c r="R694" s="5">
        <v>6.4975124378109452</v>
      </c>
      <c r="S694" s="5">
        <f t="shared" si="41"/>
        <v>6.4975124378109452</v>
      </c>
      <c r="T694" s="5" t="s">
        <v>8330</v>
      </c>
      <c r="U694" s="5" t="s">
        <v>8332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12">
        <f t="shared" si="42"/>
        <v>42124.558182870373</v>
      </c>
      <c r="K695" s="5">
        <v>1427829827</v>
      </c>
      <c r="L695" s="12">
        <f t="shared" si="43"/>
        <v>42094.558182870373</v>
      </c>
      <c r="M695" t="b">
        <v>0</v>
      </c>
      <c r="N695" s="5">
        <v>296</v>
      </c>
      <c r="O695" t="b">
        <v>0</v>
      </c>
      <c r="P695" s="5" t="s">
        <v>8271</v>
      </c>
      <c r="Q695" s="5">
        <f t="shared" si="40"/>
        <v>35.338000000000001</v>
      </c>
      <c r="R695" s="5">
        <v>119.38513513513513</v>
      </c>
      <c r="S695" s="5">
        <f t="shared" si="41"/>
        <v>119.38513513513513</v>
      </c>
      <c r="T695" s="5" t="s">
        <v>8330</v>
      </c>
      <c r="U695" s="5" t="s">
        <v>8332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12">
        <f t="shared" si="42"/>
        <v>42767.413877314815</v>
      </c>
      <c r="K696" s="5">
        <v>1483372559</v>
      </c>
      <c r="L696" s="12">
        <f t="shared" si="43"/>
        <v>42737.413877314815</v>
      </c>
      <c r="M696" t="b">
        <v>0</v>
      </c>
      <c r="N696" s="5">
        <v>7</v>
      </c>
      <c r="O696" t="b">
        <v>0</v>
      </c>
      <c r="P696" s="5" t="s">
        <v>8271</v>
      </c>
      <c r="Q696" s="5">
        <f t="shared" si="40"/>
        <v>0.39333333333333331</v>
      </c>
      <c r="R696" s="5">
        <v>84.285714285714292</v>
      </c>
      <c r="S696" s="5">
        <f t="shared" si="41"/>
        <v>84.285714285714292</v>
      </c>
      <c r="T696" s="5" t="s">
        <v>8330</v>
      </c>
      <c r="U696" s="5" t="s">
        <v>8332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12">
        <f t="shared" si="42"/>
        <v>41943.271064814813</v>
      </c>
      <c r="K697" s="5">
        <v>1412166620</v>
      </c>
      <c r="L697" s="12">
        <f t="shared" si="43"/>
        <v>41913.271064814813</v>
      </c>
      <c r="M697" t="b">
        <v>0</v>
      </c>
      <c r="N697" s="5">
        <v>7</v>
      </c>
      <c r="O697" t="b">
        <v>0</v>
      </c>
      <c r="P697" s="5" t="s">
        <v>8271</v>
      </c>
      <c r="Q697" s="5">
        <f t="shared" si="40"/>
        <v>1.06</v>
      </c>
      <c r="R697" s="5">
        <v>90.857142857142861</v>
      </c>
      <c r="S697" s="5">
        <f t="shared" si="41"/>
        <v>90.857142857142861</v>
      </c>
      <c r="T697" s="5" t="s">
        <v>8330</v>
      </c>
      <c r="U697" s="5" t="s">
        <v>8332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12">
        <f t="shared" si="42"/>
        <v>41845.677106481482</v>
      </c>
      <c r="K698" s="5">
        <v>1403734502</v>
      </c>
      <c r="L698" s="12">
        <f t="shared" si="43"/>
        <v>41815.677106481482</v>
      </c>
      <c r="M698" t="b">
        <v>0</v>
      </c>
      <c r="N698" s="5">
        <v>1</v>
      </c>
      <c r="O698" t="b">
        <v>0</v>
      </c>
      <c r="P698" s="5" t="s">
        <v>8271</v>
      </c>
      <c r="Q698" s="5">
        <f t="shared" si="40"/>
        <v>5.7142857142857147E-4</v>
      </c>
      <c r="R698" s="5">
        <v>1</v>
      </c>
      <c r="S698" s="5">
        <f t="shared" si="41"/>
        <v>1</v>
      </c>
      <c r="T698" s="5" t="s">
        <v>8330</v>
      </c>
      <c r="U698" s="5" t="s">
        <v>8332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12">
        <f t="shared" si="42"/>
        <v>42403.273020833338</v>
      </c>
      <c r="K699" s="5">
        <v>1453206789</v>
      </c>
      <c r="L699" s="12">
        <f t="shared" si="43"/>
        <v>42388.273020833338</v>
      </c>
      <c r="M699" t="b">
        <v>0</v>
      </c>
      <c r="N699" s="5">
        <v>114</v>
      </c>
      <c r="O699" t="b">
        <v>0</v>
      </c>
      <c r="P699" s="5" t="s">
        <v>8271</v>
      </c>
      <c r="Q699" s="5">
        <f t="shared" si="40"/>
        <v>46.38</v>
      </c>
      <c r="R699" s="5">
        <v>20.342105263157894</v>
      </c>
      <c r="S699" s="5">
        <f t="shared" si="41"/>
        <v>20.342105263157894</v>
      </c>
      <c r="T699" s="5" t="s">
        <v>8330</v>
      </c>
      <c r="U699" s="5" t="s">
        <v>8332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12">
        <f t="shared" si="42"/>
        <v>41899.833333333336</v>
      </c>
      <c r="K700" s="5">
        <v>1408141245</v>
      </c>
      <c r="L700" s="12">
        <f t="shared" si="43"/>
        <v>41866.681076388893</v>
      </c>
      <c r="M700" t="b">
        <v>0</v>
      </c>
      <c r="N700" s="5">
        <v>29</v>
      </c>
      <c r="O700" t="b">
        <v>0</v>
      </c>
      <c r="P700" s="5" t="s">
        <v>8271</v>
      </c>
      <c r="Q700" s="5">
        <f t="shared" si="40"/>
        <v>15.39</v>
      </c>
      <c r="R700" s="5">
        <v>530.68965517241384</v>
      </c>
      <c r="S700" s="5">
        <f t="shared" si="41"/>
        <v>530.68965517241384</v>
      </c>
      <c r="T700" s="5" t="s">
        <v>8330</v>
      </c>
      <c r="U700" s="5" t="s">
        <v>8332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12">
        <f t="shared" si="42"/>
        <v>41600.416666666664</v>
      </c>
      <c r="K701" s="5">
        <v>1381923548</v>
      </c>
      <c r="L701" s="12">
        <f t="shared" si="43"/>
        <v>41563.235509259262</v>
      </c>
      <c r="M701" t="b">
        <v>0</v>
      </c>
      <c r="N701" s="5">
        <v>890</v>
      </c>
      <c r="O701" t="b">
        <v>0</v>
      </c>
      <c r="P701" s="5" t="s">
        <v>8271</v>
      </c>
      <c r="Q701" s="5">
        <f t="shared" si="40"/>
        <v>82.422107692307691</v>
      </c>
      <c r="R701" s="5">
        <v>120.39184269662923</v>
      </c>
      <c r="S701" s="5">
        <f t="shared" si="41"/>
        <v>120.39184269662923</v>
      </c>
      <c r="T701" s="5" t="s">
        <v>8330</v>
      </c>
      <c r="U701" s="5" t="s">
        <v>8332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12">
        <f t="shared" si="42"/>
        <v>42745.438437500001</v>
      </c>
      <c r="K702" s="5">
        <v>1481473881</v>
      </c>
      <c r="L702" s="12">
        <f t="shared" si="43"/>
        <v>42715.438437500001</v>
      </c>
      <c r="M702" t="b">
        <v>0</v>
      </c>
      <c r="N702" s="5">
        <v>31</v>
      </c>
      <c r="O702" t="b">
        <v>0</v>
      </c>
      <c r="P702" s="5" t="s">
        <v>8271</v>
      </c>
      <c r="Q702" s="5">
        <f t="shared" si="40"/>
        <v>2.6866666666666665</v>
      </c>
      <c r="R702" s="5">
        <v>13</v>
      </c>
      <c r="S702" s="5">
        <f t="shared" si="41"/>
        <v>13</v>
      </c>
      <c r="T702" s="5" t="s">
        <v>8330</v>
      </c>
      <c r="U702" s="5" t="s">
        <v>8332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12">
        <f t="shared" si="42"/>
        <v>41843.412962962961</v>
      </c>
      <c r="K703" s="5">
        <v>1403538880</v>
      </c>
      <c r="L703" s="12">
        <f t="shared" si="43"/>
        <v>41813.412962962961</v>
      </c>
      <c r="M703" t="b">
        <v>0</v>
      </c>
      <c r="N703" s="5">
        <v>21</v>
      </c>
      <c r="O703" t="b">
        <v>0</v>
      </c>
      <c r="P703" s="5" t="s">
        <v>8271</v>
      </c>
      <c r="Q703" s="5">
        <f t="shared" si="40"/>
        <v>26.6</v>
      </c>
      <c r="R703" s="5">
        <v>291.33333333333331</v>
      </c>
      <c r="S703" s="5">
        <f t="shared" si="41"/>
        <v>291.33333333333331</v>
      </c>
      <c r="T703" s="5" t="s">
        <v>8330</v>
      </c>
      <c r="U703" s="5" t="s">
        <v>8332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12">
        <f t="shared" si="42"/>
        <v>42698.518368055556</v>
      </c>
      <c r="K704" s="5">
        <v>1477416387</v>
      </c>
      <c r="L704" s="12">
        <f t="shared" si="43"/>
        <v>42668.476701388892</v>
      </c>
      <c r="M704" t="b">
        <v>0</v>
      </c>
      <c r="N704" s="5">
        <v>37</v>
      </c>
      <c r="O704" t="b">
        <v>0</v>
      </c>
      <c r="P704" s="5" t="s">
        <v>8271</v>
      </c>
      <c r="Q704" s="5">
        <f t="shared" si="40"/>
        <v>30.813400000000001</v>
      </c>
      <c r="R704" s="5">
        <v>124.9191891891892</v>
      </c>
      <c r="S704" s="5">
        <f t="shared" si="41"/>
        <v>124.9191891891892</v>
      </c>
      <c r="T704" s="5" t="s">
        <v>8330</v>
      </c>
      <c r="U704" s="5" t="s">
        <v>8332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12">
        <f t="shared" si="42"/>
        <v>42766.73055555555</v>
      </c>
      <c r="K705" s="5">
        <v>1481150949</v>
      </c>
      <c r="L705" s="12">
        <f t="shared" si="43"/>
        <v>42711.700798611113</v>
      </c>
      <c r="M705" t="b">
        <v>0</v>
      </c>
      <c r="N705" s="5">
        <v>7</v>
      </c>
      <c r="O705" t="b">
        <v>0</v>
      </c>
      <c r="P705" s="5" t="s">
        <v>8271</v>
      </c>
      <c r="Q705" s="5">
        <f t="shared" si="40"/>
        <v>5.58</v>
      </c>
      <c r="R705" s="5">
        <v>119.57142857142857</v>
      </c>
      <c r="S705" s="5">
        <f t="shared" si="41"/>
        <v>119.57142857142857</v>
      </c>
      <c r="T705" s="5" t="s">
        <v>8330</v>
      </c>
      <c r="U705" s="5" t="s">
        <v>8332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12">
        <f t="shared" si="42"/>
        <v>42785.942916666667</v>
      </c>
      <c r="K706" s="5">
        <v>1482381468</v>
      </c>
      <c r="L706" s="12">
        <f t="shared" si="43"/>
        <v>42725.942916666667</v>
      </c>
      <c r="M706" t="b">
        <v>0</v>
      </c>
      <c r="N706" s="5">
        <v>4</v>
      </c>
      <c r="O706" t="b">
        <v>0</v>
      </c>
      <c r="P706" s="5" t="s">
        <v>8271</v>
      </c>
      <c r="Q706" s="5">
        <f t="shared" ref="Q706:Q769" si="44">E706*100/D706</f>
        <v>0.87454545454545451</v>
      </c>
      <c r="R706" s="5">
        <v>120.25</v>
      </c>
      <c r="S706" s="5">
        <f t="shared" ref="S706:S769" si="45">IFERROR(R706,0)</f>
        <v>120.25</v>
      </c>
      <c r="T706" s="5" t="s">
        <v>8330</v>
      </c>
      <c r="U706" s="5" t="s">
        <v>8332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12">
        <f t="shared" ref="J707:J770" si="46">(I707/86400)+25569+(-6/24)</f>
        <v>42756.241643518515</v>
      </c>
      <c r="K707" s="5">
        <v>1482407278</v>
      </c>
      <c r="L707" s="12">
        <f t="shared" ref="L707:L770" si="47">(K707/86400)+25569+(-6/24)</f>
        <v>42726.241643518515</v>
      </c>
      <c r="M707" t="b">
        <v>0</v>
      </c>
      <c r="N707" s="5">
        <v>5</v>
      </c>
      <c r="O707" t="b">
        <v>0</v>
      </c>
      <c r="P707" s="5" t="s">
        <v>8271</v>
      </c>
      <c r="Q707" s="5">
        <f t="shared" si="44"/>
        <v>0.97699999999999998</v>
      </c>
      <c r="R707" s="5">
        <v>195.4</v>
      </c>
      <c r="S707" s="5">
        <f t="shared" si="45"/>
        <v>195.4</v>
      </c>
      <c r="T707" s="5" t="s">
        <v>8330</v>
      </c>
      <c r="U707" s="5" t="s">
        <v>8332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12">
        <f t="shared" si="46"/>
        <v>42718.527083333334</v>
      </c>
      <c r="K708" s="5">
        <v>1478130783</v>
      </c>
      <c r="L708" s="12">
        <f t="shared" si="47"/>
        <v>42676.745173611111</v>
      </c>
      <c r="M708" t="b">
        <v>0</v>
      </c>
      <c r="N708" s="5">
        <v>0</v>
      </c>
      <c r="O708" t="b">
        <v>0</v>
      </c>
      <c r="P708" s="5" t="s">
        <v>8271</v>
      </c>
      <c r="Q708" s="5">
        <f t="shared" si="44"/>
        <v>0</v>
      </c>
      <c r="R708" s="5" t="e">
        <v>#DIV/0!</v>
      </c>
      <c r="S708" s="5">
        <f t="shared" si="45"/>
        <v>0</v>
      </c>
      <c r="T708" s="5" t="s">
        <v>8330</v>
      </c>
      <c r="U708" s="5" t="s">
        <v>8332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12">
        <f t="shared" si="46"/>
        <v>42736.413506944446</v>
      </c>
      <c r="K709" s="5">
        <v>1479830127</v>
      </c>
      <c r="L709" s="12">
        <f t="shared" si="47"/>
        <v>42696.413506944446</v>
      </c>
      <c r="M709" t="b">
        <v>0</v>
      </c>
      <c r="N709" s="5">
        <v>456</v>
      </c>
      <c r="O709" t="b">
        <v>0</v>
      </c>
      <c r="P709" s="5" t="s">
        <v>8271</v>
      </c>
      <c r="Q709" s="5">
        <f t="shared" si="44"/>
        <v>78.927352941176466</v>
      </c>
      <c r="R709" s="5">
        <v>117.69868421052631</v>
      </c>
      <c r="S709" s="5">
        <f t="shared" si="45"/>
        <v>117.69868421052631</v>
      </c>
      <c r="T709" s="5" t="s">
        <v>8330</v>
      </c>
      <c r="U709" s="5" t="s">
        <v>8332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12">
        <f t="shared" si="46"/>
        <v>41895.331018518518</v>
      </c>
      <c r="K710" s="5">
        <v>1405432600</v>
      </c>
      <c r="L710" s="12">
        <f t="shared" si="47"/>
        <v>41835.331018518518</v>
      </c>
      <c r="M710" t="b">
        <v>0</v>
      </c>
      <c r="N710" s="5">
        <v>369</v>
      </c>
      <c r="O710" t="b">
        <v>0</v>
      </c>
      <c r="P710" s="5" t="s">
        <v>8271</v>
      </c>
      <c r="Q710" s="5">
        <f t="shared" si="44"/>
        <v>22.092500000000001</v>
      </c>
      <c r="R710" s="5">
        <v>23.948509485094849</v>
      </c>
      <c r="S710" s="5">
        <f t="shared" si="45"/>
        <v>23.948509485094849</v>
      </c>
      <c r="T710" s="5" t="s">
        <v>8330</v>
      </c>
      <c r="U710" s="5" t="s">
        <v>8332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12">
        <f t="shared" si="46"/>
        <v>41977.791192129633</v>
      </c>
      <c r="K711" s="5">
        <v>1415149159</v>
      </c>
      <c r="L711" s="12">
        <f t="shared" si="47"/>
        <v>41947.791192129633</v>
      </c>
      <c r="M711" t="b">
        <v>0</v>
      </c>
      <c r="N711" s="5">
        <v>2</v>
      </c>
      <c r="O711" t="b">
        <v>0</v>
      </c>
      <c r="P711" s="5" t="s">
        <v>8271</v>
      </c>
      <c r="Q711" s="5">
        <f t="shared" si="44"/>
        <v>0.40666666666666668</v>
      </c>
      <c r="R711" s="5">
        <v>30.5</v>
      </c>
      <c r="S711" s="5">
        <f t="shared" si="45"/>
        <v>30.5</v>
      </c>
      <c r="T711" s="5" t="s">
        <v>8330</v>
      </c>
      <c r="U711" s="5" t="s">
        <v>8332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12">
        <f t="shared" si="46"/>
        <v>41870.780555555553</v>
      </c>
      <c r="K712" s="5">
        <v>1405640302</v>
      </c>
      <c r="L712" s="12">
        <f t="shared" si="47"/>
        <v>41837.734976851854</v>
      </c>
      <c r="M712" t="b">
        <v>0</v>
      </c>
      <c r="N712" s="5">
        <v>0</v>
      </c>
      <c r="O712" t="b">
        <v>0</v>
      </c>
      <c r="P712" s="5" t="s">
        <v>8271</v>
      </c>
      <c r="Q712" s="5">
        <f t="shared" si="44"/>
        <v>0</v>
      </c>
      <c r="R712" s="5" t="e">
        <v>#DIV/0!</v>
      </c>
      <c r="S712" s="5">
        <f t="shared" si="45"/>
        <v>0</v>
      </c>
      <c r="T712" s="5" t="s">
        <v>8330</v>
      </c>
      <c r="U712" s="5" t="s">
        <v>8332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12">
        <f t="shared" si="46"/>
        <v>42718.250787037032</v>
      </c>
      <c r="K713" s="5">
        <v>1478257268</v>
      </c>
      <c r="L713" s="12">
        <f t="shared" si="47"/>
        <v>42678.209120370375</v>
      </c>
      <c r="M713" t="b">
        <v>0</v>
      </c>
      <c r="N713" s="5">
        <v>338</v>
      </c>
      <c r="O713" t="b">
        <v>0</v>
      </c>
      <c r="P713" s="5" t="s">
        <v>8271</v>
      </c>
      <c r="Q713" s="5">
        <f t="shared" si="44"/>
        <v>33.790999999999997</v>
      </c>
      <c r="R713" s="5">
        <v>99.973372781065095</v>
      </c>
      <c r="S713" s="5">
        <f t="shared" si="45"/>
        <v>99.973372781065095</v>
      </c>
      <c r="T713" s="5" t="s">
        <v>8330</v>
      </c>
      <c r="U713" s="5" t="s">
        <v>8332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12">
        <f t="shared" si="46"/>
        <v>42414.430925925924</v>
      </c>
      <c r="K714" s="5">
        <v>1452874832</v>
      </c>
      <c r="L714" s="12">
        <f t="shared" si="47"/>
        <v>42384.430925925924</v>
      </c>
      <c r="M714" t="b">
        <v>0</v>
      </c>
      <c r="N714" s="5">
        <v>4</v>
      </c>
      <c r="O714" t="b">
        <v>0</v>
      </c>
      <c r="P714" s="5" t="s">
        <v>8271</v>
      </c>
      <c r="Q714" s="5">
        <f t="shared" si="44"/>
        <v>0.21649484536082475</v>
      </c>
      <c r="R714" s="5">
        <v>26.25</v>
      </c>
      <c r="S714" s="5">
        <f t="shared" si="45"/>
        <v>26.25</v>
      </c>
      <c r="T714" s="5" t="s">
        <v>8330</v>
      </c>
      <c r="U714" s="5" t="s">
        <v>8332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12">
        <f t="shared" si="46"/>
        <v>42526.279305555552</v>
      </c>
      <c r="K715" s="5">
        <v>1462538532</v>
      </c>
      <c r="L715" s="12">
        <f t="shared" si="47"/>
        <v>42496.279305555552</v>
      </c>
      <c r="M715" t="b">
        <v>0</v>
      </c>
      <c r="N715" s="5">
        <v>1</v>
      </c>
      <c r="O715" t="b">
        <v>0</v>
      </c>
      <c r="P715" s="5" t="s">
        <v>8271</v>
      </c>
      <c r="Q715" s="5">
        <f t="shared" si="44"/>
        <v>0.79600000000000004</v>
      </c>
      <c r="R715" s="5">
        <v>199</v>
      </c>
      <c r="S715" s="5">
        <f t="shared" si="45"/>
        <v>199</v>
      </c>
      <c r="T715" s="5" t="s">
        <v>8330</v>
      </c>
      <c r="U715" s="5" t="s">
        <v>8332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12">
        <f t="shared" si="46"/>
        <v>42794.537986111114</v>
      </c>
      <c r="K716" s="5">
        <v>1483124082</v>
      </c>
      <c r="L716" s="12">
        <f t="shared" si="47"/>
        <v>42734.537986111114</v>
      </c>
      <c r="M716" t="b">
        <v>0</v>
      </c>
      <c r="N716" s="5">
        <v>28</v>
      </c>
      <c r="O716" t="b">
        <v>0</v>
      </c>
      <c r="P716" s="5" t="s">
        <v>8271</v>
      </c>
      <c r="Q716" s="5">
        <f t="shared" si="44"/>
        <v>14.993333333333334</v>
      </c>
      <c r="R716" s="5">
        <v>80.321428571428569</v>
      </c>
      <c r="S716" s="5">
        <f t="shared" si="45"/>
        <v>80.321428571428569</v>
      </c>
      <c r="T716" s="5" t="s">
        <v>8330</v>
      </c>
      <c r="U716" s="5" t="s">
        <v>8332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12">
        <f t="shared" si="46"/>
        <v>42312.882407407407</v>
      </c>
      <c r="K717" s="5">
        <v>1443233440</v>
      </c>
      <c r="L717" s="12">
        <f t="shared" si="47"/>
        <v>42272.840740740736</v>
      </c>
      <c r="M717" t="b">
        <v>0</v>
      </c>
      <c r="N717" s="5">
        <v>12</v>
      </c>
      <c r="O717" t="b">
        <v>0</v>
      </c>
      <c r="P717" s="5" t="s">
        <v>8271</v>
      </c>
      <c r="Q717" s="5">
        <f t="shared" si="44"/>
        <v>5.0509090909090908</v>
      </c>
      <c r="R717" s="5">
        <v>115.75</v>
      </c>
      <c r="S717" s="5">
        <f t="shared" si="45"/>
        <v>115.75</v>
      </c>
      <c r="T717" s="5" t="s">
        <v>8330</v>
      </c>
      <c r="U717" s="5" t="s">
        <v>8332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12">
        <f t="shared" si="46"/>
        <v>41973.75</v>
      </c>
      <c r="K718" s="5">
        <v>1414511307</v>
      </c>
      <c r="L718" s="12">
        <f t="shared" si="47"/>
        <v>41940.408645833333</v>
      </c>
      <c r="M718" t="b">
        <v>0</v>
      </c>
      <c r="N718" s="5">
        <v>16</v>
      </c>
      <c r="O718" t="b">
        <v>0</v>
      </c>
      <c r="P718" s="5" t="s">
        <v>8271</v>
      </c>
      <c r="Q718" s="5">
        <f t="shared" si="44"/>
        <v>10.214285714285714</v>
      </c>
      <c r="R718" s="5">
        <v>44.6875</v>
      </c>
      <c r="S718" s="5">
        <f t="shared" si="45"/>
        <v>44.6875</v>
      </c>
      <c r="T718" s="5" t="s">
        <v>8330</v>
      </c>
      <c r="U718" s="5" t="s">
        <v>8332</v>
      </c>
    </row>
    <row r="719" spans="1:21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12">
        <f t="shared" si="46"/>
        <v>41887.604189814811</v>
      </c>
      <c r="K719" s="5">
        <v>1407357002</v>
      </c>
      <c r="L719" s="12">
        <f t="shared" si="47"/>
        <v>41857.604189814811</v>
      </c>
      <c r="M719" t="b">
        <v>0</v>
      </c>
      <c r="N719" s="5">
        <v>4</v>
      </c>
      <c r="O719" t="b">
        <v>0</v>
      </c>
      <c r="P719" s="5" t="s">
        <v>8271</v>
      </c>
      <c r="Q719" s="5">
        <f t="shared" si="44"/>
        <v>0.30499999999999999</v>
      </c>
      <c r="R719" s="5">
        <v>76.25</v>
      </c>
      <c r="S719" s="5">
        <f t="shared" si="45"/>
        <v>76.25</v>
      </c>
      <c r="T719" s="5" t="s">
        <v>8330</v>
      </c>
      <c r="U719" s="5" t="s">
        <v>8332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12">
        <f t="shared" si="46"/>
        <v>42783.999305555553</v>
      </c>
      <c r="K720" s="5">
        <v>1484684247</v>
      </c>
      <c r="L720" s="12">
        <f t="shared" si="47"/>
        <v>42752.595451388886</v>
      </c>
      <c r="M720" t="b">
        <v>0</v>
      </c>
      <c r="N720" s="5">
        <v>4</v>
      </c>
      <c r="O720" t="b">
        <v>0</v>
      </c>
      <c r="P720" s="5" t="s">
        <v>8271</v>
      </c>
      <c r="Q720" s="5">
        <f t="shared" si="44"/>
        <v>0.75</v>
      </c>
      <c r="R720" s="5">
        <v>22.5</v>
      </c>
      <c r="S720" s="5">
        <f t="shared" si="45"/>
        <v>22.5</v>
      </c>
      <c r="T720" s="5" t="s">
        <v>8330</v>
      </c>
      <c r="U720" s="5" t="s">
        <v>8332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12">
        <f t="shared" si="46"/>
        <v>42422.790231481486</v>
      </c>
      <c r="K721" s="5">
        <v>1454979476</v>
      </c>
      <c r="L721" s="12">
        <f t="shared" si="47"/>
        <v>42408.790231481486</v>
      </c>
      <c r="M721" t="b">
        <v>0</v>
      </c>
      <c r="N721" s="5">
        <v>10</v>
      </c>
      <c r="O721" t="b">
        <v>0</v>
      </c>
      <c r="P721" s="5" t="s">
        <v>8271</v>
      </c>
      <c r="Q721" s="5">
        <f t="shared" si="44"/>
        <v>1.2933333333333332</v>
      </c>
      <c r="R721" s="5">
        <v>19.399999999999999</v>
      </c>
      <c r="S721" s="5">
        <f t="shared" si="45"/>
        <v>19.399999999999999</v>
      </c>
      <c r="T721" s="5" t="s">
        <v>8330</v>
      </c>
      <c r="U721" s="5" t="s">
        <v>8332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12">
        <f t="shared" si="46"/>
        <v>40937.399201388893</v>
      </c>
      <c r="K722" s="5">
        <v>1325432091</v>
      </c>
      <c r="L722" s="12">
        <f t="shared" si="47"/>
        <v>40909.399201388893</v>
      </c>
      <c r="M722" t="b">
        <v>0</v>
      </c>
      <c r="N722" s="5">
        <v>41</v>
      </c>
      <c r="O722" t="b">
        <v>1</v>
      </c>
      <c r="P722" s="5" t="s">
        <v>8272</v>
      </c>
      <c r="Q722" s="5">
        <f t="shared" si="44"/>
        <v>143.94736842105263</v>
      </c>
      <c r="R722" s="5">
        <v>66.707317073170728</v>
      </c>
      <c r="S722" s="5">
        <f t="shared" si="45"/>
        <v>66.707317073170728</v>
      </c>
      <c r="T722" s="5" t="s">
        <v>8333</v>
      </c>
      <c r="U722" s="5" t="s">
        <v>8334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12">
        <f t="shared" si="46"/>
        <v>41852.321840277778</v>
      </c>
      <c r="K723" s="5">
        <v>1403012607</v>
      </c>
      <c r="L723" s="12">
        <f t="shared" si="47"/>
        <v>41807.321840277778</v>
      </c>
      <c r="M723" t="b">
        <v>0</v>
      </c>
      <c r="N723" s="5">
        <v>119</v>
      </c>
      <c r="O723" t="b">
        <v>1</v>
      </c>
      <c r="P723" s="5" t="s">
        <v>8272</v>
      </c>
      <c r="Q723" s="5">
        <f t="shared" si="44"/>
        <v>122.10975609756098</v>
      </c>
      <c r="R723" s="5">
        <v>84.142857142857139</v>
      </c>
      <c r="S723" s="5">
        <f t="shared" si="45"/>
        <v>84.142857142857139</v>
      </c>
      <c r="T723" s="5" t="s">
        <v>8333</v>
      </c>
      <c r="U723" s="5" t="s">
        <v>8334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12">
        <f t="shared" si="46"/>
        <v>41007.51363425926</v>
      </c>
      <c r="K724" s="5">
        <v>1331320778</v>
      </c>
      <c r="L724" s="12">
        <f t="shared" si="47"/>
        <v>40977.555300925924</v>
      </c>
      <c r="M724" t="b">
        <v>0</v>
      </c>
      <c r="N724" s="5">
        <v>153</v>
      </c>
      <c r="O724" t="b">
        <v>1</v>
      </c>
      <c r="P724" s="5" t="s">
        <v>8272</v>
      </c>
      <c r="Q724" s="5">
        <f t="shared" si="44"/>
        <v>132.024</v>
      </c>
      <c r="R724" s="5">
        <v>215.72549019607843</v>
      </c>
      <c r="S724" s="5">
        <f t="shared" si="45"/>
        <v>215.72549019607843</v>
      </c>
      <c r="T724" s="5" t="s">
        <v>8333</v>
      </c>
      <c r="U724" s="5" t="s">
        <v>8334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12">
        <f t="shared" si="46"/>
        <v>42214.915972222225</v>
      </c>
      <c r="K725" s="5">
        <v>1435606549</v>
      </c>
      <c r="L725" s="12">
        <f t="shared" si="47"/>
        <v>42184.56653935185</v>
      </c>
      <c r="M725" t="b">
        <v>0</v>
      </c>
      <c r="N725" s="5">
        <v>100</v>
      </c>
      <c r="O725" t="b">
        <v>1</v>
      </c>
      <c r="P725" s="5" t="s">
        <v>8272</v>
      </c>
      <c r="Q725" s="5">
        <f t="shared" si="44"/>
        <v>109.38</v>
      </c>
      <c r="R725" s="5">
        <v>54.69</v>
      </c>
      <c r="S725" s="5">
        <f t="shared" si="45"/>
        <v>54.69</v>
      </c>
      <c r="T725" s="5" t="s">
        <v>8333</v>
      </c>
      <c r="U725" s="5" t="s">
        <v>8334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12">
        <f t="shared" si="46"/>
        <v>40724.388460648144</v>
      </c>
      <c r="K726" s="5">
        <v>1306855163</v>
      </c>
      <c r="L726" s="12">
        <f t="shared" si="47"/>
        <v>40694.388460648144</v>
      </c>
      <c r="M726" t="b">
        <v>0</v>
      </c>
      <c r="N726" s="5">
        <v>143</v>
      </c>
      <c r="O726" t="b">
        <v>1</v>
      </c>
      <c r="P726" s="5" t="s">
        <v>8272</v>
      </c>
      <c r="Q726" s="5">
        <f t="shared" si="44"/>
        <v>105.47157142857142</v>
      </c>
      <c r="R726" s="5">
        <v>51.62944055944056</v>
      </c>
      <c r="S726" s="5">
        <f t="shared" si="45"/>
        <v>51.62944055944056</v>
      </c>
      <c r="T726" s="5" t="s">
        <v>8333</v>
      </c>
      <c r="U726" s="5" t="s">
        <v>8334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12">
        <f t="shared" si="46"/>
        <v>42351.376296296294</v>
      </c>
      <c r="K727" s="5">
        <v>1447426912</v>
      </c>
      <c r="L727" s="12">
        <f t="shared" si="47"/>
        <v>42321.376296296294</v>
      </c>
      <c r="M727" t="b">
        <v>0</v>
      </c>
      <c r="N727" s="5">
        <v>140</v>
      </c>
      <c r="O727" t="b">
        <v>1</v>
      </c>
      <c r="P727" s="5" t="s">
        <v>8272</v>
      </c>
      <c r="Q727" s="5">
        <f t="shared" si="44"/>
        <v>100.35</v>
      </c>
      <c r="R727" s="5">
        <v>143.35714285714286</v>
      </c>
      <c r="S727" s="5">
        <f t="shared" si="45"/>
        <v>143.35714285714286</v>
      </c>
      <c r="T727" s="5" t="s">
        <v>8333</v>
      </c>
      <c r="U727" s="5" t="s">
        <v>8334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12">
        <f t="shared" si="46"/>
        <v>41375.792673611111</v>
      </c>
      <c r="K728" s="5">
        <v>1363136487</v>
      </c>
      <c r="L728" s="12">
        <f t="shared" si="47"/>
        <v>41345.792673611111</v>
      </c>
      <c r="M728" t="b">
        <v>0</v>
      </c>
      <c r="N728" s="5">
        <v>35</v>
      </c>
      <c r="O728" t="b">
        <v>1</v>
      </c>
      <c r="P728" s="5" t="s">
        <v>8272</v>
      </c>
      <c r="Q728" s="5">
        <f t="shared" si="44"/>
        <v>101.4</v>
      </c>
      <c r="R728" s="5">
        <v>72.428571428571431</v>
      </c>
      <c r="S728" s="5">
        <f t="shared" si="45"/>
        <v>72.428571428571431</v>
      </c>
      <c r="T728" s="5" t="s">
        <v>8333</v>
      </c>
      <c r="U728" s="5" t="s">
        <v>8334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12">
        <f t="shared" si="46"/>
        <v>41288.638888888891</v>
      </c>
      <c r="K729" s="5">
        <v>1354580949</v>
      </c>
      <c r="L729" s="12">
        <f t="shared" si="47"/>
        <v>41246.770243055558</v>
      </c>
      <c r="M729" t="b">
        <v>0</v>
      </c>
      <c r="N729" s="5">
        <v>149</v>
      </c>
      <c r="O729" t="b">
        <v>1</v>
      </c>
      <c r="P729" s="5" t="s">
        <v>8272</v>
      </c>
      <c r="Q729" s="5">
        <f t="shared" si="44"/>
        <v>155.51428571428571</v>
      </c>
      <c r="R729" s="5">
        <v>36.530201342281877</v>
      </c>
      <c r="S729" s="5">
        <f t="shared" si="45"/>
        <v>36.530201342281877</v>
      </c>
      <c r="T729" s="5" t="s">
        <v>8333</v>
      </c>
      <c r="U729" s="5" t="s">
        <v>8334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12">
        <f t="shared" si="46"/>
        <v>40776.587465277778</v>
      </c>
      <c r="K730" s="5">
        <v>1310069157</v>
      </c>
      <c r="L730" s="12">
        <f t="shared" si="47"/>
        <v>40731.587465277778</v>
      </c>
      <c r="M730" t="b">
        <v>0</v>
      </c>
      <c r="N730" s="5">
        <v>130</v>
      </c>
      <c r="O730" t="b">
        <v>1</v>
      </c>
      <c r="P730" s="5" t="s">
        <v>8272</v>
      </c>
      <c r="Q730" s="5">
        <f t="shared" si="44"/>
        <v>105.566</v>
      </c>
      <c r="R730" s="5">
        <v>60.903461538461535</v>
      </c>
      <c r="S730" s="5">
        <f t="shared" si="45"/>
        <v>60.903461538461535</v>
      </c>
      <c r="T730" s="5" t="s">
        <v>8333</v>
      </c>
      <c r="U730" s="5" t="s">
        <v>8334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12">
        <f t="shared" si="46"/>
        <v>41170.935891203706</v>
      </c>
      <c r="K731" s="5">
        <v>1342844861</v>
      </c>
      <c r="L731" s="12">
        <f t="shared" si="47"/>
        <v>41110.935891203706</v>
      </c>
      <c r="M731" t="b">
        <v>0</v>
      </c>
      <c r="N731" s="5">
        <v>120</v>
      </c>
      <c r="O731" t="b">
        <v>1</v>
      </c>
      <c r="P731" s="5" t="s">
        <v>8272</v>
      </c>
      <c r="Q731" s="5">
        <f t="shared" si="44"/>
        <v>130.65</v>
      </c>
      <c r="R731" s="5">
        <v>43.55</v>
      </c>
      <c r="S731" s="5">
        <f t="shared" si="45"/>
        <v>43.55</v>
      </c>
      <c r="T731" s="5" t="s">
        <v>8333</v>
      </c>
      <c r="U731" s="5" t="s">
        <v>8334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12">
        <f t="shared" si="46"/>
        <v>40884.495266203703</v>
      </c>
      <c r="K732" s="5">
        <v>1320688391</v>
      </c>
      <c r="L732" s="12">
        <f t="shared" si="47"/>
        <v>40854.495266203703</v>
      </c>
      <c r="M732" t="b">
        <v>0</v>
      </c>
      <c r="N732" s="5">
        <v>265</v>
      </c>
      <c r="O732" t="b">
        <v>1</v>
      </c>
      <c r="P732" s="5" t="s">
        <v>8272</v>
      </c>
      <c r="Q732" s="5">
        <f t="shared" si="44"/>
        <v>132.19</v>
      </c>
      <c r="R732" s="5">
        <v>99.766037735849054</v>
      </c>
      <c r="S732" s="5">
        <f t="shared" si="45"/>
        <v>99.766037735849054</v>
      </c>
      <c r="T732" s="5" t="s">
        <v>8333</v>
      </c>
      <c r="U732" s="5" t="s">
        <v>8334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12">
        <f t="shared" si="46"/>
        <v>40930</v>
      </c>
      <c r="K733" s="5">
        <v>1322852747</v>
      </c>
      <c r="L733" s="12">
        <f t="shared" si="47"/>
        <v>40879.545682870368</v>
      </c>
      <c r="M733" t="b">
        <v>0</v>
      </c>
      <c r="N733" s="5">
        <v>71</v>
      </c>
      <c r="O733" t="b">
        <v>1</v>
      </c>
      <c r="P733" s="5" t="s">
        <v>8272</v>
      </c>
      <c r="Q733" s="5">
        <f t="shared" si="44"/>
        <v>126</v>
      </c>
      <c r="R733" s="5">
        <v>88.732394366197184</v>
      </c>
      <c r="S733" s="5">
        <f t="shared" si="45"/>
        <v>88.732394366197184</v>
      </c>
      <c r="T733" s="5" t="s">
        <v>8333</v>
      </c>
      <c r="U733" s="5" t="s">
        <v>8334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12">
        <f t="shared" si="46"/>
        <v>41546.174317129626</v>
      </c>
      <c r="K734" s="5">
        <v>1375265461</v>
      </c>
      <c r="L734" s="12">
        <f t="shared" si="47"/>
        <v>41486.174317129626</v>
      </c>
      <c r="M734" t="b">
        <v>0</v>
      </c>
      <c r="N734" s="5">
        <v>13</v>
      </c>
      <c r="O734" t="b">
        <v>1</v>
      </c>
      <c r="P734" s="5" t="s">
        <v>8272</v>
      </c>
      <c r="Q734" s="5">
        <f t="shared" si="44"/>
        <v>160</v>
      </c>
      <c r="R734" s="5">
        <v>4.9230769230769234</v>
      </c>
      <c r="S734" s="5">
        <f t="shared" si="45"/>
        <v>4.9230769230769234</v>
      </c>
      <c r="T734" s="5" t="s">
        <v>8333</v>
      </c>
      <c r="U734" s="5" t="s">
        <v>8334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12">
        <f t="shared" si="46"/>
        <v>41628.170046296298</v>
      </c>
      <c r="K735" s="5">
        <v>1384941892</v>
      </c>
      <c r="L735" s="12">
        <f t="shared" si="47"/>
        <v>41598.170046296298</v>
      </c>
      <c r="M735" t="b">
        <v>0</v>
      </c>
      <c r="N735" s="5">
        <v>169</v>
      </c>
      <c r="O735" t="b">
        <v>1</v>
      </c>
      <c r="P735" s="5" t="s">
        <v>8272</v>
      </c>
      <c r="Q735" s="5">
        <f t="shared" si="44"/>
        <v>120.48</v>
      </c>
      <c r="R735" s="5">
        <v>17.822485207100591</v>
      </c>
      <c r="S735" s="5">
        <f t="shared" si="45"/>
        <v>17.822485207100591</v>
      </c>
      <c r="T735" s="5" t="s">
        <v>8333</v>
      </c>
      <c r="U735" s="5" t="s">
        <v>8334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12">
        <f t="shared" si="46"/>
        <v>42132.958333333328</v>
      </c>
      <c r="K736" s="5">
        <v>1428465420</v>
      </c>
      <c r="L736" s="12">
        <f t="shared" si="47"/>
        <v>42101.914583333331</v>
      </c>
      <c r="M736" t="b">
        <v>0</v>
      </c>
      <c r="N736" s="5">
        <v>57</v>
      </c>
      <c r="O736" t="b">
        <v>1</v>
      </c>
      <c r="P736" s="5" t="s">
        <v>8272</v>
      </c>
      <c r="Q736" s="5">
        <f t="shared" si="44"/>
        <v>125.52941176470588</v>
      </c>
      <c r="R736" s="5">
        <v>187.19298245614036</v>
      </c>
      <c r="S736" s="5">
        <f t="shared" si="45"/>
        <v>187.19298245614036</v>
      </c>
      <c r="T736" s="5" t="s">
        <v>8333</v>
      </c>
      <c r="U736" s="5" t="s">
        <v>8334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12">
        <f t="shared" si="46"/>
        <v>41976.777083333334</v>
      </c>
      <c r="K737" s="5">
        <v>1414975346</v>
      </c>
      <c r="L737" s="12">
        <f t="shared" si="47"/>
        <v>41945.779467592591</v>
      </c>
      <c r="M737" t="b">
        <v>0</v>
      </c>
      <c r="N737" s="5">
        <v>229</v>
      </c>
      <c r="O737" t="b">
        <v>1</v>
      </c>
      <c r="P737" s="5" t="s">
        <v>8272</v>
      </c>
      <c r="Q737" s="5">
        <f t="shared" si="44"/>
        <v>114.4063829787234</v>
      </c>
      <c r="R737" s="5">
        <v>234.80786026200875</v>
      </c>
      <c r="S737" s="5">
        <f t="shared" si="45"/>
        <v>234.80786026200875</v>
      </c>
      <c r="T737" s="5" t="s">
        <v>8333</v>
      </c>
      <c r="U737" s="5" t="s">
        <v>8334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12">
        <f t="shared" si="46"/>
        <v>41598.957638888889</v>
      </c>
      <c r="K738" s="5">
        <v>1383327440</v>
      </c>
      <c r="L738" s="12">
        <f t="shared" si="47"/>
        <v>41579.484259259261</v>
      </c>
      <c r="M738" t="b">
        <v>0</v>
      </c>
      <c r="N738" s="5">
        <v>108</v>
      </c>
      <c r="O738" t="b">
        <v>1</v>
      </c>
      <c r="P738" s="5" t="s">
        <v>8272</v>
      </c>
      <c r="Q738" s="5">
        <f t="shared" si="44"/>
        <v>315.13888888888891</v>
      </c>
      <c r="R738" s="5">
        <v>105.04629629629629</v>
      </c>
      <c r="S738" s="5">
        <f t="shared" si="45"/>
        <v>105.04629629629629</v>
      </c>
      <c r="T738" s="5" t="s">
        <v>8333</v>
      </c>
      <c r="U738" s="5" t="s">
        <v>8334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12">
        <f t="shared" si="46"/>
        <v>41684.583333333336</v>
      </c>
      <c r="K739" s="5">
        <v>1390890987</v>
      </c>
      <c r="L739" s="12">
        <f t="shared" si="47"/>
        <v>41667.025312500002</v>
      </c>
      <c r="M739" t="b">
        <v>0</v>
      </c>
      <c r="N739" s="5">
        <v>108</v>
      </c>
      <c r="O739" t="b">
        <v>1</v>
      </c>
      <c r="P739" s="5" t="s">
        <v>8272</v>
      </c>
      <c r="Q739" s="5">
        <f t="shared" si="44"/>
        <v>122.4</v>
      </c>
      <c r="R739" s="5">
        <v>56.666666666666664</v>
      </c>
      <c r="S739" s="5">
        <f t="shared" si="45"/>
        <v>56.666666666666664</v>
      </c>
      <c r="T739" s="5" t="s">
        <v>8333</v>
      </c>
      <c r="U739" s="5" t="s">
        <v>8334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12">
        <f t="shared" si="46"/>
        <v>41973.957638888889</v>
      </c>
      <c r="K740" s="5">
        <v>1414765794</v>
      </c>
      <c r="L740" s="12">
        <f t="shared" si="47"/>
        <v>41943.354097222225</v>
      </c>
      <c r="M740" t="b">
        <v>0</v>
      </c>
      <c r="N740" s="5">
        <v>41</v>
      </c>
      <c r="O740" t="b">
        <v>1</v>
      </c>
      <c r="P740" s="5" t="s">
        <v>8272</v>
      </c>
      <c r="Q740" s="5">
        <f t="shared" si="44"/>
        <v>106.73333333333333</v>
      </c>
      <c r="R740" s="5">
        <v>39.048780487804876</v>
      </c>
      <c r="S740" s="5">
        <f t="shared" si="45"/>
        <v>39.048780487804876</v>
      </c>
      <c r="T740" s="5" t="s">
        <v>8333</v>
      </c>
      <c r="U740" s="5" t="s">
        <v>8334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12">
        <f t="shared" si="46"/>
        <v>41862.252650462964</v>
      </c>
      <c r="K741" s="5">
        <v>1404907429</v>
      </c>
      <c r="L741" s="12">
        <f t="shared" si="47"/>
        <v>41829.252650462964</v>
      </c>
      <c r="M741" t="b">
        <v>0</v>
      </c>
      <c r="N741" s="5">
        <v>139</v>
      </c>
      <c r="O741" t="b">
        <v>1</v>
      </c>
      <c r="P741" s="5" t="s">
        <v>8272</v>
      </c>
      <c r="Q741" s="5">
        <f t="shared" si="44"/>
        <v>158.33333333333334</v>
      </c>
      <c r="R741" s="5">
        <v>68.345323741007192</v>
      </c>
      <c r="S741" s="5">
        <f t="shared" si="45"/>
        <v>68.345323741007192</v>
      </c>
      <c r="T741" s="5" t="s">
        <v>8333</v>
      </c>
      <c r="U741" s="5" t="s">
        <v>8334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12">
        <f t="shared" si="46"/>
        <v>42175.896782407406</v>
      </c>
      <c r="K742" s="5">
        <v>1433647882</v>
      </c>
      <c r="L742" s="12">
        <f t="shared" si="47"/>
        <v>42161.896782407406</v>
      </c>
      <c r="M742" t="b">
        <v>0</v>
      </c>
      <c r="N742" s="5">
        <v>19</v>
      </c>
      <c r="O742" t="b">
        <v>1</v>
      </c>
      <c r="P742" s="5" t="s">
        <v>8272</v>
      </c>
      <c r="Q742" s="5">
        <f t="shared" si="44"/>
        <v>107.4</v>
      </c>
      <c r="R742" s="5">
        <v>169.57894736842104</v>
      </c>
      <c r="S742" s="5">
        <f t="shared" si="45"/>
        <v>169.57894736842104</v>
      </c>
      <c r="T742" s="5" t="s">
        <v>8333</v>
      </c>
      <c r="U742" s="5" t="s">
        <v>8334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12">
        <f t="shared" si="46"/>
        <v>41436.398217592592</v>
      </c>
      <c r="K743" s="5">
        <v>1367940806</v>
      </c>
      <c r="L743" s="12">
        <f t="shared" si="47"/>
        <v>41401.398217592592</v>
      </c>
      <c r="M743" t="b">
        <v>0</v>
      </c>
      <c r="N743" s="5">
        <v>94</v>
      </c>
      <c r="O743" t="b">
        <v>1</v>
      </c>
      <c r="P743" s="5" t="s">
        <v>8272</v>
      </c>
      <c r="Q743" s="5">
        <f t="shared" si="44"/>
        <v>102.26</v>
      </c>
      <c r="R743" s="5">
        <v>141.42340425531913</v>
      </c>
      <c r="S743" s="5">
        <f t="shared" si="45"/>
        <v>141.42340425531913</v>
      </c>
      <c r="T743" s="5" t="s">
        <v>8333</v>
      </c>
      <c r="U743" s="5" t="s">
        <v>8334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12">
        <f t="shared" si="46"/>
        <v>41719.626296296294</v>
      </c>
      <c r="K744" s="5">
        <v>1392847312</v>
      </c>
      <c r="L744" s="12">
        <f t="shared" si="47"/>
        <v>41689.667962962965</v>
      </c>
      <c r="M744" t="b">
        <v>0</v>
      </c>
      <c r="N744" s="5">
        <v>23</v>
      </c>
      <c r="O744" t="b">
        <v>1</v>
      </c>
      <c r="P744" s="5" t="s">
        <v>8272</v>
      </c>
      <c r="Q744" s="5">
        <f t="shared" si="44"/>
        <v>110.71428571428571</v>
      </c>
      <c r="R744" s="5">
        <v>67.391304347826093</v>
      </c>
      <c r="S744" s="5">
        <f t="shared" si="45"/>
        <v>67.391304347826093</v>
      </c>
      <c r="T744" s="5" t="s">
        <v>8333</v>
      </c>
      <c r="U744" s="5" t="s">
        <v>8334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12">
        <f t="shared" si="46"/>
        <v>41015.625</v>
      </c>
      <c r="K745" s="5">
        <v>1332435685</v>
      </c>
      <c r="L745" s="12">
        <f t="shared" si="47"/>
        <v>40990.459317129629</v>
      </c>
      <c r="M745" t="b">
        <v>0</v>
      </c>
      <c r="N745" s="5">
        <v>15</v>
      </c>
      <c r="O745" t="b">
        <v>1</v>
      </c>
      <c r="P745" s="5" t="s">
        <v>8272</v>
      </c>
      <c r="Q745" s="5">
        <f t="shared" si="44"/>
        <v>148</v>
      </c>
      <c r="R745" s="5">
        <v>54.266666666666666</v>
      </c>
      <c r="S745" s="5">
        <f t="shared" si="45"/>
        <v>54.266666666666666</v>
      </c>
      <c r="T745" s="5" t="s">
        <v>8333</v>
      </c>
      <c r="U745" s="5" t="s">
        <v>8334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12">
        <f t="shared" si="46"/>
        <v>41256.70721064815</v>
      </c>
      <c r="K746" s="5">
        <v>1352847503</v>
      </c>
      <c r="L746" s="12">
        <f t="shared" si="47"/>
        <v>41226.70721064815</v>
      </c>
      <c r="M746" t="b">
        <v>0</v>
      </c>
      <c r="N746" s="5">
        <v>62</v>
      </c>
      <c r="O746" t="b">
        <v>1</v>
      </c>
      <c r="P746" s="5" t="s">
        <v>8272</v>
      </c>
      <c r="Q746" s="5">
        <f t="shared" si="44"/>
        <v>102.32</v>
      </c>
      <c r="R746" s="5">
        <v>82.516129032258064</v>
      </c>
      <c r="S746" s="5">
        <f t="shared" si="45"/>
        <v>82.516129032258064</v>
      </c>
      <c r="T746" s="5" t="s">
        <v>8333</v>
      </c>
      <c r="U746" s="5" t="s">
        <v>8334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12">
        <f t="shared" si="46"/>
        <v>41397.322280092594</v>
      </c>
      <c r="K747" s="5">
        <v>1364996645</v>
      </c>
      <c r="L747" s="12">
        <f t="shared" si="47"/>
        <v>41367.322280092594</v>
      </c>
      <c r="M747" t="b">
        <v>0</v>
      </c>
      <c r="N747" s="5">
        <v>74</v>
      </c>
      <c r="O747" t="b">
        <v>1</v>
      </c>
      <c r="P747" s="5" t="s">
        <v>8272</v>
      </c>
      <c r="Q747" s="5">
        <f t="shared" si="44"/>
        <v>179.09909909909911</v>
      </c>
      <c r="R747" s="5">
        <v>53.729729729729726</v>
      </c>
      <c r="S747" s="5">
        <f t="shared" si="45"/>
        <v>53.729729729729726</v>
      </c>
      <c r="T747" s="5" t="s">
        <v>8333</v>
      </c>
      <c r="U747" s="5" t="s">
        <v>8334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12">
        <f t="shared" si="46"/>
        <v>41174.915972222225</v>
      </c>
      <c r="K748" s="5">
        <v>1346806909</v>
      </c>
      <c r="L748" s="12">
        <f t="shared" si="47"/>
        <v>41156.792928240742</v>
      </c>
      <c r="M748" t="b">
        <v>0</v>
      </c>
      <c r="N748" s="5">
        <v>97</v>
      </c>
      <c r="O748" t="b">
        <v>1</v>
      </c>
      <c r="P748" s="5" t="s">
        <v>8272</v>
      </c>
      <c r="Q748" s="5">
        <f t="shared" si="44"/>
        <v>111.08135252761969</v>
      </c>
      <c r="R748" s="5">
        <v>34.206185567010309</v>
      </c>
      <c r="S748" s="5">
        <f t="shared" si="45"/>
        <v>34.206185567010309</v>
      </c>
      <c r="T748" s="5" t="s">
        <v>8333</v>
      </c>
      <c r="U748" s="5" t="s">
        <v>8334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12">
        <f t="shared" si="46"/>
        <v>42019.204166666663</v>
      </c>
      <c r="K749" s="5">
        <v>1418649019</v>
      </c>
      <c r="L749" s="12">
        <f t="shared" si="47"/>
        <v>41988.298831018517</v>
      </c>
      <c r="M749" t="b">
        <v>0</v>
      </c>
      <c r="N749" s="5">
        <v>55</v>
      </c>
      <c r="O749" t="b">
        <v>1</v>
      </c>
      <c r="P749" s="5" t="s">
        <v>8272</v>
      </c>
      <c r="Q749" s="5">
        <f t="shared" si="44"/>
        <v>100.04285714285714</v>
      </c>
      <c r="R749" s="5">
        <v>127.32727272727273</v>
      </c>
      <c r="S749" s="5">
        <f t="shared" si="45"/>
        <v>127.32727272727273</v>
      </c>
      <c r="T749" s="5" t="s">
        <v>8333</v>
      </c>
      <c r="U749" s="5" t="s">
        <v>8334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12">
        <f t="shared" si="46"/>
        <v>41861.596828703703</v>
      </c>
      <c r="K750" s="5">
        <v>1405109966</v>
      </c>
      <c r="L750" s="12">
        <f t="shared" si="47"/>
        <v>41831.596828703703</v>
      </c>
      <c r="M750" t="b">
        <v>0</v>
      </c>
      <c r="N750" s="5">
        <v>44</v>
      </c>
      <c r="O750" t="b">
        <v>1</v>
      </c>
      <c r="P750" s="5" t="s">
        <v>8272</v>
      </c>
      <c r="Q750" s="5">
        <f t="shared" si="44"/>
        <v>100.25</v>
      </c>
      <c r="R750" s="5">
        <v>45.56818181818182</v>
      </c>
      <c r="S750" s="5">
        <f t="shared" si="45"/>
        <v>45.56818181818182</v>
      </c>
      <c r="T750" s="5" t="s">
        <v>8333</v>
      </c>
      <c r="U750" s="5" t="s">
        <v>8334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12">
        <f t="shared" si="46"/>
        <v>42763.69131944445</v>
      </c>
      <c r="K751" s="5">
        <v>1483050930</v>
      </c>
      <c r="L751" s="12">
        <f t="shared" si="47"/>
        <v>42733.69131944445</v>
      </c>
      <c r="M751" t="b">
        <v>0</v>
      </c>
      <c r="N751" s="5">
        <v>110</v>
      </c>
      <c r="O751" t="b">
        <v>1</v>
      </c>
      <c r="P751" s="5" t="s">
        <v>8272</v>
      </c>
      <c r="Q751" s="5">
        <f t="shared" si="44"/>
        <v>105.56</v>
      </c>
      <c r="R751" s="5">
        <v>95.963636363636368</v>
      </c>
      <c r="S751" s="5">
        <f t="shared" si="45"/>
        <v>95.963636363636368</v>
      </c>
      <c r="T751" s="5" t="s">
        <v>8333</v>
      </c>
      <c r="U751" s="5" t="s">
        <v>8334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12">
        <f t="shared" si="46"/>
        <v>41329.628148148149</v>
      </c>
      <c r="K752" s="5">
        <v>1359147872</v>
      </c>
      <c r="L752" s="12">
        <f t="shared" si="47"/>
        <v>41299.628148148149</v>
      </c>
      <c r="M752" t="b">
        <v>0</v>
      </c>
      <c r="N752" s="5">
        <v>59</v>
      </c>
      <c r="O752" t="b">
        <v>1</v>
      </c>
      <c r="P752" s="5" t="s">
        <v>8272</v>
      </c>
      <c r="Q752" s="5">
        <f t="shared" si="44"/>
        <v>102.58775877587759</v>
      </c>
      <c r="R752" s="5">
        <v>77.271186440677965</v>
      </c>
      <c r="S752" s="5">
        <f t="shared" si="45"/>
        <v>77.271186440677965</v>
      </c>
      <c r="T752" s="5" t="s">
        <v>8333</v>
      </c>
      <c r="U752" s="5" t="s">
        <v>8334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12">
        <f t="shared" si="46"/>
        <v>40759.380497685182</v>
      </c>
      <c r="K753" s="5">
        <v>1308496075</v>
      </c>
      <c r="L753" s="12">
        <f t="shared" si="47"/>
        <v>40713.380497685182</v>
      </c>
      <c r="M753" t="b">
        <v>0</v>
      </c>
      <c r="N753" s="5">
        <v>62</v>
      </c>
      <c r="O753" t="b">
        <v>1</v>
      </c>
      <c r="P753" s="5" t="s">
        <v>8272</v>
      </c>
      <c r="Q753" s="5">
        <f t="shared" si="44"/>
        <v>118.5</v>
      </c>
      <c r="R753" s="5">
        <v>57.338709677419352</v>
      </c>
      <c r="S753" s="5">
        <f t="shared" si="45"/>
        <v>57.338709677419352</v>
      </c>
      <c r="T753" s="5" t="s">
        <v>8333</v>
      </c>
      <c r="U753" s="5" t="s">
        <v>8334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12">
        <f t="shared" si="46"/>
        <v>42659.208333333328</v>
      </c>
      <c r="K754" s="5">
        <v>1474884417</v>
      </c>
      <c r="L754" s="12">
        <f t="shared" si="47"/>
        <v>42639.171493055561</v>
      </c>
      <c r="M754" t="b">
        <v>0</v>
      </c>
      <c r="N754" s="5">
        <v>105</v>
      </c>
      <c r="O754" t="b">
        <v>1</v>
      </c>
      <c r="P754" s="5" t="s">
        <v>8272</v>
      </c>
      <c r="Q754" s="5">
        <f t="shared" si="44"/>
        <v>111.7</v>
      </c>
      <c r="R754" s="5">
        <v>53.19047619047619</v>
      </c>
      <c r="S754" s="5">
        <f t="shared" si="45"/>
        <v>53.19047619047619</v>
      </c>
      <c r="T754" s="5" t="s">
        <v>8333</v>
      </c>
      <c r="U754" s="5" t="s">
        <v>8334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12">
        <f t="shared" si="46"/>
        <v>42049.340173611112</v>
      </c>
      <c r="K755" s="5">
        <v>1421330991</v>
      </c>
      <c r="L755" s="12">
        <f t="shared" si="47"/>
        <v>42019.340173611112</v>
      </c>
      <c r="M755" t="b">
        <v>0</v>
      </c>
      <c r="N755" s="5">
        <v>26</v>
      </c>
      <c r="O755" t="b">
        <v>1</v>
      </c>
      <c r="P755" s="5" t="s">
        <v>8272</v>
      </c>
      <c r="Q755" s="5">
        <f t="shared" si="44"/>
        <v>128</v>
      </c>
      <c r="R755" s="5">
        <v>492.30769230769232</v>
      </c>
      <c r="S755" s="5">
        <f t="shared" si="45"/>
        <v>492.30769230769232</v>
      </c>
      <c r="T755" s="5" t="s">
        <v>8333</v>
      </c>
      <c r="U755" s="5" t="s">
        <v>8334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12">
        <f t="shared" si="46"/>
        <v>41279.499085648145</v>
      </c>
      <c r="K756" s="5">
        <v>1354816721</v>
      </c>
      <c r="L756" s="12">
        <f t="shared" si="47"/>
        <v>41249.499085648145</v>
      </c>
      <c r="M756" t="b">
        <v>0</v>
      </c>
      <c r="N756" s="5">
        <v>49</v>
      </c>
      <c r="O756" t="b">
        <v>1</v>
      </c>
      <c r="P756" s="5" t="s">
        <v>8272</v>
      </c>
      <c r="Q756" s="5">
        <f t="shared" si="44"/>
        <v>103.75</v>
      </c>
      <c r="R756" s="5">
        <v>42.346938775510203</v>
      </c>
      <c r="S756" s="5">
        <f t="shared" si="45"/>
        <v>42.346938775510203</v>
      </c>
      <c r="T756" s="5" t="s">
        <v>8333</v>
      </c>
      <c r="U756" s="5" t="s">
        <v>8334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12">
        <f t="shared" si="46"/>
        <v>41413.77847222222</v>
      </c>
      <c r="K757" s="5">
        <v>1366381877</v>
      </c>
      <c r="L757" s="12">
        <f t="shared" si="47"/>
        <v>41383.355057870373</v>
      </c>
      <c r="M757" t="b">
        <v>0</v>
      </c>
      <c r="N757" s="5">
        <v>68</v>
      </c>
      <c r="O757" t="b">
        <v>1</v>
      </c>
      <c r="P757" s="5" t="s">
        <v>8272</v>
      </c>
      <c r="Q757" s="5">
        <f t="shared" si="44"/>
        <v>101.9076</v>
      </c>
      <c r="R757" s="5">
        <v>37.466029411764708</v>
      </c>
      <c r="S757" s="5">
        <f t="shared" si="45"/>
        <v>37.466029411764708</v>
      </c>
      <c r="T757" s="5" t="s">
        <v>8333</v>
      </c>
      <c r="U757" s="5" t="s">
        <v>8334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12">
        <f t="shared" si="46"/>
        <v>40651.475219907406</v>
      </c>
      <c r="K758" s="5">
        <v>1297880659</v>
      </c>
      <c r="L758" s="12">
        <f t="shared" si="47"/>
        <v>40590.516886574071</v>
      </c>
      <c r="M758" t="b">
        <v>0</v>
      </c>
      <c r="N758" s="5">
        <v>22</v>
      </c>
      <c r="O758" t="b">
        <v>1</v>
      </c>
      <c r="P758" s="5" t="s">
        <v>8272</v>
      </c>
      <c r="Q758" s="5">
        <f t="shared" si="44"/>
        <v>117.71428571428571</v>
      </c>
      <c r="R758" s="5">
        <v>37.454545454545453</v>
      </c>
      <c r="S758" s="5">
        <f t="shared" si="45"/>
        <v>37.454545454545453</v>
      </c>
      <c r="T758" s="5" t="s">
        <v>8333</v>
      </c>
      <c r="U758" s="5" t="s">
        <v>8334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12">
        <f t="shared" si="46"/>
        <v>41248.804560185185</v>
      </c>
      <c r="K759" s="5">
        <v>1353547114</v>
      </c>
      <c r="L759" s="12">
        <f t="shared" si="47"/>
        <v>41234.804560185185</v>
      </c>
      <c r="M759" t="b">
        <v>0</v>
      </c>
      <c r="N759" s="5">
        <v>18</v>
      </c>
      <c r="O759" t="b">
        <v>1</v>
      </c>
      <c r="P759" s="5" t="s">
        <v>8272</v>
      </c>
      <c r="Q759" s="5">
        <f t="shared" si="44"/>
        <v>238</v>
      </c>
      <c r="R759" s="5">
        <v>33.055555555555557</v>
      </c>
      <c r="S759" s="5">
        <f t="shared" si="45"/>
        <v>33.055555555555557</v>
      </c>
      <c r="T759" s="5" t="s">
        <v>8333</v>
      </c>
      <c r="U759" s="5" t="s">
        <v>8334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12">
        <f t="shared" si="46"/>
        <v>40459.586435185185</v>
      </c>
      <c r="K760" s="5">
        <v>1283976268</v>
      </c>
      <c r="L760" s="12">
        <f t="shared" si="47"/>
        <v>40429.586435185185</v>
      </c>
      <c r="M760" t="b">
        <v>0</v>
      </c>
      <c r="N760" s="5">
        <v>19</v>
      </c>
      <c r="O760" t="b">
        <v>1</v>
      </c>
      <c r="P760" s="5" t="s">
        <v>8272</v>
      </c>
      <c r="Q760" s="5">
        <f t="shared" si="44"/>
        <v>102</v>
      </c>
      <c r="R760" s="5">
        <v>134.21052631578948</v>
      </c>
      <c r="S760" s="5">
        <f t="shared" si="45"/>
        <v>134.21052631578948</v>
      </c>
      <c r="T760" s="5" t="s">
        <v>8333</v>
      </c>
      <c r="U760" s="5" t="s">
        <v>8334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12">
        <f t="shared" si="46"/>
        <v>41829.080312500002</v>
      </c>
      <c r="K761" s="5">
        <v>1401436539</v>
      </c>
      <c r="L761" s="12">
        <f t="shared" si="47"/>
        <v>41789.080312500002</v>
      </c>
      <c r="M761" t="b">
        <v>0</v>
      </c>
      <c r="N761" s="5">
        <v>99</v>
      </c>
      <c r="O761" t="b">
        <v>1</v>
      </c>
      <c r="P761" s="5" t="s">
        <v>8272</v>
      </c>
      <c r="Q761" s="5">
        <f t="shared" si="44"/>
        <v>101.92</v>
      </c>
      <c r="R761" s="5">
        <v>51.474747474747474</v>
      </c>
      <c r="S761" s="5">
        <f t="shared" si="45"/>
        <v>51.474747474747474</v>
      </c>
      <c r="T761" s="5" t="s">
        <v>8333</v>
      </c>
      <c r="U761" s="5" t="s">
        <v>8334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12">
        <f t="shared" si="46"/>
        <v>42700.555706018524</v>
      </c>
      <c r="K762" s="5">
        <v>1477592413</v>
      </c>
      <c r="L762" s="12">
        <f t="shared" si="47"/>
        <v>42670.514039351852</v>
      </c>
      <c r="M762" t="b">
        <v>0</v>
      </c>
      <c r="N762" s="5">
        <v>0</v>
      </c>
      <c r="O762" t="b">
        <v>0</v>
      </c>
      <c r="P762" s="5" t="s">
        <v>8273</v>
      </c>
      <c r="Q762" s="5">
        <f t="shared" si="44"/>
        <v>0</v>
      </c>
      <c r="R762" s="5" t="e">
        <v>#DIV/0!</v>
      </c>
      <c r="S762" s="5">
        <f t="shared" si="45"/>
        <v>0</v>
      </c>
      <c r="T762" s="5" t="s">
        <v>8333</v>
      </c>
      <c r="U762" s="5" t="s">
        <v>8305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12">
        <f t="shared" si="46"/>
        <v>41672.501458333332</v>
      </c>
      <c r="K763" s="5">
        <v>1388772126</v>
      </c>
      <c r="L763" s="12">
        <f t="shared" si="47"/>
        <v>41642.501458333332</v>
      </c>
      <c r="M763" t="b">
        <v>0</v>
      </c>
      <c r="N763" s="5">
        <v>6</v>
      </c>
      <c r="O763" t="b">
        <v>0</v>
      </c>
      <c r="P763" s="5" t="s">
        <v>8273</v>
      </c>
      <c r="Q763" s="5">
        <f t="shared" si="44"/>
        <v>4.7</v>
      </c>
      <c r="R763" s="5">
        <v>39.166666666666664</v>
      </c>
      <c r="S763" s="5">
        <f t="shared" si="45"/>
        <v>39.166666666666664</v>
      </c>
      <c r="T763" s="5" t="s">
        <v>8333</v>
      </c>
      <c r="U763" s="5" t="s">
        <v>8305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12">
        <f t="shared" si="46"/>
        <v>42708</v>
      </c>
      <c r="K764" s="5">
        <v>1479328570</v>
      </c>
      <c r="L764" s="12">
        <f t="shared" si="47"/>
        <v>42690.608449074076</v>
      </c>
      <c r="M764" t="b">
        <v>0</v>
      </c>
      <c r="N764" s="5">
        <v>0</v>
      </c>
      <c r="O764" t="b">
        <v>0</v>
      </c>
      <c r="P764" s="5" t="s">
        <v>8273</v>
      </c>
      <c r="Q764" s="5">
        <f t="shared" si="44"/>
        <v>0</v>
      </c>
      <c r="R764" s="5" t="e">
        <v>#DIV/0!</v>
      </c>
      <c r="S764" s="5">
        <f t="shared" si="45"/>
        <v>0</v>
      </c>
      <c r="T764" s="5" t="s">
        <v>8333</v>
      </c>
      <c r="U764" s="5" t="s">
        <v>8305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12">
        <f t="shared" si="46"/>
        <v>41501.196851851855</v>
      </c>
      <c r="K765" s="5">
        <v>1373971408</v>
      </c>
      <c r="L765" s="12">
        <f t="shared" si="47"/>
        <v>41471.196851851855</v>
      </c>
      <c r="M765" t="b">
        <v>0</v>
      </c>
      <c r="N765" s="5">
        <v>1</v>
      </c>
      <c r="O765" t="b">
        <v>0</v>
      </c>
      <c r="P765" s="5" t="s">
        <v>8273</v>
      </c>
      <c r="Q765" s="5">
        <f t="shared" si="44"/>
        <v>0.11655011655011654</v>
      </c>
      <c r="R765" s="5">
        <v>5</v>
      </c>
      <c r="S765" s="5">
        <f t="shared" si="45"/>
        <v>5</v>
      </c>
      <c r="T765" s="5" t="s">
        <v>8333</v>
      </c>
      <c r="U765" s="5" t="s">
        <v>8305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12">
        <f t="shared" si="46"/>
        <v>42256.923159722224</v>
      </c>
      <c r="K766" s="5">
        <v>1439266161</v>
      </c>
      <c r="L766" s="12">
        <f t="shared" si="47"/>
        <v>42226.923159722224</v>
      </c>
      <c r="M766" t="b">
        <v>0</v>
      </c>
      <c r="N766" s="5">
        <v>0</v>
      </c>
      <c r="O766" t="b">
        <v>0</v>
      </c>
      <c r="P766" s="5" t="s">
        <v>8273</v>
      </c>
      <c r="Q766" s="5">
        <f t="shared" si="44"/>
        <v>0</v>
      </c>
      <c r="R766" s="5" t="e">
        <v>#DIV/0!</v>
      </c>
      <c r="S766" s="5">
        <f t="shared" si="45"/>
        <v>0</v>
      </c>
      <c r="T766" s="5" t="s">
        <v>8333</v>
      </c>
      <c r="U766" s="5" t="s">
        <v>8305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12">
        <f t="shared" si="46"/>
        <v>41931.292638888888</v>
      </c>
      <c r="K767" s="5">
        <v>1411131684</v>
      </c>
      <c r="L767" s="12">
        <f t="shared" si="47"/>
        <v>41901.292638888888</v>
      </c>
      <c r="M767" t="b">
        <v>0</v>
      </c>
      <c r="N767" s="5">
        <v>44</v>
      </c>
      <c r="O767" t="b">
        <v>0</v>
      </c>
      <c r="P767" s="5" t="s">
        <v>8273</v>
      </c>
      <c r="Q767" s="5">
        <f t="shared" si="44"/>
        <v>36.014285714285712</v>
      </c>
      <c r="R767" s="5">
        <v>57.295454545454547</v>
      </c>
      <c r="S767" s="5">
        <f t="shared" si="45"/>
        <v>57.295454545454547</v>
      </c>
      <c r="T767" s="5" t="s">
        <v>8333</v>
      </c>
      <c r="U767" s="5" t="s">
        <v>8305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12">
        <f t="shared" si="46"/>
        <v>42051.533368055556</v>
      </c>
      <c r="K768" s="5">
        <v>1421520483</v>
      </c>
      <c r="L768" s="12">
        <f t="shared" si="47"/>
        <v>42021.533368055556</v>
      </c>
      <c r="M768" t="b">
        <v>0</v>
      </c>
      <c r="N768" s="5">
        <v>0</v>
      </c>
      <c r="O768" t="b">
        <v>0</v>
      </c>
      <c r="P768" s="5" t="s">
        <v>8273</v>
      </c>
      <c r="Q768" s="5">
        <f t="shared" si="44"/>
        <v>0</v>
      </c>
      <c r="R768" s="5" t="e">
        <v>#DIV/0!</v>
      </c>
      <c r="S768" s="5">
        <f t="shared" si="45"/>
        <v>0</v>
      </c>
      <c r="T768" s="5" t="s">
        <v>8333</v>
      </c>
      <c r="U768" s="5" t="s">
        <v>8305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12">
        <f t="shared" si="46"/>
        <v>42144.893634259264</v>
      </c>
      <c r="K769" s="5">
        <v>1429586810</v>
      </c>
      <c r="L769" s="12">
        <f t="shared" si="47"/>
        <v>42114.893634259264</v>
      </c>
      <c r="M769" t="b">
        <v>0</v>
      </c>
      <c r="N769" s="5">
        <v>3</v>
      </c>
      <c r="O769" t="b">
        <v>0</v>
      </c>
      <c r="P769" s="5" t="s">
        <v>8273</v>
      </c>
      <c r="Q769" s="5">
        <f t="shared" si="44"/>
        <v>3.54</v>
      </c>
      <c r="R769" s="5">
        <v>59</v>
      </c>
      <c r="S769" s="5">
        <f t="shared" si="45"/>
        <v>59</v>
      </c>
      <c r="T769" s="5" t="s">
        <v>8333</v>
      </c>
      <c r="U769" s="5" t="s">
        <v>8305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12">
        <f t="shared" si="46"/>
        <v>41623.957060185188</v>
      </c>
      <c r="K770" s="5">
        <v>1384577890</v>
      </c>
      <c r="L770" s="12">
        <f t="shared" si="47"/>
        <v>41593.957060185188</v>
      </c>
      <c r="M770" t="b">
        <v>0</v>
      </c>
      <c r="N770" s="5">
        <v>0</v>
      </c>
      <c r="O770" t="b">
        <v>0</v>
      </c>
      <c r="P770" s="5" t="s">
        <v>8273</v>
      </c>
      <c r="Q770" s="5">
        <f t="shared" ref="Q770:Q833" si="48">E770*100/D770</f>
        <v>0</v>
      </c>
      <c r="R770" s="5" t="e">
        <v>#DIV/0!</v>
      </c>
      <c r="S770" s="5">
        <f t="shared" ref="S770:S833" si="49">IFERROR(R770,0)</f>
        <v>0</v>
      </c>
      <c r="T770" s="5" t="s">
        <v>8333</v>
      </c>
      <c r="U770" s="5" t="s">
        <v>8305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12">
        <f t="shared" ref="J771:J834" si="50">(I771/86400)+25569+(-6/24)</f>
        <v>41634.746458333335</v>
      </c>
      <c r="K771" s="5">
        <v>1385510094</v>
      </c>
      <c r="L771" s="12">
        <f t="shared" ref="L771:L834" si="51">(K771/86400)+25569+(-6/24)</f>
        <v>41604.746458333335</v>
      </c>
      <c r="M771" t="b">
        <v>0</v>
      </c>
      <c r="N771" s="5">
        <v>52</v>
      </c>
      <c r="O771" t="b">
        <v>0</v>
      </c>
      <c r="P771" s="5" t="s">
        <v>8273</v>
      </c>
      <c r="Q771" s="5">
        <f t="shared" si="48"/>
        <v>41.4</v>
      </c>
      <c r="R771" s="5">
        <v>31.846153846153847</v>
      </c>
      <c r="S771" s="5">
        <f t="shared" si="49"/>
        <v>31.846153846153847</v>
      </c>
      <c r="T771" s="5" t="s">
        <v>8333</v>
      </c>
      <c r="U771" s="5" t="s">
        <v>8305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12">
        <f t="shared" si="50"/>
        <v>41329.7496412037</v>
      </c>
      <c r="K772" s="5">
        <v>1358294369</v>
      </c>
      <c r="L772" s="12">
        <f t="shared" si="51"/>
        <v>41289.7496412037</v>
      </c>
      <c r="M772" t="b">
        <v>0</v>
      </c>
      <c r="N772" s="5">
        <v>0</v>
      </c>
      <c r="O772" t="b">
        <v>0</v>
      </c>
      <c r="P772" s="5" t="s">
        <v>8273</v>
      </c>
      <c r="Q772" s="5">
        <f t="shared" si="48"/>
        <v>0</v>
      </c>
      <c r="R772" s="5" t="e">
        <v>#DIV/0!</v>
      </c>
      <c r="S772" s="5">
        <f t="shared" si="49"/>
        <v>0</v>
      </c>
      <c r="T772" s="5" t="s">
        <v>8333</v>
      </c>
      <c r="U772" s="5" t="s">
        <v>8305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12">
        <f t="shared" si="50"/>
        <v>42399.574097222227</v>
      </c>
      <c r="K773" s="5">
        <v>1449863202</v>
      </c>
      <c r="L773" s="12">
        <f t="shared" si="51"/>
        <v>42349.574097222227</v>
      </c>
      <c r="M773" t="b">
        <v>0</v>
      </c>
      <c r="N773" s="5">
        <v>1</v>
      </c>
      <c r="O773" t="b">
        <v>0</v>
      </c>
      <c r="P773" s="5" t="s">
        <v>8273</v>
      </c>
      <c r="Q773" s="5">
        <f t="shared" si="48"/>
        <v>2.6315789473684209E-2</v>
      </c>
      <c r="R773" s="5">
        <v>10</v>
      </c>
      <c r="S773" s="5">
        <f t="shared" si="49"/>
        <v>10</v>
      </c>
      <c r="T773" s="5" t="s">
        <v>8333</v>
      </c>
      <c r="U773" s="5" t="s">
        <v>8305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12">
        <f t="shared" si="50"/>
        <v>40117.915972222225</v>
      </c>
      <c r="K774" s="5">
        <v>1252718519</v>
      </c>
      <c r="L774" s="12">
        <f t="shared" si="51"/>
        <v>40067.806932870371</v>
      </c>
      <c r="M774" t="b">
        <v>0</v>
      </c>
      <c r="N774" s="5">
        <v>1</v>
      </c>
      <c r="O774" t="b">
        <v>0</v>
      </c>
      <c r="P774" s="5" t="s">
        <v>8273</v>
      </c>
      <c r="Q774" s="5">
        <f t="shared" si="48"/>
        <v>3.3333333333333335</v>
      </c>
      <c r="R774" s="5">
        <v>50</v>
      </c>
      <c r="S774" s="5">
        <f t="shared" si="49"/>
        <v>50</v>
      </c>
      <c r="T774" s="5" t="s">
        <v>8333</v>
      </c>
      <c r="U774" s="5" t="s">
        <v>8305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12">
        <f t="shared" si="50"/>
        <v>42134.709027777775</v>
      </c>
      <c r="K775" s="5">
        <v>1428341985</v>
      </c>
      <c r="L775" s="12">
        <f t="shared" si="51"/>
        <v>42100.485937500001</v>
      </c>
      <c r="M775" t="b">
        <v>0</v>
      </c>
      <c r="N775" s="5">
        <v>2</v>
      </c>
      <c r="O775" t="b">
        <v>0</v>
      </c>
      <c r="P775" s="5" t="s">
        <v>8273</v>
      </c>
      <c r="Q775" s="5">
        <f t="shared" si="48"/>
        <v>0.85129023676509707</v>
      </c>
      <c r="R775" s="5">
        <v>16</v>
      </c>
      <c r="S775" s="5">
        <f t="shared" si="49"/>
        <v>16</v>
      </c>
      <c r="T775" s="5" t="s">
        <v>8333</v>
      </c>
      <c r="U775" s="5" t="s">
        <v>8305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12">
        <f t="shared" si="50"/>
        <v>41693.530300925922</v>
      </c>
      <c r="K776" s="5">
        <v>1390589018</v>
      </c>
      <c r="L776" s="12">
        <f t="shared" si="51"/>
        <v>41663.530300925922</v>
      </c>
      <c r="M776" t="b">
        <v>0</v>
      </c>
      <c r="N776" s="5">
        <v>9</v>
      </c>
      <c r="O776" t="b">
        <v>0</v>
      </c>
      <c r="P776" s="5" t="s">
        <v>8273</v>
      </c>
      <c r="Q776" s="5">
        <f t="shared" si="48"/>
        <v>70.2</v>
      </c>
      <c r="R776" s="5">
        <v>39</v>
      </c>
      <c r="S776" s="5">
        <f t="shared" si="49"/>
        <v>39</v>
      </c>
      <c r="T776" s="5" t="s">
        <v>8333</v>
      </c>
      <c r="U776" s="5" t="s">
        <v>8305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12">
        <f t="shared" si="50"/>
        <v>40892.810127314813</v>
      </c>
      <c r="K777" s="5">
        <v>1321406795</v>
      </c>
      <c r="L777" s="12">
        <f t="shared" si="51"/>
        <v>40862.810127314813</v>
      </c>
      <c r="M777" t="b">
        <v>0</v>
      </c>
      <c r="N777" s="5">
        <v>5</v>
      </c>
      <c r="O777" t="b">
        <v>0</v>
      </c>
      <c r="P777" s="5" t="s">
        <v>8273</v>
      </c>
      <c r="Q777" s="5">
        <f t="shared" si="48"/>
        <v>1.7</v>
      </c>
      <c r="R777" s="5">
        <v>34</v>
      </c>
      <c r="S777" s="5">
        <f t="shared" si="49"/>
        <v>34</v>
      </c>
      <c r="T777" s="5" t="s">
        <v>8333</v>
      </c>
      <c r="U777" s="5" t="s">
        <v>8305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12">
        <f t="shared" si="50"/>
        <v>42287.958333333328</v>
      </c>
      <c r="K778" s="5">
        <v>1441297645</v>
      </c>
      <c r="L778" s="12">
        <f t="shared" si="51"/>
        <v>42250.435706018514</v>
      </c>
      <c r="M778" t="b">
        <v>0</v>
      </c>
      <c r="N778" s="5">
        <v>57</v>
      </c>
      <c r="O778" t="b">
        <v>0</v>
      </c>
      <c r="P778" s="5" t="s">
        <v>8273</v>
      </c>
      <c r="Q778" s="5">
        <f t="shared" si="48"/>
        <v>51.4</v>
      </c>
      <c r="R778" s="5">
        <v>63.122807017543863</v>
      </c>
      <c r="S778" s="5">
        <f t="shared" si="49"/>
        <v>63.122807017543863</v>
      </c>
      <c r="T778" s="5" t="s">
        <v>8333</v>
      </c>
      <c r="U778" s="5" t="s">
        <v>8305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12">
        <f t="shared" si="50"/>
        <v>41486.731215277774</v>
      </c>
      <c r="K779" s="5">
        <v>1372721577</v>
      </c>
      <c r="L779" s="12">
        <f t="shared" si="51"/>
        <v>41456.731215277774</v>
      </c>
      <c r="M779" t="b">
        <v>0</v>
      </c>
      <c r="N779" s="5">
        <v>3</v>
      </c>
      <c r="O779" t="b">
        <v>0</v>
      </c>
      <c r="P779" s="5" t="s">
        <v>8273</v>
      </c>
      <c r="Q779" s="5">
        <f t="shared" si="48"/>
        <v>0.7</v>
      </c>
      <c r="R779" s="5">
        <v>7</v>
      </c>
      <c r="S779" s="5">
        <f t="shared" si="49"/>
        <v>7</v>
      </c>
      <c r="T779" s="5" t="s">
        <v>8333</v>
      </c>
      <c r="U779" s="5" t="s">
        <v>8305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12">
        <f t="shared" si="50"/>
        <v>41759.452314814815</v>
      </c>
      <c r="K780" s="5">
        <v>1396284680</v>
      </c>
      <c r="L780" s="12">
        <f t="shared" si="51"/>
        <v>41729.452314814815</v>
      </c>
      <c r="M780" t="b">
        <v>0</v>
      </c>
      <c r="N780" s="5">
        <v>1</v>
      </c>
      <c r="O780" t="b">
        <v>0</v>
      </c>
      <c r="P780" s="5" t="s">
        <v>8273</v>
      </c>
      <c r="Q780" s="5">
        <f t="shared" si="48"/>
        <v>0.4</v>
      </c>
      <c r="R780" s="5">
        <v>2</v>
      </c>
      <c r="S780" s="5">
        <f t="shared" si="49"/>
        <v>2</v>
      </c>
      <c r="T780" s="5" t="s">
        <v>8333</v>
      </c>
      <c r="U780" s="5" t="s">
        <v>8305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12">
        <f t="shared" si="50"/>
        <v>40465.916666666664</v>
      </c>
      <c r="K781" s="5">
        <v>1284567905</v>
      </c>
      <c r="L781" s="12">
        <f t="shared" si="51"/>
        <v>40436.43408564815</v>
      </c>
      <c r="M781" t="b">
        <v>0</v>
      </c>
      <c r="N781" s="5">
        <v>6</v>
      </c>
      <c r="O781" t="b">
        <v>0</v>
      </c>
      <c r="P781" s="5" t="s">
        <v>8273</v>
      </c>
      <c r="Q781" s="5">
        <f t="shared" si="48"/>
        <v>2.6666666666666665</v>
      </c>
      <c r="R781" s="5">
        <v>66.666666666666671</v>
      </c>
      <c r="S781" s="5">
        <f t="shared" si="49"/>
        <v>66.666666666666671</v>
      </c>
      <c r="T781" s="5" t="s">
        <v>8333</v>
      </c>
      <c r="U781" s="5" t="s">
        <v>8305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12">
        <f t="shared" si="50"/>
        <v>40666.423900462964</v>
      </c>
      <c r="K782" s="5">
        <v>1301847025</v>
      </c>
      <c r="L782" s="12">
        <f t="shared" si="51"/>
        <v>40636.423900462964</v>
      </c>
      <c r="M782" t="b">
        <v>0</v>
      </c>
      <c r="N782" s="5">
        <v>27</v>
      </c>
      <c r="O782" t="b">
        <v>1</v>
      </c>
      <c r="P782" s="5" t="s">
        <v>8274</v>
      </c>
      <c r="Q782" s="5">
        <f t="shared" si="48"/>
        <v>104</v>
      </c>
      <c r="R782" s="5">
        <v>38.518518518518519</v>
      </c>
      <c r="S782" s="5">
        <f t="shared" si="49"/>
        <v>38.518518518518519</v>
      </c>
      <c r="T782" s="5" t="s">
        <v>8307</v>
      </c>
      <c r="U782" s="5" t="s">
        <v>8306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12">
        <f t="shared" si="50"/>
        <v>41432.750856481478</v>
      </c>
      <c r="K783" s="5">
        <v>1368057674</v>
      </c>
      <c r="L783" s="12">
        <f t="shared" si="51"/>
        <v>41402.750856481478</v>
      </c>
      <c r="M783" t="b">
        <v>0</v>
      </c>
      <c r="N783" s="5">
        <v>25</v>
      </c>
      <c r="O783" t="b">
        <v>1</v>
      </c>
      <c r="P783" s="5" t="s">
        <v>8274</v>
      </c>
      <c r="Q783" s="5">
        <f t="shared" si="48"/>
        <v>133.15375</v>
      </c>
      <c r="R783" s="5">
        <v>42.609200000000001</v>
      </c>
      <c r="S783" s="5">
        <f t="shared" si="49"/>
        <v>42.609200000000001</v>
      </c>
      <c r="T783" s="5" t="s">
        <v>8307</v>
      </c>
      <c r="U783" s="5" t="s">
        <v>8306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12">
        <f t="shared" si="50"/>
        <v>41146.508125</v>
      </c>
      <c r="K784" s="5">
        <v>1343326302</v>
      </c>
      <c r="L784" s="12">
        <f t="shared" si="51"/>
        <v>41116.508125</v>
      </c>
      <c r="M784" t="b">
        <v>0</v>
      </c>
      <c r="N784" s="5">
        <v>14</v>
      </c>
      <c r="O784" t="b">
        <v>1</v>
      </c>
      <c r="P784" s="5" t="s">
        <v>8274</v>
      </c>
      <c r="Q784" s="5">
        <f t="shared" si="48"/>
        <v>100</v>
      </c>
      <c r="R784" s="5">
        <v>50</v>
      </c>
      <c r="S784" s="5">
        <f t="shared" si="49"/>
        <v>50</v>
      </c>
      <c r="T784" s="5" t="s">
        <v>8307</v>
      </c>
      <c r="U784" s="5" t="s">
        <v>8306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12">
        <f t="shared" si="50"/>
        <v>41026.666666666664</v>
      </c>
      <c r="K785" s="5">
        <v>1332182049</v>
      </c>
      <c r="L785" s="12">
        <f t="shared" si="51"/>
        <v>40987.523715277777</v>
      </c>
      <c r="M785" t="b">
        <v>0</v>
      </c>
      <c r="N785" s="5">
        <v>35</v>
      </c>
      <c r="O785" t="b">
        <v>1</v>
      </c>
      <c r="P785" s="5" t="s">
        <v>8274</v>
      </c>
      <c r="Q785" s="5">
        <f t="shared" si="48"/>
        <v>148.13333333333333</v>
      </c>
      <c r="R785" s="5">
        <v>63.485714285714288</v>
      </c>
      <c r="S785" s="5">
        <f t="shared" si="49"/>
        <v>63.485714285714288</v>
      </c>
      <c r="T785" s="5" t="s">
        <v>8307</v>
      </c>
      <c r="U785" s="5" t="s">
        <v>8306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12">
        <f t="shared" si="50"/>
        <v>41714.857858796298</v>
      </c>
      <c r="K786" s="5">
        <v>1391571319</v>
      </c>
      <c r="L786" s="12">
        <f t="shared" si="51"/>
        <v>41674.899525462963</v>
      </c>
      <c r="M786" t="b">
        <v>0</v>
      </c>
      <c r="N786" s="5">
        <v>10</v>
      </c>
      <c r="O786" t="b">
        <v>1</v>
      </c>
      <c r="P786" s="5" t="s">
        <v>8274</v>
      </c>
      <c r="Q786" s="5">
        <f t="shared" si="48"/>
        <v>102.5</v>
      </c>
      <c r="R786" s="5">
        <v>102.5</v>
      </c>
      <c r="S786" s="5">
        <f t="shared" si="49"/>
        <v>102.5</v>
      </c>
      <c r="T786" s="5" t="s">
        <v>8307</v>
      </c>
      <c r="U786" s="5" t="s">
        <v>8306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12">
        <f t="shared" si="50"/>
        <v>41333.343923611115</v>
      </c>
      <c r="K787" s="5">
        <v>1359468915</v>
      </c>
      <c r="L787" s="12">
        <f t="shared" si="51"/>
        <v>41303.343923611115</v>
      </c>
      <c r="M787" t="b">
        <v>0</v>
      </c>
      <c r="N787" s="5">
        <v>29</v>
      </c>
      <c r="O787" t="b">
        <v>1</v>
      </c>
      <c r="P787" s="5" t="s">
        <v>8274</v>
      </c>
      <c r="Q787" s="5">
        <f t="shared" si="48"/>
        <v>180.62799999999999</v>
      </c>
      <c r="R787" s="5">
        <v>31.142758620689655</v>
      </c>
      <c r="S787" s="5">
        <f t="shared" si="49"/>
        <v>31.142758620689655</v>
      </c>
      <c r="T787" s="5" t="s">
        <v>8307</v>
      </c>
      <c r="U787" s="5" t="s">
        <v>8306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12">
        <f t="shared" si="50"/>
        <v>41040.407638888893</v>
      </c>
      <c r="K788" s="5">
        <v>1331774434</v>
      </c>
      <c r="L788" s="12">
        <f t="shared" si="51"/>
        <v>40982.805949074071</v>
      </c>
      <c r="M788" t="b">
        <v>0</v>
      </c>
      <c r="N788" s="5">
        <v>44</v>
      </c>
      <c r="O788" t="b">
        <v>1</v>
      </c>
      <c r="P788" s="5" t="s">
        <v>8274</v>
      </c>
      <c r="Q788" s="5">
        <f t="shared" si="48"/>
        <v>142.80000000000001</v>
      </c>
      <c r="R788" s="5">
        <v>162.27272727272728</v>
      </c>
      <c r="S788" s="5">
        <f t="shared" si="49"/>
        <v>162.27272727272728</v>
      </c>
      <c r="T788" s="5" t="s">
        <v>8307</v>
      </c>
      <c r="U788" s="5" t="s">
        <v>8306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12">
        <f t="shared" si="50"/>
        <v>41579.377615740741</v>
      </c>
      <c r="K789" s="5">
        <v>1380726226</v>
      </c>
      <c r="L789" s="12">
        <f t="shared" si="51"/>
        <v>41549.377615740741</v>
      </c>
      <c r="M789" t="b">
        <v>0</v>
      </c>
      <c r="N789" s="5">
        <v>17</v>
      </c>
      <c r="O789" t="b">
        <v>1</v>
      </c>
      <c r="P789" s="5" t="s">
        <v>8274</v>
      </c>
      <c r="Q789" s="5">
        <f t="shared" si="48"/>
        <v>114.16666666666667</v>
      </c>
      <c r="R789" s="5">
        <v>80.588235294117652</v>
      </c>
      <c r="S789" s="5">
        <f t="shared" si="49"/>
        <v>80.588235294117652</v>
      </c>
      <c r="T789" s="5" t="s">
        <v>8307</v>
      </c>
      <c r="U789" s="5" t="s">
        <v>8306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12">
        <f t="shared" si="50"/>
        <v>41096.915972222225</v>
      </c>
      <c r="K790" s="5">
        <v>1338336588</v>
      </c>
      <c r="L790" s="12">
        <f t="shared" si="51"/>
        <v>41058.756805555553</v>
      </c>
      <c r="M790" t="b">
        <v>0</v>
      </c>
      <c r="N790" s="5">
        <v>34</v>
      </c>
      <c r="O790" t="b">
        <v>1</v>
      </c>
      <c r="P790" s="5" t="s">
        <v>8274</v>
      </c>
      <c r="Q790" s="5">
        <f t="shared" si="48"/>
        <v>203.505</v>
      </c>
      <c r="R790" s="5">
        <v>59.85441176470588</v>
      </c>
      <c r="S790" s="5">
        <f t="shared" si="49"/>
        <v>59.85441176470588</v>
      </c>
      <c r="T790" s="5" t="s">
        <v>8307</v>
      </c>
      <c r="U790" s="5" t="s">
        <v>8306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12">
        <f t="shared" si="50"/>
        <v>41295.082638888889</v>
      </c>
      <c r="K791" s="5">
        <v>1357187280</v>
      </c>
      <c r="L791" s="12">
        <f t="shared" si="51"/>
        <v>41276.936111111107</v>
      </c>
      <c r="M791" t="b">
        <v>0</v>
      </c>
      <c r="N791" s="5">
        <v>14</v>
      </c>
      <c r="O791" t="b">
        <v>1</v>
      </c>
      <c r="P791" s="5" t="s">
        <v>8274</v>
      </c>
      <c r="Q791" s="5">
        <f t="shared" si="48"/>
        <v>109.41176470588235</v>
      </c>
      <c r="R791" s="5">
        <v>132.85714285714286</v>
      </c>
      <c r="S791" s="5">
        <f t="shared" si="49"/>
        <v>132.85714285714286</v>
      </c>
      <c r="T791" s="5" t="s">
        <v>8307</v>
      </c>
      <c r="U791" s="5" t="s">
        <v>8306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12">
        <f t="shared" si="50"/>
        <v>41305.797905092593</v>
      </c>
      <c r="K792" s="5">
        <v>1357088939</v>
      </c>
      <c r="L792" s="12">
        <f t="shared" si="51"/>
        <v>41275.797905092593</v>
      </c>
      <c r="M792" t="b">
        <v>0</v>
      </c>
      <c r="N792" s="5">
        <v>156</v>
      </c>
      <c r="O792" t="b">
        <v>1</v>
      </c>
      <c r="P792" s="5" t="s">
        <v>8274</v>
      </c>
      <c r="Q792" s="5">
        <f t="shared" si="48"/>
        <v>144.37459999999999</v>
      </c>
      <c r="R792" s="5">
        <v>92.547820512820508</v>
      </c>
      <c r="S792" s="5">
        <f t="shared" si="49"/>
        <v>92.547820512820508</v>
      </c>
      <c r="T792" s="5" t="s">
        <v>8307</v>
      </c>
      <c r="U792" s="5" t="s">
        <v>8306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12">
        <f t="shared" si="50"/>
        <v>41590.999305555553</v>
      </c>
      <c r="K793" s="5">
        <v>1381430646</v>
      </c>
      <c r="L793" s="12">
        <f t="shared" si="51"/>
        <v>41557.530624999999</v>
      </c>
      <c r="M793" t="b">
        <v>0</v>
      </c>
      <c r="N793" s="5">
        <v>128</v>
      </c>
      <c r="O793" t="b">
        <v>1</v>
      </c>
      <c r="P793" s="5" t="s">
        <v>8274</v>
      </c>
      <c r="Q793" s="5">
        <f t="shared" si="48"/>
        <v>103.86666666666666</v>
      </c>
      <c r="R793" s="5">
        <v>60.859375</v>
      </c>
      <c r="S793" s="5">
        <f t="shared" si="49"/>
        <v>60.859375</v>
      </c>
      <c r="T793" s="5" t="s">
        <v>8307</v>
      </c>
      <c r="U793" s="5" t="s">
        <v>8306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12">
        <f t="shared" si="50"/>
        <v>41585.665312500001</v>
      </c>
      <c r="K794" s="5">
        <v>1381265883</v>
      </c>
      <c r="L794" s="12">
        <f t="shared" si="51"/>
        <v>41555.62364583333</v>
      </c>
      <c r="M794" t="b">
        <v>0</v>
      </c>
      <c r="N794" s="5">
        <v>60</v>
      </c>
      <c r="O794" t="b">
        <v>1</v>
      </c>
      <c r="P794" s="5" t="s">
        <v>8274</v>
      </c>
      <c r="Q794" s="5">
        <f t="shared" si="48"/>
        <v>100.4444</v>
      </c>
      <c r="R794" s="5">
        <v>41.851833333333339</v>
      </c>
      <c r="S794" s="5">
        <f t="shared" si="49"/>
        <v>41.851833333333339</v>
      </c>
      <c r="T794" s="5" t="s">
        <v>8307</v>
      </c>
      <c r="U794" s="5" t="s">
        <v>8306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12">
        <f t="shared" si="50"/>
        <v>41457.957638888889</v>
      </c>
      <c r="K795" s="5">
        <v>1371491244</v>
      </c>
      <c r="L795" s="12">
        <f t="shared" si="51"/>
        <v>41442.491249999999</v>
      </c>
      <c r="M795" t="b">
        <v>0</v>
      </c>
      <c r="N795" s="5">
        <v>32</v>
      </c>
      <c r="O795" t="b">
        <v>1</v>
      </c>
      <c r="P795" s="5" t="s">
        <v>8274</v>
      </c>
      <c r="Q795" s="5">
        <f t="shared" si="48"/>
        <v>102.77927272727273</v>
      </c>
      <c r="R795" s="5">
        <v>88.325937499999995</v>
      </c>
      <c r="S795" s="5">
        <f t="shared" si="49"/>
        <v>88.325937499999995</v>
      </c>
      <c r="T795" s="5" t="s">
        <v>8307</v>
      </c>
      <c r="U795" s="5" t="s">
        <v>8306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12">
        <f t="shared" si="50"/>
        <v>40791.462500000001</v>
      </c>
      <c r="K796" s="5">
        <v>1310438737</v>
      </c>
      <c r="L796" s="12">
        <f t="shared" si="51"/>
        <v>40735.865011574075</v>
      </c>
      <c r="M796" t="b">
        <v>0</v>
      </c>
      <c r="N796" s="5">
        <v>53</v>
      </c>
      <c r="O796" t="b">
        <v>1</v>
      </c>
      <c r="P796" s="5" t="s">
        <v>8274</v>
      </c>
      <c r="Q796" s="5">
        <f t="shared" si="48"/>
        <v>105.3125</v>
      </c>
      <c r="R796" s="5">
        <v>158.96226415094338</v>
      </c>
      <c r="S796" s="5">
        <f t="shared" si="49"/>
        <v>158.96226415094338</v>
      </c>
      <c r="T796" s="5" t="s">
        <v>8307</v>
      </c>
      <c r="U796" s="5" t="s">
        <v>8306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12">
        <f t="shared" si="50"/>
        <v>41005.957638888889</v>
      </c>
      <c r="K797" s="5">
        <v>1330094566</v>
      </c>
      <c r="L797" s="12">
        <f t="shared" si="51"/>
        <v>40963.363032407404</v>
      </c>
      <c r="M797" t="b">
        <v>0</v>
      </c>
      <c r="N797" s="5">
        <v>184</v>
      </c>
      <c r="O797" t="b">
        <v>1</v>
      </c>
      <c r="P797" s="5" t="s">
        <v>8274</v>
      </c>
      <c r="Q797" s="5">
        <f t="shared" si="48"/>
        <v>111.78571428571429</v>
      </c>
      <c r="R797" s="5">
        <v>85.054347826086953</v>
      </c>
      <c r="S797" s="5">
        <f t="shared" si="49"/>
        <v>85.054347826086953</v>
      </c>
      <c r="T797" s="5" t="s">
        <v>8307</v>
      </c>
      <c r="U797" s="5" t="s">
        <v>8306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12">
        <f t="shared" si="50"/>
        <v>41532.631944444445</v>
      </c>
      <c r="K798" s="5">
        <v>1376687485</v>
      </c>
      <c r="L798" s="12">
        <f t="shared" si="51"/>
        <v>41502.632928240739</v>
      </c>
      <c r="M798" t="b">
        <v>0</v>
      </c>
      <c r="N798" s="5">
        <v>90</v>
      </c>
      <c r="O798" t="b">
        <v>1</v>
      </c>
      <c r="P798" s="5" t="s">
        <v>8274</v>
      </c>
      <c r="Q798" s="5">
        <f t="shared" si="48"/>
        <v>101.35</v>
      </c>
      <c r="R798" s="5">
        <v>112.61111111111111</v>
      </c>
      <c r="S798" s="5">
        <f t="shared" si="49"/>
        <v>112.61111111111111</v>
      </c>
      <c r="T798" s="5" t="s">
        <v>8307</v>
      </c>
      <c r="U798" s="5" t="s">
        <v>8306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12">
        <f t="shared" si="50"/>
        <v>41027.916666666664</v>
      </c>
      <c r="K799" s="5">
        <v>1332978688</v>
      </c>
      <c r="L799" s="12">
        <f t="shared" si="51"/>
        <v>40996.744074074071</v>
      </c>
      <c r="M799" t="b">
        <v>0</v>
      </c>
      <c r="N799" s="5">
        <v>71</v>
      </c>
      <c r="O799" t="b">
        <v>1</v>
      </c>
      <c r="P799" s="5" t="s">
        <v>8274</v>
      </c>
      <c r="Q799" s="5">
        <f t="shared" si="48"/>
        <v>107.53333333333333</v>
      </c>
      <c r="R799" s="5">
        <v>45.436619718309856</v>
      </c>
      <c r="S799" s="5">
        <f t="shared" si="49"/>
        <v>45.436619718309856</v>
      </c>
      <c r="T799" s="5" t="s">
        <v>8307</v>
      </c>
      <c r="U799" s="5" t="s">
        <v>8306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12">
        <f t="shared" si="50"/>
        <v>41912.340127314819</v>
      </c>
      <c r="K800" s="5">
        <v>1409494187</v>
      </c>
      <c r="L800" s="12">
        <f t="shared" si="51"/>
        <v>41882.340127314819</v>
      </c>
      <c r="M800" t="b">
        <v>0</v>
      </c>
      <c r="N800" s="5">
        <v>87</v>
      </c>
      <c r="O800" t="b">
        <v>1</v>
      </c>
      <c r="P800" s="5" t="s">
        <v>8274</v>
      </c>
      <c r="Q800" s="5">
        <f t="shared" si="48"/>
        <v>114.88571428571429</v>
      </c>
      <c r="R800" s="5">
        <v>46.218390804597703</v>
      </c>
      <c r="S800" s="5">
        <f t="shared" si="49"/>
        <v>46.218390804597703</v>
      </c>
      <c r="T800" s="5" t="s">
        <v>8307</v>
      </c>
      <c r="U800" s="5" t="s">
        <v>8306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12">
        <f t="shared" si="50"/>
        <v>41026.417199074072</v>
      </c>
      <c r="K801" s="5">
        <v>1332950446</v>
      </c>
      <c r="L801" s="12">
        <f t="shared" si="51"/>
        <v>40996.417199074072</v>
      </c>
      <c r="M801" t="b">
        <v>0</v>
      </c>
      <c r="N801" s="5">
        <v>28</v>
      </c>
      <c r="O801" t="b">
        <v>1</v>
      </c>
      <c r="P801" s="5" t="s">
        <v>8274</v>
      </c>
      <c r="Q801" s="5">
        <f t="shared" si="48"/>
        <v>100.02</v>
      </c>
      <c r="R801" s="5">
        <v>178.60714285714286</v>
      </c>
      <c r="S801" s="5">
        <f t="shared" si="49"/>
        <v>178.60714285714286</v>
      </c>
      <c r="T801" s="5" t="s">
        <v>8307</v>
      </c>
      <c r="U801" s="5" t="s">
        <v>8306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12">
        <f t="shared" si="50"/>
        <v>41893.183495370373</v>
      </c>
      <c r="K802" s="5">
        <v>1407839054</v>
      </c>
      <c r="L802" s="12">
        <f t="shared" si="51"/>
        <v>41863.183495370373</v>
      </c>
      <c r="M802" t="b">
        <v>0</v>
      </c>
      <c r="N802" s="5">
        <v>56</v>
      </c>
      <c r="O802" t="b">
        <v>1</v>
      </c>
      <c r="P802" s="5" t="s">
        <v>8274</v>
      </c>
      <c r="Q802" s="5">
        <f t="shared" si="48"/>
        <v>152.13333333333333</v>
      </c>
      <c r="R802" s="5">
        <v>40.75</v>
      </c>
      <c r="S802" s="5">
        <f t="shared" si="49"/>
        <v>40.75</v>
      </c>
      <c r="T802" s="5" t="s">
        <v>8307</v>
      </c>
      <c r="U802" s="5" t="s">
        <v>8306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12">
        <f t="shared" si="50"/>
        <v>40725.545370370368</v>
      </c>
      <c r="K803" s="5">
        <v>1306955120</v>
      </c>
      <c r="L803" s="12">
        <f t="shared" si="51"/>
        <v>40695.545370370368</v>
      </c>
      <c r="M803" t="b">
        <v>0</v>
      </c>
      <c r="N803" s="5">
        <v>51</v>
      </c>
      <c r="O803" t="b">
        <v>1</v>
      </c>
      <c r="P803" s="5" t="s">
        <v>8274</v>
      </c>
      <c r="Q803" s="5">
        <f t="shared" si="48"/>
        <v>111.52149999999999</v>
      </c>
      <c r="R803" s="5">
        <v>43.733921568627444</v>
      </c>
      <c r="S803" s="5">
        <f t="shared" si="49"/>
        <v>43.733921568627444</v>
      </c>
      <c r="T803" s="5" t="s">
        <v>8307</v>
      </c>
      <c r="U803" s="5" t="s">
        <v>8306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12">
        <f t="shared" si="50"/>
        <v>41168.920138888891</v>
      </c>
      <c r="K804" s="5">
        <v>1343867524</v>
      </c>
      <c r="L804" s="12">
        <f t="shared" si="51"/>
        <v>41122.772268518514</v>
      </c>
      <c r="M804" t="b">
        <v>0</v>
      </c>
      <c r="N804" s="5">
        <v>75</v>
      </c>
      <c r="O804" t="b">
        <v>1</v>
      </c>
      <c r="P804" s="5" t="s">
        <v>8274</v>
      </c>
      <c r="Q804" s="5">
        <f t="shared" si="48"/>
        <v>101.33333333333333</v>
      </c>
      <c r="R804" s="5">
        <v>81.066666666666663</v>
      </c>
      <c r="S804" s="5">
        <f t="shared" si="49"/>
        <v>81.066666666666663</v>
      </c>
      <c r="T804" s="5" t="s">
        <v>8307</v>
      </c>
      <c r="U804" s="5" t="s">
        <v>8306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12">
        <f t="shared" si="50"/>
        <v>40691.791666666664</v>
      </c>
      <c r="K805" s="5">
        <v>1304376478</v>
      </c>
      <c r="L805" s="12">
        <f t="shared" si="51"/>
        <v>40665.699976851851</v>
      </c>
      <c r="M805" t="b">
        <v>0</v>
      </c>
      <c r="N805" s="5">
        <v>38</v>
      </c>
      <c r="O805" t="b">
        <v>1</v>
      </c>
      <c r="P805" s="5" t="s">
        <v>8274</v>
      </c>
      <c r="Q805" s="5">
        <f t="shared" si="48"/>
        <v>123.26086956521739</v>
      </c>
      <c r="R805" s="5">
        <v>74.60526315789474</v>
      </c>
      <c r="S805" s="5">
        <f t="shared" si="49"/>
        <v>74.60526315789474</v>
      </c>
      <c r="T805" s="5" t="s">
        <v>8307</v>
      </c>
      <c r="U805" s="5" t="s">
        <v>8306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12">
        <f t="shared" si="50"/>
        <v>40746.915972222225</v>
      </c>
      <c r="K806" s="5">
        <v>1309919526</v>
      </c>
      <c r="L806" s="12">
        <f t="shared" si="51"/>
        <v>40729.855624999997</v>
      </c>
      <c r="M806" t="b">
        <v>0</v>
      </c>
      <c r="N806" s="5">
        <v>18</v>
      </c>
      <c r="O806" t="b">
        <v>1</v>
      </c>
      <c r="P806" s="5" t="s">
        <v>8274</v>
      </c>
      <c r="Q806" s="5">
        <f t="shared" si="48"/>
        <v>100</v>
      </c>
      <c r="R806" s="5">
        <v>305.55555555555554</v>
      </c>
      <c r="S806" s="5">
        <f t="shared" si="49"/>
        <v>305.55555555555554</v>
      </c>
      <c r="T806" s="5" t="s">
        <v>8307</v>
      </c>
      <c r="U806" s="5" t="s">
        <v>8306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12">
        <f t="shared" si="50"/>
        <v>40740.708333333336</v>
      </c>
      <c r="K807" s="5">
        <v>1306525512</v>
      </c>
      <c r="L807" s="12">
        <f t="shared" si="51"/>
        <v>40690.573055555556</v>
      </c>
      <c r="M807" t="b">
        <v>0</v>
      </c>
      <c r="N807" s="5">
        <v>54</v>
      </c>
      <c r="O807" t="b">
        <v>1</v>
      </c>
      <c r="P807" s="5" t="s">
        <v>8274</v>
      </c>
      <c r="Q807" s="5">
        <f t="shared" si="48"/>
        <v>105</v>
      </c>
      <c r="R807" s="5">
        <v>58.333333333333336</v>
      </c>
      <c r="S807" s="5">
        <f t="shared" si="49"/>
        <v>58.333333333333336</v>
      </c>
      <c r="T807" s="5" t="s">
        <v>8307</v>
      </c>
      <c r="U807" s="5" t="s">
        <v>8306</v>
      </c>
    </row>
    <row r="808" spans="1:21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12">
        <f t="shared" si="50"/>
        <v>40793.441423611112</v>
      </c>
      <c r="K808" s="5">
        <v>1312821339</v>
      </c>
      <c r="L808" s="12">
        <f t="shared" si="51"/>
        <v>40763.441423611112</v>
      </c>
      <c r="M808" t="b">
        <v>0</v>
      </c>
      <c r="N808" s="5">
        <v>71</v>
      </c>
      <c r="O808" t="b">
        <v>1</v>
      </c>
      <c r="P808" s="5" t="s">
        <v>8274</v>
      </c>
      <c r="Q808" s="5">
        <f t="shared" si="48"/>
        <v>104.4375</v>
      </c>
      <c r="R808" s="5">
        <v>117.67605633802818</v>
      </c>
      <c r="S808" s="5">
        <f t="shared" si="49"/>
        <v>117.67605633802818</v>
      </c>
      <c r="T808" s="5" t="s">
        <v>8307</v>
      </c>
      <c r="U808" s="5" t="s">
        <v>8306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12">
        <f t="shared" si="50"/>
        <v>42794.833333333328</v>
      </c>
      <c r="K809" s="5">
        <v>1485270311</v>
      </c>
      <c r="L809" s="12">
        <f t="shared" si="51"/>
        <v>42759.378599537042</v>
      </c>
      <c r="M809" t="b">
        <v>0</v>
      </c>
      <c r="N809" s="5">
        <v>57</v>
      </c>
      <c r="O809" t="b">
        <v>1</v>
      </c>
      <c r="P809" s="5" t="s">
        <v>8274</v>
      </c>
      <c r="Q809" s="5">
        <f t="shared" si="48"/>
        <v>105.125</v>
      </c>
      <c r="R809" s="5">
        <v>73.771929824561397</v>
      </c>
      <c r="S809" s="5">
        <f t="shared" si="49"/>
        <v>73.771929824561397</v>
      </c>
      <c r="T809" s="5" t="s">
        <v>8307</v>
      </c>
      <c r="U809" s="5" t="s">
        <v>8306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12">
        <f t="shared" si="50"/>
        <v>41994.957638888889</v>
      </c>
      <c r="K810" s="5">
        <v>1416363886</v>
      </c>
      <c r="L810" s="12">
        <f t="shared" si="51"/>
        <v>41961.850532407407</v>
      </c>
      <c r="M810" t="b">
        <v>0</v>
      </c>
      <c r="N810" s="5">
        <v>43</v>
      </c>
      <c r="O810" t="b">
        <v>1</v>
      </c>
      <c r="P810" s="5" t="s">
        <v>8274</v>
      </c>
      <c r="Q810" s="5">
        <f t="shared" si="48"/>
        <v>100</v>
      </c>
      <c r="R810" s="5">
        <v>104.65116279069767</v>
      </c>
      <c r="S810" s="5">
        <f t="shared" si="49"/>
        <v>104.65116279069767</v>
      </c>
      <c r="T810" s="5" t="s">
        <v>8307</v>
      </c>
      <c r="U810" s="5" t="s">
        <v>8306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12">
        <f t="shared" si="50"/>
        <v>41658.583680555559</v>
      </c>
      <c r="K811" s="5">
        <v>1387569630</v>
      </c>
      <c r="L811" s="12">
        <f t="shared" si="51"/>
        <v>41628.583680555559</v>
      </c>
      <c r="M811" t="b">
        <v>0</v>
      </c>
      <c r="N811" s="5">
        <v>52</v>
      </c>
      <c r="O811" t="b">
        <v>1</v>
      </c>
      <c r="P811" s="5" t="s">
        <v>8274</v>
      </c>
      <c r="Q811" s="5">
        <f t="shared" si="48"/>
        <v>103.77500000000001</v>
      </c>
      <c r="R811" s="5">
        <v>79.82692307692308</v>
      </c>
      <c r="S811" s="5">
        <f t="shared" si="49"/>
        <v>79.82692307692308</v>
      </c>
      <c r="T811" s="5" t="s">
        <v>8307</v>
      </c>
      <c r="U811" s="5" t="s">
        <v>8306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12">
        <f t="shared" si="50"/>
        <v>41152.806273148148</v>
      </c>
      <c r="K812" s="5">
        <v>1343870462</v>
      </c>
      <c r="L812" s="12">
        <f t="shared" si="51"/>
        <v>41122.806273148148</v>
      </c>
      <c r="M812" t="b">
        <v>0</v>
      </c>
      <c r="N812" s="5">
        <v>27</v>
      </c>
      <c r="O812" t="b">
        <v>1</v>
      </c>
      <c r="P812" s="5" t="s">
        <v>8274</v>
      </c>
      <c r="Q812" s="5">
        <f t="shared" si="48"/>
        <v>105</v>
      </c>
      <c r="R812" s="5">
        <v>58.333333333333336</v>
      </c>
      <c r="S812" s="5">
        <f t="shared" si="49"/>
        <v>58.333333333333336</v>
      </c>
      <c r="T812" s="5" t="s">
        <v>8307</v>
      </c>
      <c r="U812" s="5" t="s">
        <v>8306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12">
        <f t="shared" si="50"/>
        <v>41465.452777777777</v>
      </c>
      <c r="K813" s="5">
        <v>1371569202</v>
      </c>
      <c r="L813" s="12">
        <f t="shared" si="51"/>
        <v>41443.393541666665</v>
      </c>
      <c r="M813" t="b">
        <v>0</v>
      </c>
      <c r="N813" s="5">
        <v>12</v>
      </c>
      <c r="O813" t="b">
        <v>1</v>
      </c>
      <c r="P813" s="5" t="s">
        <v>8274</v>
      </c>
      <c r="Q813" s="5">
        <f t="shared" si="48"/>
        <v>104</v>
      </c>
      <c r="R813" s="5">
        <v>86.666666666666671</v>
      </c>
      <c r="S813" s="5">
        <f t="shared" si="49"/>
        <v>86.666666666666671</v>
      </c>
      <c r="T813" s="5" t="s">
        <v>8307</v>
      </c>
      <c r="U813" s="5" t="s">
        <v>8306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12">
        <f t="shared" si="50"/>
        <v>41334.331944444442</v>
      </c>
      <c r="K814" s="5">
        <v>1357604752</v>
      </c>
      <c r="L814" s="12">
        <f t="shared" si="51"/>
        <v>41281.767962962964</v>
      </c>
      <c r="M814" t="b">
        <v>0</v>
      </c>
      <c r="N814" s="5">
        <v>33</v>
      </c>
      <c r="O814" t="b">
        <v>1</v>
      </c>
      <c r="P814" s="5" t="s">
        <v>8274</v>
      </c>
      <c r="Q814" s="5">
        <f t="shared" si="48"/>
        <v>151.83333333333334</v>
      </c>
      <c r="R814" s="5">
        <v>27.606060606060606</v>
      </c>
      <c r="S814" s="5">
        <f t="shared" si="49"/>
        <v>27.606060606060606</v>
      </c>
      <c r="T814" s="5" t="s">
        <v>8307</v>
      </c>
      <c r="U814" s="5" t="s">
        <v>8306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12">
        <f t="shared" si="50"/>
        <v>41110.710243055553</v>
      </c>
      <c r="K815" s="5">
        <v>1340233365</v>
      </c>
      <c r="L815" s="12">
        <f t="shared" si="51"/>
        <v>41080.710243055553</v>
      </c>
      <c r="M815" t="b">
        <v>0</v>
      </c>
      <c r="N815" s="5">
        <v>96</v>
      </c>
      <c r="O815" t="b">
        <v>1</v>
      </c>
      <c r="P815" s="5" t="s">
        <v>8274</v>
      </c>
      <c r="Q815" s="5">
        <f t="shared" si="48"/>
        <v>159.99600000000001</v>
      </c>
      <c r="R815" s="5">
        <v>24.999375000000001</v>
      </c>
      <c r="S815" s="5">
        <f t="shared" si="49"/>
        <v>24.999375000000001</v>
      </c>
      <c r="T815" s="5" t="s">
        <v>8307</v>
      </c>
      <c r="U815" s="5" t="s">
        <v>8306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12">
        <f t="shared" si="50"/>
        <v>40694.50277777778</v>
      </c>
      <c r="K816" s="5">
        <v>1305568201</v>
      </c>
      <c r="L816" s="12">
        <f t="shared" si="51"/>
        <v>40679.493067129632</v>
      </c>
      <c r="M816" t="b">
        <v>0</v>
      </c>
      <c r="N816" s="5">
        <v>28</v>
      </c>
      <c r="O816" t="b">
        <v>1</v>
      </c>
      <c r="P816" s="5" t="s">
        <v>8274</v>
      </c>
      <c r="Q816" s="5">
        <f t="shared" si="48"/>
        <v>127.3</v>
      </c>
      <c r="R816" s="5">
        <v>45.464285714285715</v>
      </c>
      <c r="S816" s="5">
        <f t="shared" si="49"/>
        <v>45.464285714285715</v>
      </c>
      <c r="T816" s="5" t="s">
        <v>8307</v>
      </c>
      <c r="U816" s="5" t="s">
        <v>8306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12">
        <f t="shared" si="50"/>
        <v>41944.667858796296</v>
      </c>
      <c r="K817" s="5">
        <v>1412287303</v>
      </c>
      <c r="L817" s="12">
        <f t="shared" si="51"/>
        <v>41914.667858796296</v>
      </c>
      <c r="M817" t="b">
        <v>0</v>
      </c>
      <c r="N817" s="5">
        <v>43</v>
      </c>
      <c r="O817" t="b">
        <v>1</v>
      </c>
      <c r="P817" s="5" t="s">
        <v>8274</v>
      </c>
      <c r="Q817" s="5">
        <f t="shared" si="48"/>
        <v>107</v>
      </c>
      <c r="R817" s="5">
        <v>99.534883720930239</v>
      </c>
      <c r="S817" s="5">
        <f t="shared" si="49"/>
        <v>99.534883720930239</v>
      </c>
      <c r="T817" s="5" t="s">
        <v>8307</v>
      </c>
      <c r="U817" s="5" t="s">
        <v>8306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12">
        <f t="shared" si="50"/>
        <v>41373.020833333336</v>
      </c>
      <c r="K818" s="5">
        <v>1362776043</v>
      </c>
      <c r="L818" s="12">
        <f t="shared" si="51"/>
        <v>41341.620868055557</v>
      </c>
      <c r="M818" t="b">
        <v>0</v>
      </c>
      <c r="N818" s="5">
        <v>205</v>
      </c>
      <c r="O818" t="b">
        <v>1</v>
      </c>
      <c r="P818" s="5" t="s">
        <v>8274</v>
      </c>
      <c r="Q818" s="5">
        <f t="shared" si="48"/>
        <v>115.12214285714286</v>
      </c>
      <c r="R818" s="5">
        <v>39.31</v>
      </c>
      <c r="S818" s="5">
        <f t="shared" si="49"/>
        <v>39.31</v>
      </c>
      <c r="T818" s="5" t="s">
        <v>8307</v>
      </c>
      <c r="U818" s="5" t="s">
        <v>8306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12">
        <f t="shared" si="50"/>
        <v>40978.957638888889</v>
      </c>
      <c r="K819" s="5">
        <v>1326810211</v>
      </c>
      <c r="L819" s="12">
        <f t="shared" si="51"/>
        <v>40925.349664351852</v>
      </c>
      <c r="M819" t="b">
        <v>0</v>
      </c>
      <c r="N819" s="5">
        <v>23</v>
      </c>
      <c r="O819" t="b">
        <v>1</v>
      </c>
      <c r="P819" s="5" t="s">
        <v>8274</v>
      </c>
      <c r="Q819" s="5">
        <f t="shared" si="48"/>
        <v>137.11066666666667</v>
      </c>
      <c r="R819" s="5">
        <v>89.419999999999987</v>
      </c>
      <c r="S819" s="5">
        <f t="shared" si="49"/>
        <v>89.419999999999987</v>
      </c>
      <c r="T819" s="5" t="s">
        <v>8307</v>
      </c>
      <c r="U819" s="5" t="s">
        <v>8306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12">
        <f t="shared" si="50"/>
        <v>41128.459027777775</v>
      </c>
      <c r="K820" s="5">
        <v>1343682681</v>
      </c>
      <c r="L820" s="12">
        <f t="shared" si="51"/>
        <v>41120.632881944446</v>
      </c>
      <c r="M820" t="b">
        <v>0</v>
      </c>
      <c r="N820" s="5">
        <v>19</v>
      </c>
      <c r="O820" t="b">
        <v>1</v>
      </c>
      <c r="P820" s="5" t="s">
        <v>8274</v>
      </c>
      <c r="Q820" s="5">
        <f t="shared" si="48"/>
        <v>155.71428571428572</v>
      </c>
      <c r="R820" s="5">
        <v>28.684210526315791</v>
      </c>
      <c r="S820" s="5">
        <f t="shared" si="49"/>
        <v>28.684210526315791</v>
      </c>
      <c r="T820" s="5" t="s">
        <v>8307</v>
      </c>
      <c r="U820" s="5" t="s">
        <v>8306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12">
        <f t="shared" si="50"/>
        <v>41628.947222222225</v>
      </c>
      <c r="K821" s="5">
        <v>1386806254</v>
      </c>
      <c r="L821" s="12">
        <f t="shared" si="51"/>
        <v>41619.748310185183</v>
      </c>
      <c r="M821" t="b">
        <v>0</v>
      </c>
      <c r="N821" s="5">
        <v>14</v>
      </c>
      <c r="O821" t="b">
        <v>1</v>
      </c>
      <c r="P821" s="5" t="s">
        <v>8274</v>
      </c>
      <c r="Q821" s="5">
        <f t="shared" si="48"/>
        <v>108.75</v>
      </c>
      <c r="R821" s="5">
        <v>31.071428571428573</v>
      </c>
      <c r="S821" s="5">
        <f t="shared" si="49"/>
        <v>31.071428571428573</v>
      </c>
      <c r="T821" s="5" t="s">
        <v>8307</v>
      </c>
      <c r="U821" s="5" t="s">
        <v>8306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12">
        <f t="shared" si="50"/>
        <v>41798.958333333336</v>
      </c>
      <c r="K822" s="5">
        <v>1399666342</v>
      </c>
      <c r="L822" s="12">
        <f t="shared" si="51"/>
        <v>41768.591921296298</v>
      </c>
      <c r="M822" t="b">
        <v>0</v>
      </c>
      <c r="N822" s="5">
        <v>38</v>
      </c>
      <c r="O822" t="b">
        <v>1</v>
      </c>
      <c r="P822" s="5" t="s">
        <v>8274</v>
      </c>
      <c r="Q822" s="5">
        <f t="shared" si="48"/>
        <v>134.05000000000001</v>
      </c>
      <c r="R822" s="5">
        <v>70.55263157894737</v>
      </c>
      <c r="S822" s="5">
        <f t="shared" si="49"/>
        <v>70.55263157894737</v>
      </c>
      <c r="T822" s="5" t="s">
        <v>8307</v>
      </c>
      <c r="U822" s="5" t="s">
        <v>8306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12">
        <f t="shared" si="50"/>
        <v>42127.917361111111</v>
      </c>
      <c r="K823" s="5">
        <v>1427753265</v>
      </c>
      <c r="L823" s="12">
        <f t="shared" si="51"/>
        <v>42093.672048611115</v>
      </c>
      <c r="M823" t="b">
        <v>0</v>
      </c>
      <c r="N823" s="5">
        <v>78</v>
      </c>
      <c r="O823" t="b">
        <v>1</v>
      </c>
      <c r="P823" s="5" t="s">
        <v>8274</v>
      </c>
      <c r="Q823" s="5">
        <f t="shared" si="48"/>
        <v>100</v>
      </c>
      <c r="R823" s="5">
        <v>224.12820512820514</v>
      </c>
      <c r="S823" s="5">
        <f t="shared" si="49"/>
        <v>224.12820512820514</v>
      </c>
      <c r="T823" s="5" t="s">
        <v>8307</v>
      </c>
      <c r="U823" s="5" t="s">
        <v>8306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12">
        <f t="shared" si="50"/>
        <v>41187.697337962964</v>
      </c>
      <c r="K824" s="5">
        <v>1346885050</v>
      </c>
      <c r="L824" s="12">
        <f t="shared" si="51"/>
        <v>41157.697337962964</v>
      </c>
      <c r="M824" t="b">
        <v>0</v>
      </c>
      <c r="N824" s="5">
        <v>69</v>
      </c>
      <c r="O824" t="b">
        <v>1</v>
      </c>
      <c r="P824" s="5" t="s">
        <v>8274</v>
      </c>
      <c r="Q824" s="5">
        <f t="shared" si="48"/>
        <v>119.16666666666667</v>
      </c>
      <c r="R824" s="5">
        <v>51.811594202898547</v>
      </c>
      <c r="S824" s="5">
        <f t="shared" si="49"/>
        <v>51.811594202898547</v>
      </c>
      <c r="T824" s="5" t="s">
        <v>8307</v>
      </c>
      <c r="U824" s="5" t="s">
        <v>8306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12">
        <f t="shared" si="50"/>
        <v>42085.681157407409</v>
      </c>
      <c r="K825" s="5">
        <v>1424474452</v>
      </c>
      <c r="L825" s="12">
        <f t="shared" si="51"/>
        <v>42055.722824074073</v>
      </c>
      <c r="M825" t="b">
        <v>0</v>
      </c>
      <c r="N825" s="5">
        <v>33</v>
      </c>
      <c r="O825" t="b">
        <v>1</v>
      </c>
      <c r="P825" s="5" t="s">
        <v>8274</v>
      </c>
      <c r="Q825" s="5">
        <f t="shared" si="48"/>
        <v>179.5</v>
      </c>
      <c r="R825" s="5">
        <v>43.515151515151516</v>
      </c>
      <c r="S825" s="5">
        <f t="shared" si="49"/>
        <v>43.515151515151516</v>
      </c>
      <c r="T825" s="5" t="s">
        <v>8307</v>
      </c>
      <c r="U825" s="5" t="s">
        <v>8306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12">
        <f t="shared" si="50"/>
        <v>40286.040972222225</v>
      </c>
      <c r="K826" s="5">
        <v>1268459318</v>
      </c>
      <c r="L826" s="12">
        <f t="shared" si="51"/>
        <v>40249.992106481484</v>
      </c>
      <c r="M826" t="b">
        <v>0</v>
      </c>
      <c r="N826" s="5">
        <v>54</v>
      </c>
      <c r="O826" t="b">
        <v>1</v>
      </c>
      <c r="P826" s="5" t="s">
        <v>8274</v>
      </c>
      <c r="Q826" s="5">
        <f t="shared" si="48"/>
        <v>134.38124999999999</v>
      </c>
      <c r="R826" s="5">
        <v>39.816666666666663</v>
      </c>
      <c r="S826" s="5">
        <f t="shared" si="49"/>
        <v>39.816666666666663</v>
      </c>
      <c r="T826" s="5" t="s">
        <v>8307</v>
      </c>
      <c r="U826" s="5" t="s">
        <v>8306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12">
        <f t="shared" si="50"/>
        <v>41211.056527777779</v>
      </c>
      <c r="K827" s="5">
        <v>1349335284</v>
      </c>
      <c r="L827" s="12">
        <f t="shared" si="51"/>
        <v>41186.056527777779</v>
      </c>
      <c r="M827" t="b">
        <v>0</v>
      </c>
      <c r="N827" s="5">
        <v>99</v>
      </c>
      <c r="O827" t="b">
        <v>1</v>
      </c>
      <c r="P827" s="5" t="s">
        <v>8274</v>
      </c>
      <c r="Q827" s="5">
        <f t="shared" si="48"/>
        <v>100.432</v>
      </c>
      <c r="R827" s="5">
        <v>126.8080808080808</v>
      </c>
      <c r="S827" s="5">
        <f t="shared" si="49"/>
        <v>126.8080808080808</v>
      </c>
      <c r="T827" s="5" t="s">
        <v>8307</v>
      </c>
      <c r="U827" s="5" t="s">
        <v>8306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12">
        <f t="shared" si="50"/>
        <v>40993.746874999997</v>
      </c>
      <c r="K828" s="5">
        <v>1330908930</v>
      </c>
      <c r="L828" s="12">
        <f t="shared" si="51"/>
        <v>40972.788541666669</v>
      </c>
      <c r="M828" t="b">
        <v>0</v>
      </c>
      <c r="N828" s="5">
        <v>49</v>
      </c>
      <c r="O828" t="b">
        <v>1</v>
      </c>
      <c r="P828" s="5" t="s">
        <v>8274</v>
      </c>
      <c r="Q828" s="5">
        <f t="shared" si="48"/>
        <v>101.45454545454545</v>
      </c>
      <c r="R828" s="5">
        <v>113.87755102040816</v>
      </c>
      <c r="S828" s="5">
        <f t="shared" si="49"/>
        <v>113.87755102040816</v>
      </c>
      <c r="T828" s="5" t="s">
        <v>8307</v>
      </c>
      <c r="U828" s="5" t="s">
        <v>8306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12">
        <f t="shared" si="50"/>
        <v>40953.575694444444</v>
      </c>
      <c r="K829" s="5">
        <v>1326972107</v>
      </c>
      <c r="L829" s="12">
        <f t="shared" si="51"/>
        <v>40927.223460648151</v>
      </c>
      <c r="M829" t="b">
        <v>0</v>
      </c>
      <c r="N829" s="5">
        <v>11</v>
      </c>
      <c r="O829" t="b">
        <v>1</v>
      </c>
      <c r="P829" s="5" t="s">
        <v>8274</v>
      </c>
      <c r="Q829" s="5">
        <f t="shared" si="48"/>
        <v>103.33333333333333</v>
      </c>
      <c r="R829" s="5">
        <v>28.181818181818183</v>
      </c>
      <c r="S829" s="5">
        <f t="shared" si="49"/>
        <v>28.181818181818183</v>
      </c>
      <c r="T829" s="5" t="s">
        <v>8307</v>
      </c>
      <c r="U829" s="5" t="s">
        <v>8306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12">
        <f t="shared" si="50"/>
        <v>41085.433333333334</v>
      </c>
      <c r="K830" s="5">
        <v>1339549982</v>
      </c>
      <c r="L830" s="12">
        <f t="shared" si="51"/>
        <v>41072.800717592589</v>
      </c>
      <c r="M830" t="b">
        <v>0</v>
      </c>
      <c r="N830" s="5">
        <v>38</v>
      </c>
      <c r="O830" t="b">
        <v>1</v>
      </c>
      <c r="P830" s="5" t="s">
        <v>8274</v>
      </c>
      <c r="Q830" s="5">
        <f t="shared" si="48"/>
        <v>107</v>
      </c>
      <c r="R830" s="5">
        <v>36.60526315789474</v>
      </c>
      <c r="S830" s="5">
        <f t="shared" si="49"/>
        <v>36.60526315789474</v>
      </c>
      <c r="T830" s="5" t="s">
        <v>8307</v>
      </c>
      <c r="U830" s="5" t="s">
        <v>8306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12">
        <f t="shared" si="50"/>
        <v>42564.551388888889</v>
      </c>
      <c r="K831" s="5">
        <v>1463253240</v>
      </c>
      <c r="L831" s="12">
        <f t="shared" si="51"/>
        <v>42504.551388888889</v>
      </c>
      <c r="M831" t="b">
        <v>0</v>
      </c>
      <c r="N831" s="5">
        <v>16</v>
      </c>
      <c r="O831" t="b">
        <v>1</v>
      </c>
      <c r="P831" s="5" t="s">
        <v>8274</v>
      </c>
      <c r="Q831" s="5">
        <f t="shared" si="48"/>
        <v>104</v>
      </c>
      <c r="R831" s="5">
        <v>32.5</v>
      </c>
      <c r="S831" s="5">
        <f t="shared" si="49"/>
        <v>32.5</v>
      </c>
      <c r="T831" s="5" t="s">
        <v>8307</v>
      </c>
      <c r="U831" s="5" t="s">
        <v>8306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12">
        <f t="shared" si="50"/>
        <v>41355.234085648146</v>
      </c>
      <c r="K832" s="5">
        <v>1361363825</v>
      </c>
      <c r="L832" s="12">
        <f t="shared" si="51"/>
        <v>41325.275752314818</v>
      </c>
      <c r="M832" t="b">
        <v>0</v>
      </c>
      <c r="N832" s="5">
        <v>32</v>
      </c>
      <c r="O832" t="b">
        <v>1</v>
      </c>
      <c r="P832" s="5" t="s">
        <v>8274</v>
      </c>
      <c r="Q832" s="5">
        <f t="shared" si="48"/>
        <v>107.83333333333333</v>
      </c>
      <c r="R832" s="5">
        <v>60.65625</v>
      </c>
      <c r="S832" s="5">
        <f t="shared" si="49"/>
        <v>60.65625</v>
      </c>
      <c r="T832" s="5" t="s">
        <v>8307</v>
      </c>
      <c r="U832" s="5" t="s">
        <v>8306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12">
        <f t="shared" si="50"/>
        <v>41026.396921296298</v>
      </c>
      <c r="K833" s="5">
        <v>1332948694</v>
      </c>
      <c r="L833" s="12">
        <f t="shared" si="51"/>
        <v>40996.396921296298</v>
      </c>
      <c r="M833" t="b">
        <v>0</v>
      </c>
      <c r="N833" s="5">
        <v>20</v>
      </c>
      <c r="O833" t="b">
        <v>1</v>
      </c>
      <c r="P833" s="5" t="s">
        <v>8274</v>
      </c>
      <c r="Q833" s="5">
        <f t="shared" si="48"/>
        <v>233.33333333333334</v>
      </c>
      <c r="R833" s="5">
        <v>175</v>
      </c>
      <c r="S833" s="5">
        <f t="shared" si="49"/>
        <v>175</v>
      </c>
      <c r="T833" s="5" t="s">
        <v>8307</v>
      </c>
      <c r="U833" s="5" t="s">
        <v>8306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12">
        <f t="shared" si="50"/>
        <v>40929.092361111107</v>
      </c>
      <c r="K834" s="5">
        <v>1321978335</v>
      </c>
      <c r="L834" s="12">
        <f t="shared" si="51"/>
        <v>40869.425173611111</v>
      </c>
      <c r="M834" t="b">
        <v>0</v>
      </c>
      <c r="N834" s="5">
        <v>154</v>
      </c>
      <c r="O834" t="b">
        <v>1</v>
      </c>
      <c r="P834" s="5" t="s">
        <v>8274</v>
      </c>
      <c r="Q834" s="5">
        <f t="shared" ref="Q834:Q897" si="52">E834*100/D834</f>
        <v>100.60706666666667</v>
      </c>
      <c r="R834" s="5">
        <v>97.993896103896105</v>
      </c>
      <c r="S834" s="5">
        <f t="shared" ref="S834:S897" si="53">IFERROR(R834,0)</f>
        <v>97.993896103896105</v>
      </c>
      <c r="T834" s="5" t="s">
        <v>8307</v>
      </c>
      <c r="U834" s="5" t="s">
        <v>8306</v>
      </c>
    </row>
    <row r="835" spans="1:21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12">
        <f t="shared" ref="J835:J898" si="54">(I835/86400)+25569+(-6/24)</f>
        <v>41748.628182870372</v>
      </c>
      <c r="K835" s="5">
        <v>1395349475</v>
      </c>
      <c r="L835" s="12">
        <f t="shared" ref="L835:L898" si="55">(K835/86400)+25569+(-6/24)</f>
        <v>41718.628182870372</v>
      </c>
      <c r="M835" t="b">
        <v>0</v>
      </c>
      <c r="N835" s="5">
        <v>41</v>
      </c>
      <c r="O835" t="b">
        <v>1</v>
      </c>
      <c r="P835" s="5" t="s">
        <v>8274</v>
      </c>
      <c r="Q835" s="5">
        <f t="shared" si="52"/>
        <v>101.66666666666667</v>
      </c>
      <c r="R835" s="5">
        <v>148.78048780487805</v>
      </c>
      <c r="S835" s="5">
        <f t="shared" si="53"/>
        <v>148.78048780487805</v>
      </c>
      <c r="T835" s="5" t="s">
        <v>8307</v>
      </c>
      <c r="U835" s="5" t="s">
        <v>8306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12">
        <f t="shared" si="54"/>
        <v>41455.915972222225</v>
      </c>
      <c r="K836" s="5">
        <v>1369770292</v>
      </c>
      <c r="L836" s="12">
        <f t="shared" si="55"/>
        <v>41422.572824074072</v>
      </c>
      <c r="M836" t="b">
        <v>0</v>
      </c>
      <c r="N836" s="5">
        <v>75</v>
      </c>
      <c r="O836" t="b">
        <v>1</v>
      </c>
      <c r="P836" s="5" t="s">
        <v>8274</v>
      </c>
      <c r="Q836" s="5">
        <f t="shared" si="52"/>
        <v>131.01818181818183</v>
      </c>
      <c r="R836" s="5">
        <v>96.08</v>
      </c>
      <c r="S836" s="5">
        <f t="shared" si="53"/>
        <v>96.08</v>
      </c>
      <c r="T836" s="5" t="s">
        <v>8307</v>
      </c>
      <c r="U836" s="5" t="s">
        <v>8306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12">
        <f t="shared" si="54"/>
        <v>41047.875</v>
      </c>
      <c r="K837" s="5">
        <v>1333709958</v>
      </c>
      <c r="L837" s="12">
        <f t="shared" si="55"/>
        <v>41005.20784722222</v>
      </c>
      <c r="M837" t="b">
        <v>0</v>
      </c>
      <c r="N837" s="5">
        <v>40</v>
      </c>
      <c r="O837" t="b">
        <v>1</v>
      </c>
      <c r="P837" s="5" t="s">
        <v>8274</v>
      </c>
      <c r="Q837" s="5">
        <f t="shared" si="52"/>
        <v>117.25</v>
      </c>
      <c r="R837" s="5">
        <v>58.625</v>
      </c>
      <c r="S837" s="5">
        <f t="shared" si="53"/>
        <v>58.625</v>
      </c>
      <c r="T837" s="5" t="s">
        <v>8307</v>
      </c>
      <c r="U837" s="5" t="s">
        <v>8306</v>
      </c>
    </row>
    <row r="838" spans="1:21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12">
        <f t="shared" si="54"/>
        <v>41553.806921296295</v>
      </c>
      <c r="K838" s="5">
        <v>1378516918</v>
      </c>
      <c r="L838" s="12">
        <f t="shared" si="55"/>
        <v>41523.806921296295</v>
      </c>
      <c r="M838" t="b">
        <v>0</v>
      </c>
      <c r="N838" s="5">
        <v>46</v>
      </c>
      <c r="O838" t="b">
        <v>1</v>
      </c>
      <c r="P838" s="5" t="s">
        <v>8274</v>
      </c>
      <c r="Q838" s="5">
        <f t="shared" si="52"/>
        <v>100.93040000000001</v>
      </c>
      <c r="R838" s="5">
        <v>109.70695652173914</v>
      </c>
      <c r="S838" s="5">
        <f t="shared" si="53"/>
        <v>109.70695652173914</v>
      </c>
      <c r="T838" s="5" t="s">
        <v>8307</v>
      </c>
      <c r="U838" s="5" t="s">
        <v>8306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12">
        <f t="shared" si="54"/>
        <v>41760.748402777775</v>
      </c>
      <c r="K839" s="5">
        <v>1396396662</v>
      </c>
      <c r="L839" s="12">
        <f t="shared" si="55"/>
        <v>41730.748402777775</v>
      </c>
      <c r="M839" t="b">
        <v>0</v>
      </c>
      <c r="N839" s="5">
        <v>62</v>
      </c>
      <c r="O839" t="b">
        <v>1</v>
      </c>
      <c r="P839" s="5" t="s">
        <v>8274</v>
      </c>
      <c r="Q839" s="5">
        <f t="shared" si="52"/>
        <v>121.8</v>
      </c>
      <c r="R839" s="5">
        <v>49.112903225806448</v>
      </c>
      <c r="S839" s="5">
        <f t="shared" si="53"/>
        <v>49.112903225806448</v>
      </c>
      <c r="T839" s="5" t="s">
        <v>8307</v>
      </c>
      <c r="U839" s="5" t="s">
        <v>8306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12">
        <f t="shared" si="54"/>
        <v>40925.647974537038</v>
      </c>
      <c r="K840" s="5">
        <v>1324243985</v>
      </c>
      <c r="L840" s="12">
        <f t="shared" si="55"/>
        <v>40895.647974537038</v>
      </c>
      <c r="M840" t="b">
        <v>0</v>
      </c>
      <c r="N840" s="5">
        <v>61</v>
      </c>
      <c r="O840" t="b">
        <v>1</v>
      </c>
      <c r="P840" s="5" t="s">
        <v>8274</v>
      </c>
      <c r="Q840" s="5">
        <f t="shared" si="52"/>
        <v>145.4</v>
      </c>
      <c r="R840" s="5">
        <v>47.672131147540981</v>
      </c>
      <c r="S840" s="5">
        <f t="shared" si="53"/>
        <v>47.672131147540981</v>
      </c>
      <c r="T840" s="5" t="s">
        <v>8307</v>
      </c>
      <c r="U840" s="5" t="s">
        <v>8306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12">
        <f t="shared" si="54"/>
        <v>41174.513379629629</v>
      </c>
      <c r="K841" s="5">
        <v>1345745956</v>
      </c>
      <c r="L841" s="12">
        <f t="shared" si="55"/>
        <v>41144.513379629629</v>
      </c>
      <c r="M841" t="b">
        <v>0</v>
      </c>
      <c r="N841" s="5">
        <v>96</v>
      </c>
      <c r="O841" t="b">
        <v>1</v>
      </c>
      <c r="P841" s="5" t="s">
        <v>8274</v>
      </c>
      <c r="Q841" s="5">
        <f t="shared" si="52"/>
        <v>116.61660000000001</v>
      </c>
      <c r="R841" s="5">
        <v>60.737812499999997</v>
      </c>
      <c r="S841" s="5">
        <f t="shared" si="53"/>
        <v>60.737812499999997</v>
      </c>
      <c r="T841" s="5" t="s">
        <v>8307</v>
      </c>
      <c r="U841" s="5" t="s">
        <v>8306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12">
        <f t="shared" si="54"/>
        <v>42636.976701388892</v>
      </c>
      <c r="K842" s="5">
        <v>1472102787</v>
      </c>
      <c r="L842" s="12">
        <f t="shared" si="55"/>
        <v>42606.976701388892</v>
      </c>
      <c r="M842" t="b">
        <v>0</v>
      </c>
      <c r="N842" s="5">
        <v>190</v>
      </c>
      <c r="O842" t="b">
        <v>1</v>
      </c>
      <c r="P842" s="5" t="s">
        <v>8275</v>
      </c>
      <c r="Q842" s="5">
        <f t="shared" si="52"/>
        <v>120.4166</v>
      </c>
      <c r="R842" s="5">
        <v>63.37715789473684</v>
      </c>
      <c r="S842" s="5">
        <f t="shared" si="53"/>
        <v>63.37715789473684</v>
      </c>
      <c r="T842" s="5" t="s">
        <v>8307</v>
      </c>
      <c r="U842" s="5" t="s">
        <v>8310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12">
        <f t="shared" si="54"/>
        <v>41953.630358796298</v>
      </c>
      <c r="K843" s="5">
        <v>1413058063</v>
      </c>
      <c r="L843" s="12">
        <f t="shared" si="55"/>
        <v>41923.588692129633</v>
      </c>
      <c r="M843" t="b">
        <v>1</v>
      </c>
      <c r="N843" s="5">
        <v>94</v>
      </c>
      <c r="O843" t="b">
        <v>1</v>
      </c>
      <c r="P843" s="5" t="s">
        <v>8275</v>
      </c>
      <c r="Q843" s="5">
        <f t="shared" si="52"/>
        <v>101.32</v>
      </c>
      <c r="R843" s="5">
        <v>53.893617021276597</v>
      </c>
      <c r="S843" s="5">
        <f t="shared" si="53"/>
        <v>53.893617021276597</v>
      </c>
      <c r="T843" s="5" t="s">
        <v>8307</v>
      </c>
      <c r="U843" s="5" t="s">
        <v>8310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12">
        <f t="shared" si="54"/>
        <v>41560.915972222225</v>
      </c>
      <c r="K844" s="5">
        <v>1378735983</v>
      </c>
      <c r="L844" s="12">
        <f t="shared" si="55"/>
        <v>41526.34239583333</v>
      </c>
      <c r="M844" t="b">
        <v>1</v>
      </c>
      <c r="N844" s="5">
        <v>39</v>
      </c>
      <c r="O844" t="b">
        <v>1</v>
      </c>
      <c r="P844" s="5" t="s">
        <v>8275</v>
      </c>
      <c r="Q844" s="5">
        <f t="shared" si="52"/>
        <v>104.32</v>
      </c>
      <c r="R844" s="5">
        <v>66.871794871794876</v>
      </c>
      <c r="S844" s="5">
        <f t="shared" si="53"/>
        <v>66.871794871794876</v>
      </c>
      <c r="T844" s="5" t="s">
        <v>8307</v>
      </c>
      <c r="U844" s="5" t="s">
        <v>8310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12">
        <f t="shared" si="54"/>
        <v>42712.083333333328</v>
      </c>
      <c r="K845" s="5">
        <v>1479708680</v>
      </c>
      <c r="L845" s="12">
        <f t="shared" si="55"/>
        <v>42695.007870370369</v>
      </c>
      <c r="M845" t="b">
        <v>0</v>
      </c>
      <c r="N845" s="5">
        <v>127</v>
      </c>
      <c r="O845" t="b">
        <v>1</v>
      </c>
      <c r="P845" s="5" t="s">
        <v>8275</v>
      </c>
      <c r="Q845" s="5">
        <f t="shared" si="52"/>
        <v>267.13333333333333</v>
      </c>
      <c r="R845" s="5">
        <v>63.102362204724407</v>
      </c>
      <c r="S845" s="5">
        <f t="shared" si="53"/>
        <v>63.102362204724407</v>
      </c>
      <c r="T845" s="5" t="s">
        <v>8307</v>
      </c>
      <c r="U845" s="5" t="s">
        <v>8310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12">
        <f t="shared" si="54"/>
        <v>41943.957638888889</v>
      </c>
      <c r="K846" s="5">
        <v>1411489552</v>
      </c>
      <c r="L846" s="12">
        <f t="shared" si="55"/>
        <v>41905.434629629628</v>
      </c>
      <c r="M846" t="b">
        <v>1</v>
      </c>
      <c r="N846" s="5">
        <v>159</v>
      </c>
      <c r="O846" t="b">
        <v>1</v>
      </c>
      <c r="P846" s="5" t="s">
        <v>8275</v>
      </c>
      <c r="Q846" s="5">
        <f t="shared" si="52"/>
        <v>194.13333333333333</v>
      </c>
      <c r="R846" s="5">
        <v>36.628930817610062</v>
      </c>
      <c r="S846" s="5">
        <f t="shared" si="53"/>
        <v>36.628930817610062</v>
      </c>
      <c r="T846" s="5" t="s">
        <v>8307</v>
      </c>
      <c r="U846" s="5" t="s">
        <v>8310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12">
        <f t="shared" si="54"/>
        <v>42617.915972222225</v>
      </c>
      <c r="K847" s="5">
        <v>1469595396</v>
      </c>
      <c r="L847" s="12">
        <f t="shared" si="55"/>
        <v>42577.955972222218</v>
      </c>
      <c r="M847" t="b">
        <v>0</v>
      </c>
      <c r="N847" s="5">
        <v>177</v>
      </c>
      <c r="O847" t="b">
        <v>1</v>
      </c>
      <c r="P847" s="5" t="s">
        <v>8275</v>
      </c>
      <c r="Q847" s="5">
        <f t="shared" si="52"/>
        <v>120.3802</v>
      </c>
      <c r="R847" s="5">
        <v>34.005706214689269</v>
      </c>
      <c r="S847" s="5">
        <f t="shared" si="53"/>
        <v>34.005706214689269</v>
      </c>
      <c r="T847" s="5" t="s">
        <v>8307</v>
      </c>
      <c r="U847" s="5" t="s">
        <v>8310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12">
        <f t="shared" si="54"/>
        <v>41708.333333333336</v>
      </c>
      <c r="K848" s="5">
        <v>1393233855</v>
      </c>
      <c r="L848" s="12">
        <f t="shared" si="55"/>
        <v>41694.141840277778</v>
      </c>
      <c r="M848" t="b">
        <v>0</v>
      </c>
      <c r="N848" s="5">
        <v>47</v>
      </c>
      <c r="O848" t="b">
        <v>1</v>
      </c>
      <c r="P848" s="5" t="s">
        <v>8275</v>
      </c>
      <c r="Q848" s="5">
        <f t="shared" si="52"/>
        <v>122.00090909090909</v>
      </c>
      <c r="R848" s="5">
        <v>28.553404255319148</v>
      </c>
      <c r="S848" s="5">
        <f t="shared" si="53"/>
        <v>28.553404255319148</v>
      </c>
      <c r="T848" s="5" t="s">
        <v>8307</v>
      </c>
      <c r="U848" s="5" t="s">
        <v>8310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12">
        <f t="shared" si="54"/>
        <v>42195.548333333332</v>
      </c>
      <c r="K849" s="5">
        <v>1433963376</v>
      </c>
      <c r="L849" s="12">
        <f t="shared" si="55"/>
        <v>42165.548333333332</v>
      </c>
      <c r="M849" t="b">
        <v>0</v>
      </c>
      <c r="N849" s="5">
        <v>1</v>
      </c>
      <c r="O849" t="b">
        <v>1</v>
      </c>
      <c r="P849" s="5" t="s">
        <v>8275</v>
      </c>
      <c r="Q849" s="5">
        <f t="shared" si="52"/>
        <v>100</v>
      </c>
      <c r="R849" s="5">
        <v>10</v>
      </c>
      <c r="S849" s="5">
        <f t="shared" si="53"/>
        <v>10</v>
      </c>
      <c r="T849" s="5" t="s">
        <v>8307</v>
      </c>
      <c r="U849" s="5" t="s">
        <v>8310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12">
        <f t="shared" si="54"/>
        <v>42108.542048611111</v>
      </c>
      <c r="K850" s="5">
        <v>1426446033</v>
      </c>
      <c r="L850" s="12">
        <f t="shared" si="55"/>
        <v>42078.542048611111</v>
      </c>
      <c r="M850" t="b">
        <v>0</v>
      </c>
      <c r="N850" s="5">
        <v>16</v>
      </c>
      <c r="O850" t="b">
        <v>1</v>
      </c>
      <c r="P850" s="5" t="s">
        <v>8275</v>
      </c>
      <c r="Q850" s="5">
        <f t="shared" si="52"/>
        <v>100</v>
      </c>
      <c r="R850" s="5">
        <v>18.75</v>
      </c>
      <c r="S850" s="5">
        <f t="shared" si="53"/>
        <v>18.75</v>
      </c>
      <c r="T850" s="5" t="s">
        <v>8307</v>
      </c>
      <c r="U850" s="5" t="s">
        <v>8310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12">
        <f t="shared" si="54"/>
        <v>42078.857222222221</v>
      </c>
      <c r="K851" s="5">
        <v>1424057664</v>
      </c>
      <c r="L851" s="12">
        <f t="shared" si="55"/>
        <v>42050.898888888885</v>
      </c>
      <c r="M851" t="b">
        <v>0</v>
      </c>
      <c r="N851" s="5">
        <v>115</v>
      </c>
      <c r="O851" t="b">
        <v>1</v>
      </c>
      <c r="P851" s="5" t="s">
        <v>8275</v>
      </c>
      <c r="Q851" s="5">
        <f t="shared" si="52"/>
        <v>119.9</v>
      </c>
      <c r="R851" s="5">
        <v>41.704347826086959</v>
      </c>
      <c r="S851" s="5">
        <f t="shared" si="53"/>
        <v>41.704347826086959</v>
      </c>
      <c r="T851" s="5" t="s">
        <v>8307</v>
      </c>
      <c r="U851" s="5" t="s">
        <v>8310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12">
        <f t="shared" si="54"/>
        <v>42484.957638888889</v>
      </c>
      <c r="K852" s="5">
        <v>1458762717</v>
      </c>
      <c r="L852" s="12">
        <f t="shared" si="55"/>
        <v>42452.577743055561</v>
      </c>
      <c r="M852" t="b">
        <v>0</v>
      </c>
      <c r="N852" s="5">
        <v>133</v>
      </c>
      <c r="O852" t="b">
        <v>1</v>
      </c>
      <c r="P852" s="5" t="s">
        <v>8275</v>
      </c>
      <c r="Q852" s="5">
        <f t="shared" si="52"/>
        <v>155.17500000000001</v>
      </c>
      <c r="R852" s="5">
        <v>46.669172932330824</v>
      </c>
      <c r="S852" s="5">
        <f t="shared" si="53"/>
        <v>46.669172932330824</v>
      </c>
      <c r="T852" s="5" t="s">
        <v>8307</v>
      </c>
      <c r="U852" s="5" t="s">
        <v>8310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12">
        <f t="shared" si="54"/>
        <v>42582.572916666672</v>
      </c>
      <c r="K853" s="5">
        <v>1464815253</v>
      </c>
      <c r="L853" s="12">
        <f t="shared" si="55"/>
        <v>42522.630243055552</v>
      </c>
      <c r="M853" t="b">
        <v>0</v>
      </c>
      <c r="N853" s="5">
        <v>70</v>
      </c>
      <c r="O853" t="b">
        <v>1</v>
      </c>
      <c r="P853" s="5" t="s">
        <v>8275</v>
      </c>
      <c r="Q853" s="5">
        <f t="shared" si="52"/>
        <v>130.44999999999999</v>
      </c>
      <c r="R853" s="5">
        <v>37.271428571428572</v>
      </c>
      <c r="S853" s="5">
        <f t="shared" si="53"/>
        <v>37.271428571428572</v>
      </c>
      <c r="T853" s="5" t="s">
        <v>8307</v>
      </c>
      <c r="U853" s="5" t="s">
        <v>8310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12">
        <f t="shared" si="54"/>
        <v>42667.625</v>
      </c>
      <c r="K854" s="5">
        <v>1476386395</v>
      </c>
      <c r="L854" s="12">
        <f t="shared" si="55"/>
        <v>42656.555497685185</v>
      </c>
      <c r="M854" t="b">
        <v>0</v>
      </c>
      <c r="N854" s="5">
        <v>62</v>
      </c>
      <c r="O854" t="b">
        <v>1</v>
      </c>
      <c r="P854" s="5" t="s">
        <v>8275</v>
      </c>
      <c r="Q854" s="5">
        <f t="shared" si="52"/>
        <v>104.97142857142858</v>
      </c>
      <c r="R854" s="5">
        <v>59.258064516129032</v>
      </c>
      <c r="S854" s="5">
        <f t="shared" si="53"/>
        <v>59.258064516129032</v>
      </c>
      <c r="T854" s="5" t="s">
        <v>8307</v>
      </c>
      <c r="U854" s="5" t="s">
        <v>8310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12">
        <f t="shared" si="54"/>
        <v>42051.582280092596</v>
      </c>
      <c r="K855" s="5">
        <v>1421524709</v>
      </c>
      <c r="L855" s="12">
        <f t="shared" si="55"/>
        <v>42021.582280092596</v>
      </c>
      <c r="M855" t="b">
        <v>0</v>
      </c>
      <c r="N855" s="5">
        <v>10</v>
      </c>
      <c r="O855" t="b">
        <v>1</v>
      </c>
      <c r="P855" s="5" t="s">
        <v>8275</v>
      </c>
      <c r="Q855" s="5">
        <f t="shared" si="52"/>
        <v>100</v>
      </c>
      <c r="R855" s="5">
        <v>30</v>
      </c>
      <c r="S855" s="5">
        <f t="shared" si="53"/>
        <v>30</v>
      </c>
      <c r="T855" s="5" t="s">
        <v>8307</v>
      </c>
      <c r="U855" s="5" t="s">
        <v>8310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12">
        <f t="shared" si="54"/>
        <v>42731.962337962963</v>
      </c>
      <c r="K856" s="5">
        <v>1480309546</v>
      </c>
      <c r="L856" s="12">
        <f t="shared" si="55"/>
        <v>42701.962337962963</v>
      </c>
      <c r="M856" t="b">
        <v>0</v>
      </c>
      <c r="N856" s="5">
        <v>499</v>
      </c>
      <c r="O856" t="b">
        <v>1</v>
      </c>
      <c r="P856" s="5" t="s">
        <v>8275</v>
      </c>
      <c r="Q856" s="5">
        <f t="shared" si="52"/>
        <v>118.22050359712232</v>
      </c>
      <c r="R856" s="5">
        <v>65.8623246492986</v>
      </c>
      <c r="S856" s="5">
        <f t="shared" si="53"/>
        <v>65.8623246492986</v>
      </c>
      <c r="T856" s="5" t="s">
        <v>8307</v>
      </c>
      <c r="U856" s="5" t="s">
        <v>8310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12">
        <f t="shared" si="54"/>
        <v>42574.875196759254</v>
      </c>
      <c r="K857" s="5">
        <v>1466737217</v>
      </c>
      <c r="L857" s="12">
        <f t="shared" si="55"/>
        <v>42544.875196759254</v>
      </c>
      <c r="M857" t="b">
        <v>0</v>
      </c>
      <c r="N857" s="5">
        <v>47</v>
      </c>
      <c r="O857" t="b">
        <v>1</v>
      </c>
      <c r="P857" s="5" t="s">
        <v>8275</v>
      </c>
      <c r="Q857" s="5">
        <f t="shared" si="52"/>
        <v>103.44827586206897</v>
      </c>
      <c r="R857" s="5">
        <v>31.914893617021278</v>
      </c>
      <c r="S857" s="5">
        <f t="shared" si="53"/>
        <v>31.914893617021278</v>
      </c>
      <c r="T857" s="5" t="s">
        <v>8307</v>
      </c>
      <c r="U857" s="5" t="s">
        <v>8310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12">
        <f t="shared" si="54"/>
        <v>42668.541666666672</v>
      </c>
      <c r="K858" s="5">
        <v>1472282956</v>
      </c>
      <c r="L858" s="12">
        <f t="shared" si="55"/>
        <v>42609.061990740738</v>
      </c>
      <c r="M858" t="b">
        <v>0</v>
      </c>
      <c r="N858" s="5">
        <v>28</v>
      </c>
      <c r="O858" t="b">
        <v>1</v>
      </c>
      <c r="P858" s="5" t="s">
        <v>8275</v>
      </c>
      <c r="Q858" s="5">
        <f t="shared" si="52"/>
        <v>218</v>
      </c>
      <c r="R858" s="5">
        <v>19.464285714285715</v>
      </c>
      <c r="S858" s="5">
        <f t="shared" si="53"/>
        <v>19.464285714285715</v>
      </c>
      <c r="T858" s="5" t="s">
        <v>8307</v>
      </c>
      <c r="U858" s="5" t="s">
        <v>8310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12">
        <f t="shared" si="54"/>
        <v>42333.373043981483</v>
      </c>
      <c r="K859" s="5">
        <v>1444831031</v>
      </c>
      <c r="L859" s="12">
        <f t="shared" si="55"/>
        <v>42291.331377314811</v>
      </c>
      <c r="M859" t="b">
        <v>0</v>
      </c>
      <c r="N859" s="5">
        <v>24</v>
      </c>
      <c r="O859" t="b">
        <v>1</v>
      </c>
      <c r="P859" s="5" t="s">
        <v>8275</v>
      </c>
      <c r="Q859" s="5">
        <f t="shared" si="52"/>
        <v>100</v>
      </c>
      <c r="R859" s="5">
        <v>50</v>
      </c>
      <c r="S859" s="5">
        <f t="shared" si="53"/>
        <v>50</v>
      </c>
      <c r="T859" s="5" t="s">
        <v>8307</v>
      </c>
      <c r="U859" s="5" t="s">
        <v>8310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12">
        <f t="shared" si="54"/>
        <v>42109.707638888889</v>
      </c>
      <c r="K860" s="5">
        <v>1426528418</v>
      </c>
      <c r="L860" s="12">
        <f t="shared" si="55"/>
        <v>42079.495578703703</v>
      </c>
      <c r="M860" t="b">
        <v>0</v>
      </c>
      <c r="N860" s="5">
        <v>76</v>
      </c>
      <c r="O860" t="b">
        <v>1</v>
      </c>
      <c r="P860" s="5" t="s">
        <v>8275</v>
      </c>
      <c r="Q860" s="5">
        <f t="shared" si="52"/>
        <v>144.00583333333333</v>
      </c>
      <c r="R860" s="5">
        <v>22.737763157894737</v>
      </c>
      <c r="S860" s="5">
        <f t="shared" si="53"/>
        <v>22.737763157894737</v>
      </c>
      <c r="T860" s="5" t="s">
        <v>8307</v>
      </c>
      <c r="U860" s="5" t="s">
        <v>8310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12">
        <f t="shared" si="54"/>
        <v>42158.75</v>
      </c>
      <c r="K861" s="5">
        <v>1430768468</v>
      </c>
      <c r="L861" s="12">
        <f t="shared" si="55"/>
        <v>42128.570231481484</v>
      </c>
      <c r="M861" t="b">
        <v>0</v>
      </c>
      <c r="N861" s="5">
        <v>98</v>
      </c>
      <c r="O861" t="b">
        <v>1</v>
      </c>
      <c r="P861" s="5" t="s">
        <v>8275</v>
      </c>
      <c r="Q861" s="5">
        <f t="shared" si="52"/>
        <v>104.675</v>
      </c>
      <c r="R861" s="5">
        <v>42.724489795918366</v>
      </c>
      <c r="S861" s="5">
        <f t="shared" si="53"/>
        <v>42.724489795918366</v>
      </c>
      <c r="T861" s="5" t="s">
        <v>8307</v>
      </c>
      <c r="U861" s="5" t="s">
        <v>8310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12">
        <f t="shared" si="54"/>
        <v>41600.274456018517</v>
      </c>
      <c r="K862" s="5">
        <v>1382528113</v>
      </c>
      <c r="L862" s="12">
        <f t="shared" si="55"/>
        <v>41570.232789351852</v>
      </c>
      <c r="M862" t="b">
        <v>0</v>
      </c>
      <c r="N862" s="5">
        <v>48</v>
      </c>
      <c r="O862" t="b">
        <v>0</v>
      </c>
      <c r="P862" s="5" t="s">
        <v>8276</v>
      </c>
      <c r="Q862" s="5">
        <f t="shared" si="52"/>
        <v>18.142857142857142</v>
      </c>
      <c r="R862" s="5">
        <v>52.916666666666664</v>
      </c>
      <c r="S862" s="5">
        <f t="shared" si="53"/>
        <v>52.916666666666664</v>
      </c>
      <c r="T862" s="5" t="s">
        <v>8307</v>
      </c>
      <c r="U862" s="5" t="s">
        <v>8311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12">
        <f t="shared" si="54"/>
        <v>42629.715324074074</v>
      </c>
      <c r="K863" s="5">
        <v>1471475404</v>
      </c>
      <c r="L863" s="12">
        <f t="shared" si="55"/>
        <v>42599.715324074074</v>
      </c>
      <c r="M863" t="b">
        <v>0</v>
      </c>
      <c r="N863" s="5">
        <v>2</v>
      </c>
      <c r="O863" t="b">
        <v>0</v>
      </c>
      <c r="P863" s="5" t="s">
        <v>8276</v>
      </c>
      <c r="Q863" s="5">
        <f t="shared" si="52"/>
        <v>2.2444444444444445</v>
      </c>
      <c r="R863" s="5">
        <v>50.5</v>
      </c>
      <c r="S863" s="5">
        <f t="shared" si="53"/>
        <v>50.5</v>
      </c>
      <c r="T863" s="5" t="s">
        <v>8307</v>
      </c>
      <c r="U863" s="5" t="s">
        <v>8311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12">
        <f t="shared" si="54"/>
        <v>41589.346620370372</v>
      </c>
      <c r="K864" s="5">
        <v>1381583948</v>
      </c>
      <c r="L864" s="12">
        <f t="shared" si="55"/>
        <v>41559.3049537037</v>
      </c>
      <c r="M864" t="b">
        <v>0</v>
      </c>
      <c r="N864" s="5">
        <v>4</v>
      </c>
      <c r="O864" t="b">
        <v>0</v>
      </c>
      <c r="P864" s="5" t="s">
        <v>8276</v>
      </c>
      <c r="Q864" s="5">
        <f t="shared" si="52"/>
        <v>0.34</v>
      </c>
      <c r="R864" s="5">
        <v>42.5</v>
      </c>
      <c r="S864" s="5">
        <f t="shared" si="53"/>
        <v>42.5</v>
      </c>
      <c r="T864" s="5" t="s">
        <v>8307</v>
      </c>
      <c r="U864" s="5" t="s">
        <v>8311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12">
        <f t="shared" si="54"/>
        <v>40950.867662037039</v>
      </c>
      <c r="K865" s="5">
        <v>1326422966</v>
      </c>
      <c r="L865" s="12">
        <f t="shared" si="55"/>
        <v>40920.867662037039</v>
      </c>
      <c r="M865" t="b">
        <v>0</v>
      </c>
      <c r="N865" s="5">
        <v>5</v>
      </c>
      <c r="O865" t="b">
        <v>0</v>
      </c>
      <c r="P865" s="5" t="s">
        <v>8276</v>
      </c>
      <c r="Q865" s="5">
        <f t="shared" si="52"/>
        <v>4.5</v>
      </c>
      <c r="R865" s="5">
        <v>18</v>
      </c>
      <c r="S865" s="5">
        <f t="shared" si="53"/>
        <v>18</v>
      </c>
      <c r="T865" s="5" t="s">
        <v>8307</v>
      </c>
      <c r="U865" s="5" t="s">
        <v>8311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12">
        <f t="shared" si="54"/>
        <v>41563.165972222225</v>
      </c>
      <c r="K866" s="5">
        <v>1379990038</v>
      </c>
      <c r="L866" s="12">
        <f t="shared" si="55"/>
        <v>41540.856921296298</v>
      </c>
      <c r="M866" t="b">
        <v>0</v>
      </c>
      <c r="N866" s="5">
        <v>79</v>
      </c>
      <c r="O866" t="b">
        <v>0</v>
      </c>
      <c r="P866" s="5" t="s">
        <v>8276</v>
      </c>
      <c r="Q866" s="5">
        <f t="shared" si="52"/>
        <v>41.53846153846154</v>
      </c>
      <c r="R866" s="5">
        <v>34.177215189873415</v>
      </c>
      <c r="S866" s="5">
        <f t="shared" si="53"/>
        <v>34.177215189873415</v>
      </c>
      <c r="T866" s="5" t="s">
        <v>8307</v>
      </c>
      <c r="U866" s="5" t="s">
        <v>8311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12">
        <f t="shared" si="54"/>
        <v>41290.523113425923</v>
      </c>
      <c r="K867" s="5">
        <v>1353177197</v>
      </c>
      <c r="L867" s="12">
        <f t="shared" si="55"/>
        <v>41230.523113425923</v>
      </c>
      <c r="M867" t="b">
        <v>0</v>
      </c>
      <c r="N867" s="5">
        <v>2</v>
      </c>
      <c r="O867" t="b">
        <v>0</v>
      </c>
      <c r="P867" s="5" t="s">
        <v>8276</v>
      </c>
      <c r="Q867" s="5">
        <f t="shared" si="52"/>
        <v>2.0454545454545454</v>
      </c>
      <c r="R867" s="5">
        <v>22.5</v>
      </c>
      <c r="S867" s="5">
        <f t="shared" si="53"/>
        <v>22.5</v>
      </c>
      <c r="T867" s="5" t="s">
        <v>8307</v>
      </c>
      <c r="U867" s="5" t="s">
        <v>8311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12">
        <f t="shared" si="54"/>
        <v>42063.381944444445</v>
      </c>
      <c r="K868" s="5">
        <v>1421853518</v>
      </c>
      <c r="L868" s="12">
        <f t="shared" si="55"/>
        <v>42025.387939814813</v>
      </c>
      <c r="M868" t="b">
        <v>0</v>
      </c>
      <c r="N868" s="5">
        <v>11</v>
      </c>
      <c r="O868" t="b">
        <v>0</v>
      </c>
      <c r="P868" s="5" t="s">
        <v>8276</v>
      </c>
      <c r="Q868" s="5">
        <f t="shared" si="52"/>
        <v>18.285714285714285</v>
      </c>
      <c r="R868" s="5">
        <v>58.18181818181818</v>
      </c>
      <c r="S868" s="5">
        <f t="shared" si="53"/>
        <v>58.18181818181818</v>
      </c>
      <c r="T868" s="5" t="s">
        <v>8307</v>
      </c>
      <c r="U868" s="5" t="s">
        <v>8311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12">
        <f t="shared" si="54"/>
        <v>40147.957638888889</v>
      </c>
      <c r="K869" s="5">
        <v>1254450706</v>
      </c>
      <c r="L869" s="12">
        <f t="shared" si="55"/>
        <v>40087.855393518519</v>
      </c>
      <c r="M869" t="b">
        <v>0</v>
      </c>
      <c r="N869" s="5">
        <v>11</v>
      </c>
      <c r="O869" t="b">
        <v>0</v>
      </c>
      <c r="P869" s="5" t="s">
        <v>8276</v>
      </c>
      <c r="Q869" s="5">
        <f t="shared" si="52"/>
        <v>24.02</v>
      </c>
      <c r="R869" s="5">
        <v>109.18181818181819</v>
      </c>
      <c r="S869" s="5">
        <f t="shared" si="53"/>
        <v>109.18181818181819</v>
      </c>
      <c r="T869" s="5" t="s">
        <v>8307</v>
      </c>
      <c r="U869" s="5" t="s">
        <v>8311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12">
        <f t="shared" si="54"/>
        <v>41645.777754629627</v>
      </c>
      <c r="K870" s="5">
        <v>1386463198</v>
      </c>
      <c r="L870" s="12">
        <f t="shared" si="55"/>
        <v>41615.777754629627</v>
      </c>
      <c r="M870" t="b">
        <v>0</v>
      </c>
      <c r="N870" s="5">
        <v>1</v>
      </c>
      <c r="O870" t="b">
        <v>0</v>
      </c>
      <c r="P870" s="5" t="s">
        <v>8276</v>
      </c>
      <c r="Q870" s="5">
        <f t="shared" si="52"/>
        <v>0.1111111111111111</v>
      </c>
      <c r="R870" s="5">
        <v>50</v>
      </c>
      <c r="S870" s="5">
        <f t="shared" si="53"/>
        <v>50</v>
      </c>
      <c r="T870" s="5" t="s">
        <v>8307</v>
      </c>
      <c r="U870" s="5" t="s">
        <v>8311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12">
        <f t="shared" si="54"/>
        <v>41372.553900462961</v>
      </c>
      <c r="K871" s="5">
        <v>1362860257</v>
      </c>
      <c r="L871" s="12">
        <f t="shared" si="55"/>
        <v>41342.595567129625</v>
      </c>
      <c r="M871" t="b">
        <v>0</v>
      </c>
      <c r="N871" s="5">
        <v>3</v>
      </c>
      <c r="O871" t="b">
        <v>0</v>
      </c>
      <c r="P871" s="5" t="s">
        <v>8276</v>
      </c>
      <c r="Q871" s="5">
        <f t="shared" si="52"/>
        <v>11.818181818181818</v>
      </c>
      <c r="R871" s="5">
        <v>346.66666666666669</v>
      </c>
      <c r="S871" s="5">
        <f t="shared" si="53"/>
        <v>346.66666666666669</v>
      </c>
      <c r="T871" s="5" t="s">
        <v>8307</v>
      </c>
      <c r="U871" s="5" t="s">
        <v>8311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12">
        <f t="shared" si="54"/>
        <v>41517.772256944445</v>
      </c>
      <c r="K872" s="5">
        <v>1375403523</v>
      </c>
      <c r="L872" s="12">
        <f t="shared" si="55"/>
        <v>41487.772256944445</v>
      </c>
      <c r="M872" t="b">
        <v>0</v>
      </c>
      <c r="N872" s="5">
        <v>5</v>
      </c>
      <c r="O872" t="b">
        <v>0</v>
      </c>
      <c r="P872" s="5" t="s">
        <v>8276</v>
      </c>
      <c r="Q872" s="5">
        <f t="shared" si="52"/>
        <v>0.31</v>
      </c>
      <c r="R872" s="5">
        <v>12.4</v>
      </c>
      <c r="S872" s="5">
        <f t="shared" si="53"/>
        <v>12.4</v>
      </c>
      <c r="T872" s="5" t="s">
        <v>8307</v>
      </c>
      <c r="U872" s="5" t="s">
        <v>8311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12">
        <f t="shared" si="54"/>
        <v>41607.352951388893</v>
      </c>
      <c r="K873" s="5">
        <v>1383139695</v>
      </c>
      <c r="L873" s="12">
        <f t="shared" si="55"/>
        <v>41577.311284722222</v>
      </c>
      <c r="M873" t="b">
        <v>0</v>
      </c>
      <c r="N873" s="5">
        <v>12</v>
      </c>
      <c r="O873" t="b">
        <v>0</v>
      </c>
      <c r="P873" s="5" t="s">
        <v>8276</v>
      </c>
      <c r="Q873" s="5">
        <f t="shared" si="52"/>
        <v>5.416666666666667</v>
      </c>
      <c r="R873" s="5">
        <v>27.083333333333332</v>
      </c>
      <c r="S873" s="5">
        <f t="shared" si="53"/>
        <v>27.083333333333332</v>
      </c>
      <c r="T873" s="5" t="s">
        <v>8307</v>
      </c>
      <c r="U873" s="5" t="s">
        <v>8311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12">
        <f t="shared" si="54"/>
        <v>40612.575543981482</v>
      </c>
      <c r="K874" s="5">
        <v>1295898527</v>
      </c>
      <c r="L874" s="12">
        <f t="shared" si="55"/>
        <v>40567.575543981482</v>
      </c>
      <c r="M874" t="b">
        <v>0</v>
      </c>
      <c r="N874" s="5">
        <v>2</v>
      </c>
      <c r="O874" t="b">
        <v>0</v>
      </c>
      <c r="P874" s="5" t="s">
        <v>8276</v>
      </c>
      <c r="Q874" s="5">
        <f t="shared" si="52"/>
        <v>0.8125</v>
      </c>
      <c r="R874" s="5">
        <v>32.5</v>
      </c>
      <c r="S874" s="5">
        <f t="shared" si="53"/>
        <v>32.5</v>
      </c>
      <c r="T874" s="5" t="s">
        <v>8307</v>
      </c>
      <c r="U874" s="5" t="s">
        <v>8311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12">
        <f t="shared" si="54"/>
        <v>41223.958796296298</v>
      </c>
      <c r="K875" s="5">
        <v>1349150440</v>
      </c>
      <c r="L875" s="12">
        <f t="shared" si="55"/>
        <v>41183.917129629626</v>
      </c>
      <c r="M875" t="b">
        <v>0</v>
      </c>
      <c r="N875" s="5">
        <v>5</v>
      </c>
      <c r="O875" t="b">
        <v>0</v>
      </c>
      <c r="P875" s="5" t="s">
        <v>8276</v>
      </c>
      <c r="Q875" s="5">
        <f t="shared" si="52"/>
        <v>1.2857142857142858</v>
      </c>
      <c r="R875" s="5">
        <v>9</v>
      </c>
      <c r="S875" s="5">
        <f t="shared" si="53"/>
        <v>9</v>
      </c>
      <c r="T875" s="5" t="s">
        <v>8307</v>
      </c>
      <c r="U875" s="5" t="s">
        <v>8311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12">
        <f t="shared" si="54"/>
        <v>41398.333726851852</v>
      </c>
      <c r="K876" s="5">
        <v>1365084034</v>
      </c>
      <c r="L876" s="12">
        <f t="shared" si="55"/>
        <v>41368.333726851852</v>
      </c>
      <c r="M876" t="b">
        <v>0</v>
      </c>
      <c r="N876" s="5">
        <v>21</v>
      </c>
      <c r="O876" t="b">
        <v>0</v>
      </c>
      <c r="P876" s="5" t="s">
        <v>8276</v>
      </c>
      <c r="Q876" s="5">
        <f t="shared" si="52"/>
        <v>24.333333333333332</v>
      </c>
      <c r="R876" s="5">
        <v>34.761904761904759</v>
      </c>
      <c r="S876" s="5">
        <f t="shared" si="53"/>
        <v>34.761904761904759</v>
      </c>
      <c r="T876" s="5" t="s">
        <v>8307</v>
      </c>
      <c r="U876" s="5" t="s">
        <v>8311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12">
        <f t="shared" si="54"/>
        <v>42268.473738425921</v>
      </c>
      <c r="K877" s="5">
        <v>1441128131</v>
      </c>
      <c r="L877" s="12">
        <f t="shared" si="55"/>
        <v>42248.473738425921</v>
      </c>
      <c r="M877" t="b">
        <v>0</v>
      </c>
      <c r="N877" s="5">
        <v>0</v>
      </c>
      <c r="O877" t="b">
        <v>0</v>
      </c>
      <c r="P877" s="5" t="s">
        <v>8276</v>
      </c>
      <c r="Q877" s="5">
        <f t="shared" si="52"/>
        <v>0</v>
      </c>
      <c r="R877" s="5" t="e">
        <v>#DIV/0!</v>
      </c>
      <c r="S877" s="5">
        <f t="shared" si="53"/>
        <v>0</v>
      </c>
      <c r="T877" s="5" t="s">
        <v>8307</v>
      </c>
      <c r="U877" s="5" t="s">
        <v>8311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12">
        <f t="shared" si="54"/>
        <v>41309.246840277774</v>
      </c>
      <c r="K878" s="5">
        <v>1357127727</v>
      </c>
      <c r="L878" s="12">
        <f t="shared" si="55"/>
        <v>41276.246840277774</v>
      </c>
      <c r="M878" t="b">
        <v>0</v>
      </c>
      <c r="N878" s="5">
        <v>45</v>
      </c>
      <c r="O878" t="b">
        <v>0</v>
      </c>
      <c r="P878" s="5" t="s">
        <v>8276</v>
      </c>
      <c r="Q878" s="5">
        <f t="shared" si="52"/>
        <v>40.799492385786799</v>
      </c>
      <c r="R878" s="5">
        <v>28.577777777777779</v>
      </c>
      <c r="S878" s="5">
        <f t="shared" si="53"/>
        <v>28.577777777777779</v>
      </c>
      <c r="T878" s="5" t="s">
        <v>8307</v>
      </c>
      <c r="U878" s="5" t="s">
        <v>8311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12">
        <f t="shared" si="54"/>
        <v>41627.538888888885</v>
      </c>
      <c r="K879" s="5">
        <v>1384887360</v>
      </c>
      <c r="L879" s="12">
        <f t="shared" si="55"/>
        <v>41597.538888888885</v>
      </c>
      <c r="M879" t="b">
        <v>0</v>
      </c>
      <c r="N879" s="5">
        <v>29</v>
      </c>
      <c r="O879" t="b">
        <v>0</v>
      </c>
      <c r="P879" s="5" t="s">
        <v>8276</v>
      </c>
      <c r="Q879" s="5">
        <f t="shared" si="52"/>
        <v>67.55</v>
      </c>
      <c r="R879" s="5">
        <v>46.586206896551722</v>
      </c>
      <c r="S879" s="5">
        <f t="shared" si="53"/>
        <v>46.586206896551722</v>
      </c>
      <c r="T879" s="5" t="s">
        <v>8307</v>
      </c>
      <c r="U879" s="5" t="s">
        <v>8311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12">
        <f t="shared" si="54"/>
        <v>40534.982916666668</v>
      </c>
      <c r="K880" s="5">
        <v>1290490524</v>
      </c>
      <c r="L880" s="12">
        <f t="shared" si="55"/>
        <v>40504.982916666668</v>
      </c>
      <c r="M880" t="b">
        <v>0</v>
      </c>
      <c r="N880" s="5">
        <v>2</v>
      </c>
      <c r="O880" t="b">
        <v>0</v>
      </c>
      <c r="P880" s="5" t="s">
        <v>8276</v>
      </c>
      <c r="Q880" s="5">
        <f t="shared" si="52"/>
        <v>1.3</v>
      </c>
      <c r="R880" s="5">
        <v>32.5</v>
      </c>
      <c r="S880" s="5">
        <f t="shared" si="53"/>
        <v>32.5</v>
      </c>
      <c r="T880" s="5" t="s">
        <v>8307</v>
      </c>
      <c r="U880" s="5" t="s">
        <v>8311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12">
        <f t="shared" si="54"/>
        <v>41058.579918981479</v>
      </c>
      <c r="K881" s="5">
        <v>1336506905</v>
      </c>
      <c r="L881" s="12">
        <f t="shared" si="55"/>
        <v>41037.579918981479</v>
      </c>
      <c r="M881" t="b">
        <v>0</v>
      </c>
      <c r="N881" s="5">
        <v>30</v>
      </c>
      <c r="O881" t="b">
        <v>0</v>
      </c>
      <c r="P881" s="5" t="s">
        <v>8276</v>
      </c>
      <c r="Q881" s="5">
        <f t="shared" si="52"/>
        <v>30.666666666666668</v>
      </c>
      <c r="R881" s="5">
        <v>21.466666666666665</v>
      </c>
      <c r="S881" s="5">
        <f t="shared" si="53"/>
        <v>21.466666666666665</v>
      </c>
      <c r="T881" s="5" t="s">
        <v>8307</v>
      </c>
      <c r="U881" s="5" t="s">
        <v>8311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12">
        <f t="shared" si="54"/>
        <v>41212.07104166667</v>
      </c>
      <c r="K882" s="5">
        <v>1348731738</v>
      </c>
      <c r="L882" s="12">
        <f t="shared" si="55"/>
        <v>41179.07104166667</v>
      </c>
      <c r="M882" t="b">
        <v>0</v>
      </c>
      <c r="N882" s="5">
        <v>8</v>
      </c>
      <c r="O882" t="b">
        <v>0</v>
      </c>
      <c r="P882" s="5" t="s">
        <v>8277</v>
      </c>
      <c r="Q882" s="5">
        <f t="shared" si="52"/>
        <v>2.9894179894179893</v>
      </c>
      <c r="R882" s="5">
        <v>14.125</v>
      </c>
      <c r="S882" s="5">
        <f t="shared" si="53"/>
        <v>14.125</v>
      </c>
      <c r="T882" s="5" t="s">
        <v>8307</v>
      </c>
      <c r="U882" s="5" t="s">
        <v>8312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12">
        <f t="shared" si="54"/>
        <v>40922.00099537037</v>
      </c>
      <c r="K883" s="5">
        <v>1322632886</v>
      </c>
      <c r="L883" s="12">
        <f t="shared" si="55"/>
        <v>40877.00099537037</v>
      </c>
      <c r="M883" t="b">
        <v>0</v>
      </c>
      <c r="N883" s="5">
        <v>1</v>
      </c>
      <c r="O883" t="b">
        <v>0</v>
      </c>
      <c r="P883" s="5" t="s">
        <v>8277</v>
      </c>
      <c r="Q883" s="5">
        <f t="shared" si="52"/>
        <v>0.8</v>
      </c>
      <c r="R883" s="5">
        <v>30</v>
      </c>
      <c r="S883" s="5">
        <f t="shared" si="53"/>
        <v>30</v>
      </c>
      <c r="T883" s="5" t="s">
        <v>8307</v>
      </c>
      <c r="U883" s="5" t="s">
        <v>8312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12">
        <f t="shared" si="54"/>
        <v>40792.610532407409</v>
      </c>
      <c r="K884" s="5">
        <v>1312490350</v>
      </c>
      <c r="L884" s="12">
        <f t="shared" si="55"/>
        <v>40759.610532407409</v>
      </c>
      <c r="M884" t="b">
        <v>0</v>
      </c>
      <c r="N884" s="5">
        <v>14</v>
      </c>
      <c r="O884" t="b">
        <v>0</v>
      </c>
      <c r="P884" s="5" t="s">
        <v>8277</v>
      </c>
      <c r="Q884" s="5">
        <f t="shared" si="52"/>
        <v>20.133333333333333</v>
      </c>
      <c r="R884" s="5">
        <v>21.571428571428573</v>
      </c>
      <c r="S884" s="5">
        <f t="shared" si="53"/>
        <v>21.571428571428573</v>
      </c>
      <c r="T884" s="5" t="s">
        <v>8307</v>
      </c>
      <c r="U884" s="5" t="s">
        <v>8312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12">
        <f t="shared" si="54"/>
        <v>42431.685590277775</v>
      </c>
      <c r="K885" s="5">
        <v>1451773635</v>
      </c>
      <c r="L885" s="12">
        <f t="shared" si="55"/>
        <v>42371.685590277775</v>
      </c>
      <c r="M885" t="b">
        <v>0</v>
      </c>
      <c r="N885" s="5">
        <v>24</v>
      </c>
      <c r="O885" t="b">
        <v>0</v>
      </c>
      <c r="P885" s="5" t="s">
        <v>8277</v>
      </c>
      <c r="Q885" s="5">
        <f t="shared" si="52"/>
        <v>40.020000000000003</v>
      </c>
      <c r="R885" s="5">
        <v>83.375</v>
      </c>
      <c r="S885" s="5">
        <f t="shared" si="53"/>
        <v>83.375</v>
      </c>
      <c r="T885" s="5" t="s">
        <v>8307</v>
      </c>
      <c r="U885" s="5" t="s">
        <v>8312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12">
        <f t="shared" si="54"/>
        <v>41040.854861111111</v>
      </c>
      <c r="K886" s="5">
        <v>1331666146</v>
      </c>
      <c r="L886" s="12">
        <f t="shared" si="55"/>
        <v>40981.552615740744</v>
      </c>
      <c r="M886" t="b">
        <v>0</v>
      </c>
      <c r="N886" s="5">
        <v>2</v>
      </c>
      <c r="O886" t="b">
        <v>0</v>
      </c>
      <c r="P886" s="5" t="s">
        <v>8277</v>
      </c>
      <c r="Q886" s="5">
        <f t="shared" si="52"/>
        <v>1</v>
      </c>
      <c r="R886" s="5">
        <v>10</v>
      </c>
      <c r="S886" s="5">
        <f t="shared" si="53"/>
        <v>10</v>
      </c>
      <c r="T886" s="5" t="s">
        <v>8307</v>
      </c>
      <c r="U886" s="5" t="s">
        <v>8312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12">
        <f t="shared" si="54"/>
        <v>42734.691099537042</v>
      </c>
      <c r="K887" s="5">
        <v>1481322911</v>
      </c>
      <c r="L887" s="12">
        <f t="shared" si="55"/>
        <v>42713.691099537042</v>
      </c>
      <c r="M887" t="b">
        <v>0</v>
      </c>
      <c r="N887" s="5">
        <v>21</v>
      </c>
      <c r="O887" t="b">
        <v>0</v>
      </c>
      <c r="P887" s="5" t="s">
        <v>8277</v>
      </c>
      <c r="Q887" s="5">
        <f t="shared" si="52"/>
        <v>75</v>
      </c>
      <c r="R887" s="5">
        <v>35.714285714285715</v>
      </c>
      <c r="S887" s="5">
        <f t="shared" si="53"/>
        <v>35.714285714285715</v>
      </c>
      <c r="T887" s="5" t="s">
        <v>8307</v>
      </c>
      <c r="U887" s="5" t="s">
        <v>8312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12">
        <f t="shared" si="54"/>
        <v>42628.620520833334</v>
      </c>
      <c r="K888" s="5">
        <v>1471812813</v>
      </c>
      <c r="L888" s="12">
        <f t="shared" si="55"/>
        <v>42603.620520833334</v>
      </c>
      <c r="M888" t="b">
        <v>0</v>
      </c>
      <c r="N888" s="5">
        <v>7</v>
      </c>
      <c r="O888" t="b">
        <v>0</v>
      </c>
      <c r="P888" s="5" t="s">
        <v>8277</v>
      </c>
      <c r="Q888" s="5">
        <f t="shared" si="52"/>
        <v>41</v>
      </c>
      <c r="R888" s="5">
        <v>29.285714285714285</v>
      </c>
      <c r="S888" s="5">
        <f t="shared" si="53"/>
        <v>29.285714285714285</v>
      </c>
      <c r="T888" s="5" t="s">
        <v>8307</v>
      </c>
      <c r="U888" s="5" t="s">
        <v>8312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12">
        <f t="shared" si="54"/>
        <v>41056.708969907406</v>
      </c>
      <c r="K889" s="5">
        <v>1335567655</v>
      </c>
      <c r="L889" s="12">
        <f t="shared" si="55"/>
        <v>41026.708969907406</v>
      </c>
      <c r="M889" t="b">
        <v>0</v>
      </c>
      <c r="N889" s="5">
        <v>0</v>
      </c>
      <c r="O889" t="b">
        <v>0</v>
      </c>
      <c r="P889" s="5" t="s">
        <v>8277</v>
      </c>
      <c r="Q889" s="5">
        <f t="shared" si="52"/>
        <v>0</v>
      </c>
      <c r="R889" s="5" t="e">
        <v>#DIV/0!</v>
      </c>
      <c r="S889" s="5">
        <f t="shared" si="53"/>
        <v>0</v>
      </c>
      <c r="T889" s="5" t="s">
        <v>8307</v>
      </c>
      <c r="U889" s="5" t="s">
        <v>8312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12">
        <f t="shared" si="54"/>
        <v>40787</v>
      </c>
      <c r="K890" s="5">
        <v>1311789885</v>
      </c>
      <c r="L890" s="12">
        <f t="shared" si="55"/>
        <v>40751.503298611111</v>
      </c>
      <c r="M890" t="b">
        <v>0</v>
      </c>
      <c r="N890" s="5">
        <v>4</v>
      </c>
      <c r="O890" t="b">
        <v>0</v>
      </c>
      <c r="P890" s="5" t="s">
        <v>8277</v>
      </c>
      <c r="Q890" s="5">
        <f t="shared" si="52"/>
        <v>7.2</v>
      </c>
      <c r="R890" s="5">
        <v>18</v>
      </c>
      <c r="S890" s="5">
        <f t="shared" si="53"/>
        <v>18</v>
      </c>
      <c r="T890" s="5" t="s">
        <v>8307</v>
      </c>
      <c r="U890" s="5" t="s">
        <v>8312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12">
        <f t="shared" si="54"/>
        <v>41917.534062500003</v>
      </c>
      <c r="K891" s="5">
        <v>1409942943</v>
      </c>
      <c r="L891" s="12">
        <f t="shared" si="55"/>
        <v>41887.534062500003</v>
      </c>
      <c r="M891" t="b">
        <v>0</v>
      </c>
      <c r="N891" s="5">
        <v>32</v>
      </c>
      <c r="O891" t="b">
        <v>0</v>
      </c>
      <c r="P891" s="5" t="s">
        <v>8277</v>
      </c>
      <c r="Q891" s="5">
        <f t="shared" si="52"/>
        <v>9.4412800000000008</v>
      </c>
      <c r="R891" s="5">
        <v>73.760000000000005</v>
      </c>
      <c r="S891" s="5">
        <f t="shared" si="53"/>
        <v>73.760000000000005</v>
      </c>
      <c r="T891" s="5" t="s">
        <v>8307</v>
      </c>
      <c r="U891" s="5" t="s">
        <v>8312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12">
        <f t="shared" si="54"/>
        <v>41599.490497685183</v>
      </c>
      <c r="K892" s="5">
        <v>1382460379</v>
      </c>
      <c r="L892" s="12">
        <f t="shared" si="55"/>
        <v>41569.448831018519</v>
      </c>
      <c r="M892" t="b">
        <v>0</v>
      </c>
      <c r="N892" s="5">
        <v>4</v>
      </c>
      <c r="O892" t="b">
        <v>0</v>
      </c>
      <c r="P892" s="5" t="s">
        <v>8277</v>
      </c>
      <c r="Q892" s="5">
        <f t="shared" si="52"/>
        <v>4.166666666666667</v>
      </c>
      <c r="R892" s="5">
        <v>31.25</v>
      </c>
      <c r="S892" s="5">
        <f t="shared" si="53"/>
        <v>31.25</v>
      </c>
      <c r="T892" s="5" t="s">
        <v>8307</v>
      </c>
      <c r="U892" s="5" t="s">
        <v>8312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12">
        <f t="shared" si="54"/>
        <v>41871.781597222223</v>
      </c>
      <c r="K893" s="5">
        <v>1405989930</v>
      </c>
      <c r="L893" s="12">
        <f t="shared" si="55"/>
        <v>41841.781597222223</v>
      </c>
      <c r="M893" t="b">
        <v>0</v>
      </c>
      <c r="N893" s="5">
        <v>9</v>
      </c>
      <c r="O893" t="b">
        <v>0</v>
      </c>
      <c r="P893" s="5" t="s">
        <v>8277</v>
      </c>
      <c r="Q893" s="5">
        <f t="shared" si="52"/>
        <v>3.25</v>
      </c>
      <c r="R893" s="5">
        <v>28.888888888888889</v>
      </c>
      <c r="S893" s="5">
        <f t="shared" si="53"/>
        <v>28.888888888888889</v>
      </c>
      <c r="T893" s="5" t="s">
        <v>8307</v>
      </c>
      <c r="U893" s="5" t="s">
        <v>8312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12">
        <f t="shared" si="54"/>
        <v>40390.916666666664</v>
      </c>
      <c r="K894" s="5">
        <v>1273121283</v>
      </c>
      <c r="L894" s="12">
        <f t="shared" si="55"/>
        <v>40303.95003472222</v>
      </c>
      <c r="M894" t="b">
        <v>0</v>
      </c>
      <c r="N894" s="5">
        <v>17</v>
      </c>
      <c r="O894" t="b">
        <v>0</v>
      </c>
      <c r="P894" s="5" t="s">
        <v>8277</v>
      </c>
      <c r="Q894" s="5">
        <f t="shared" si="52"/>
        <v>40.75</v>
      </c>
      <c r="R894" s="5">
        <v>143.8235294117647</v>
      </c>
      <c r="S894" s="5">
        <f t="shared" si="53"/>
        <v>143.8235294117647</v>
      </c>
      <c r="T894" s="5" t="s">
        <v>8307</v>
      </c>
      <c r="U894" s="5" t="s">
        <v>8312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12">
        <f t="shared" si="54"/>
        <v>42095.606053240743</v>
      </c>
      <c r="K895" s="5">
        <v>1425331963</v>
      </c>
      <c r="L895" s="12">
        <f t="shared" si="55"/>
        <v>42065.647719907407</v>
      </c>
      <c r="M895" t="b">
        <v>0</v>
      </c>
      <c r="N895" s="5">
        <v>5</v>
      </c>
      <c r="O895" t="b">
        <v>0</v>
      </c>
      <c r="P895" s="5" t="s">
        <v>8277</v>
      </c>
      <c r="Q895" s="5">
        <f t="shared" si="52"/>
        <v>10</v>
      </c>
      <c r="R895" s="5">
        <v>40</v>
      </c>
      <c r="S895" s="5">
        <f t="shared" si="53"/>
        <v>40</v>
      </c>
      <c r="T895" s="5" t="s">
        <v>8307</v>
      </c>
      <c r="U895" s="5" t="s">
        <v>8312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12">
        <f t="shared" si="54"/>
        <v>42526.73159722222</v>
      </c>
      <c r="K896" s="5">
        <v>1462577610</v>
      </c>
      <c r="L896" s="12">
        <f t="shared" si="55"/>
        <v>42496.73159722222</v>
      </c>
      <c r="M896" t="b">
        <v>0</v>
      </c>
      <c r="N896" s="5">
        <v>53</v>
      </c>
      <c r="O896" t="b">
        <v>0</v>
      </c>
      <c r="P896" s="5" t="s">
        <v>8277</v>
      </c>
      <c r="Q896" s="5">
        <f t="shared" si="52"/>
        <v>39.17</v>
      </c>
      <c r="R896" s="5">
        <v>147.81132075471697</v>
      </c>
      <c r="S896" s="5">
        <f t="shared" si="53"/>
        <v>147.81132075471697</v>
      </c>
      <c r="T896" s="5" t="s">
        <v>8307</v>
      </c>
      <c r="U896" s="5" t="s">
        <v>8312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12">
        <f t="shared" si="54"/>
        <v>40475.877650462964</v>
      </c>
      <c r="K897" s="5">
        <v>1284087829</v>
      </c>
      <c r="L897" s="12">
        <f t="shared" si="55"/>
        <v>40430.877650462964</v>
      </c>
      <c r="M897" t="b">
        <v>0</v>
      </c>
      <c r="N897" s="5">
        <v>7</v>
      </c>
      <c r="O897" t="b">
        <v>0</v>
      </c>
      <c r="P897" s="5" t="s">
        <v>8277</v>
      </c>
      <c r="Q897" s="5">
        <f t="shared" si="52"/>
        <v>2.4375</v>
      </c>
      <c r="R897" s="5">
        <v>27.857142857142858</v>
      </c>
      <c r="S897" s="5">
        <f t="shared" si="53"/>
        <v>27.857142857142858</v>
      </c>
      <c r="T897" s="5" t="s">
        <v>8307</v>
      </c>
      <c r="U897" s="5" t="s">
        <v>8312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12">
        <f t="shared" si="54"/>
        <v>42243.916666666672</v>
      </c>
      <c r="K898" s="5">
        <v>1438549026</v>
      </c>
      <c r="L898" s="12">
        <f t="shared" si="55"/>
        <v>42218.622986111106</v>
      </c>
      <c r="M898" t="b">
        <v>0</v>
      </c>
      <c r="N898" s="5">
        <v>72</v>
      </c>
      <c r="O898" t="b">
        <v>0</v>
      </c>
      <c r="P898" s="5" t="s">
        <v>8277</v>
      </c>
      <c r="Q898" s="5">
        <f t="shared" ref="Q898:Q961" si="56">E898*100/D898</f>
        <v>40</v>
      </c>
      <c r="R898" s="5">
        <v>44.444444444444443</v>
      </c>
      <c r="S898" s="5">
        <f t="shared" ref="S898:S961" si="57">IFERROR(R898,0)</f>
        <v>44.444444444444443</v>
      </c>
      <c r="T898" s="5" t="s">
        <v>8307</v>
      </c>
      <c r="U898" s="5" t="s">
        <v>8312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12">
        <f t="shared" ref="J899:J962" si="58">(I899/86400)+25569+(-6/24)</f>
        <v>41241.480416666665</v>
      </c>
      <c r="K899" s="5">
        <v>1351528308</v>
      </c>
      <c r="L899" s="12">
        <f t="shared" ref="L899:L962" si="59">(K899/86400)+25569+(-6/24)</f>
        <v>41211.438750000001</v>
      </c>
      <c r="M899" t="b">
        <v>0</v>
      </c>
      <c r="N899" s="5">
        <v>0</v>
      </c>
      <c r="O899" t="b">
        <v>0</v>
      </c>
      <c r="P899" s="5" t="s">
        <v>8277</v>
      </c>
      <c r="Q899" s="5">
        <f t="shared" si="56"/>
        <v>0</v>
      </c>
      <c r="R899" s="5" t="e">
        <v>#DIV/0!</v>
      </c>
      <c r="S899" s="5">
        <f t="shared" si="57"/>
        <v>0</v>
      </c>
      <c r="T899" s="5" t="s">
        <v>8307</v>
      </c>
      <c r="U899" s="5" t="s">
        <v>8312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12">
        <f t="shared" si="58"/>
        <v>40923.508217592593</v>
      </c>
      <c r="K900" s="5">
        <v>1322763110</v>
      </c>
      <c r="L900" s="12">
        <f t="shared" si="59"/>
        <v>40878.508217592593</v>
      </c>
      <c r="M900" t="b">
        <v>0</v>
      </c>
      <c r="N900" s="5">
        <v>2</v>
      </c>
      <c r="O900" t="b">
        <v>0</v>
      </c>
      <c r="P900" s="5" t="s">
        <v>8277</v>
      </c>
      <c r="Q900" s="5">
        <f t="shared" si="56"/>
        <v>2.8</v>
      </c>
      <c r="R900" s="5">
        <v>35</v>
      </c>
      <c r="S900" s="5">
        <f t="shared" si="57"/>
        <v>35</v>
      </c>
      <c r="T900" s="5" t="s">
        <v>8307</v>
      </c>
      <c r="U900" s="5" t="s">
        <v>8312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12">
        <f t="shared" si="58"/>
        <v>40690.849097222221</v>
      </c>
      <c r="K901" s="5">
        <v>1302661362</v>
      </c>
      <c r="L901" s="12">
        <f t="shared" si="59"/>
        <v>40645.849097222221</v>
      </c>
      <c r="M901" t="b">
        <v>0</v>
      </c>
      <c r="N901" s="5">
        <v>8</v>
      </c>
      <c r="O901" t="b">
        <v>0</v>
      </c>
      <c r="P901" s="5" t="s">
        <v>8277</v>
      </c>
      <c r="Q901" s="5">
        <f t="shared" si="56"/>
        <v>37.333333333333336</v>
      </c>
      <c r="R901" s="5">
        <v>35</v>
      </c>
      <c r="S901" s="5">
        <f t="shared" si="57"/>
        <v>35</v>
      </c>
      <c r="T901" s="5" t="s">
        <v>8307</v>
      </c>
      <c r="U901" s="5" t="s">
        <v>8312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12">
        <f t="shared" si="58"/>
        <v>42459.557893518519</v>
      </c>
      <c r="K902" s="5">
        <v>1456777402</v>
      </c>
      <c r="L902" s="12">
        <f t="shared" si="59"/>
        <v>42429.59956018519</v>
      </c>
      <c r="M902" t="b">
        <v>0</v>
      </c>
      <c r="N902" s="5">
        <v>2</v>
      </c>
      <c r="O902" t="b">
        <v>0</v>
      </c>
      <c r="P902" s="5" t="s">
        <v>8276</v>
      </c>
      <c r="Q902" s="5">
        <f t="shared" si="56"/>
        <v>0.42</v>
      </c>
      <c r="R902" s="5">
        <v>10.5</v>
      </c>
      <c r="S902" s="5">
        <f t="shared" si="57"/>
        <v>10.5</v>
      </c>
      <c r="T902" s="5" t="s">
        <v>8307</v>
      </c>
      <c r="U902" s="5" t="s">
        <v>8311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12">
        <f t="shared" si="58"/>
        <v>40337.549305555556</v>
      </c>
      <c r="K903" s="5">
        <v>1272050914</v>
      </c>
      <c r="L903" s="12">
        <f t="shared" si="59"/>
        <v>40291.56150462963</v>
      </c>
      <c r="M903" t="b">
        <v>0</v>
      </c>
      <c r="N903" s="5">
        <v>0</v>
      </c>
      <c r="O903" t="b">
        <v>0</v>
      </c>
      <c r="P903" s="5" t="s">
        <v>8276</v>
      </c>
      <c r="Q903" s="5">
        <f t="shared" si="56"/>
        <v>0</v>
      </c>
      <c r="R903" s="5" t="e">
        <v>#DIV/0!</v>
      </c>
      <c r="S903" s="5">
        <f t="shared" si="57"/>
        <v>0</v>
      </c>
      <c r="T903" s="5" t="s">
        <v>8307</v>
      </c>
      <c r="U903" s="5" t="s">
        <v>8311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12">
        <f t="shared" si="58"/>
        <v>41881.395833333336</v>
      </c>
      <c r="K904" s="5">
        <v>1404947422</v>
      </c>
      <c r="L904" s="12">
        <f t="shared" si="59"/>
        <v>41829.715532407405</v>
      </c>
      <c r="M904" t="b">
        <v>0</v>
      </c>
      <c r="N904" s="5">
        <v>3</v>
      </c>
      <c r="O904" t="b">
        <v>0</v>
      </c>
      <c r="P904" s="5" t="s">
        <v>8276</v>
      </c>
      <c r="Q904" s="5">
        <f t="shared" si="56"/>
        <v>0.3</v>
      </c>
      <c r="R904" s="5">
        <v>30</v>
      </c>
      <c r="S904" s="5">
        <f t="shared" si="57"/>
        <v>30</v>
      </c>
      <c r="T904" s="5" t="s">
        <v>8307</v>
      </c>
      <c r="U904" s="5" t="s">
        <v>8311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12">
        <f t="shared" si="58"/>
        <v>41174.850694444445</v>
      </c>
      <c r="K905" s="5">
        <v>1346180780</v>
      </c>
      <c r="L905" s="12">
        <f t="shared" si="59"/>
        <v>41149.546064814815</v>
      </c>
      <c r="M905" t="b">
        <v>0</v>
      </c>
      <c r="N905" s="5">
        <v>4</v>
      </c>
      <c r="O905" t="b">
        <v>0</v>
      </c>
      <c r="P905" s="5" t="s">
        <v>8276</v>
      </c>
      <c r="Q905" s="5">
        <f t="shared" si="56"/>
        <v>3.2</v>
      </c>
      <c r="R905" s="5">
        <v>40</v>
      </c>
      <c r="S905" s="5">
        <f t="shared" si="57"/>
        <v>40</v>
      </c>
      <c r="T905" s="5" t="s">
        <v>8307</v>
      </c>
      <c r="U905" s="5" t="s">
        <v>8311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12">
        <f t="shared" si="58"/>
        <v>42371.830289351856</v>
      </c>
      <c r="K906" s="5">
        <v>1449194137</v>
      </c>
      <c r="L906" s="12">
        <f t="shared" si="59"/>
        <v>42341.830289351856</v>
      </c>
      <c r="M906" t="b">
        <v>0</v>
      </c>
      <c r="N906" s="5">
        <v>3</v>
      </c>
      <c r="O906" t="b">
        <v>0</v>
      </c>
      <c r="P906" s="5" t="s">
        <v>8276</v>
      </c>
      <c r="Q906" s="5">
        <f t="shared" si="56"/>
        <v>0.30199999999999999</v>
      </c>
      <c r="R906" s="5">
        <v>50.333333333333336</v>
      </c>
      <c r="S906" s="5">
        <f t="shared" si="57"/>
        <v>50.333333333333336</v>
      </c>
      <c r="T906" s="5" t="s">
        <v>8307</v>
      </c>
      <c r="U906" s="5" t="s">
        <v>8311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12">
        <f t="shared" si="58"/>
        <v>40566.989884259259</v>
      </c>
      <c r="K907" s="5">
        <v>1290663926</v>
      </c>
      <c r="L907" s="12">
        <f t="shared" si="59"/>
        <v>40506.989884259259</v>
      </c>
      <c r="M907" t="b">
        <v>0</v>
      </c>
      <c r="N907" s="5">
        <v>6</v>
      </c>
      <c r="O907" t="b">
        <v>0</v>
      </c>
      <c r="P907" s="5" t="s">
        <v>8276</v>
      </c>
      <c r="Q907" s="5">
        <f t="shared" si="56"/>
        <v>3.0153846153846153</v>
      </c>
      <c r="R907" s="5">
        <v>32.666666666666664</v>
      </c>
      <c r="S907" s="5">
        <f t="shared" si="57"/>
        <v>32.666666666666664</v>
      </c>
      <c r="T907" s="5" t="s">
        <v>8307</v>
      </c>
      <c r="U907" s="5" t="s">
        <v>8311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12">
        <f t="shared" si="58"/>
        <v>41710.898032407407</v>
      </c>
      <c r="K908" s="5">
        <v>1392093190</v>
      </c>
      <c r="L908" s="12">
        <f t="shared" si="59"/>
        <v>41680.939699074072</v>
      </c>
      <c r="M908" t="b">
        <v>0</v>
      </c>
      <c r="N908" s="5">
        <v>0</v>
      </c>
      <c r="O908" t="b">
        <v>0</v>
      </c>
      <c r="P908" s="5" t="s">
        <v>8276</v>
      </c>
      <c r="Q908" s="5">
        <f t="shared" si="56"/>
        <v>0</v>
      </c>
      <c r="R908" s="5" t="e">
        <v>#DIV/0!</v>
      </c>
      <c r="S908" s="5">
        <f t="shared" si="57"/>
        <v>0</v>
      </c>
      <c r="T908" s="5" t="s">
        <v>8307</v>
      </c>
      <c r="U908" s="5" t="s">
        <v>8311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12">
        <f t="shared" si="58"/>
        <v>40796.942395833335</v>
      </c>
      <c r="K909" s="5">
        <v>1313123823</v>
      </c>
      <c r="L909" s="12">
        <f t="shared" si="59"/>
        <v>40766.942395833335</v>
      </c>
      <c r="M909" t="b">
        <v>0</v>
      </c>
      <c r="N909" s="5">
        <v>0</v>
      </c>
      <c r="O909" t="b">
        <v>0</v>
      </c>
      <c r="P909" s="5" t="s">
        <v>8276</v>
      </c>
      <c r="Q909" s="5">
        <f t="shared" si="56"/>
        <v>0</v>
      </c>
      <c r="R909" s="5" t="e">
        <v>#DIV/0!</v>
      </c>
      <c r="S909" s="5">
        <f t="shared" si="57"/>
        <v>0</v>
      </c>
      <c r="T909" s="5" t="s">
        <v>8307</v>
      </c>
      <c r="U909" s="5" t="s">
        <v>8311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12">
        <f t="shared" si="58"/>
        <v>40385.957638888889</v>
      </c>
      <c r="K910" s="5">
        <v>1276283655</v>
      </c>
      <c r="L910" s="12">
        <f t="shared" si="59"/>
        <v>40340.551562499997</v>
      </c>
      <c r="M910" t="b">
        <v>0</v>
      </c>
      <c r="N910" s="5">
        <v>0</v>
      </c>
      <c r="O910" t="b">
        <v>0</v>
      </c>
      <c r="P910" s="5" t="s">
        <v>8276</v>
      </c>
      <c r="Q910" s="5">
        <f t="shared" si="56"/>
        <v>0</v>
      </c>
      <c r="R910" s="5" t="e">
        <v>#DIV/0!</v>
      </c>
      <c r="S910" s="5">
        <f t="shared" si="57"/>
        <v>0</v>
      </c>
      <c r="T910" s="5" t="s">
        <v>8307</v>
      </c>
      <c r="U910" s="5" t="s">
        <v>8311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12">
        <f t="shared" si="58"/>
        <v>41112.916666666664</v>
      </c>
      <c r="K911" s="5">
        <v>1340296440</v>
      </c>
      <c r="L911" s="12">
        <f t="shared" si="59"/>
        <v>41081.44027777778</v>
      </c>
      <c r="M911" t="b">
        <v>0</v>
      </c>
      <c r="N911" s="5">
        <v>8</v>
      </c>
      <c r="O911" t="b">
        <v>0</v>
      </c>
      <c r="P911" s="5" t="s">
        <v>8276</v>
      </c>
      <c r="Q911" s="5">
        <f t="shared" si="56"/>
        <v>3.25</v>
      </c>
      <c r="R911" s="5">
        <v>65</v>
      </c>
      <c r="S911" s="5">
        <f t="shared" si="57"/>
        <v>65</v>
      </c>
      <c r="T911" s="5" t="s">
        <v>8307</v>
      </c>
      <c r="U911" s="5" t="s">
        <v>8311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12">
        <f t="shared" si="58"/>
        <v>42797.295358796298</v>
      </c>
      <c r="K912" s="5">
        <v>1483362319</v>
      </c>
      <c r="L912" s="12">
        <f t="shared" si="59"/>
        <v>42737.295358796298</v>
      </c>
      <c r="M912" t="b">
        <v>0</v>
      </c>
      <c r="N912" s="5">
        <v>5</v>
      </c>
      <c r="O912" t="b">
        <v>0</v>
      </c>
      <c r="P912" s="5" t="s">
        <v>8276</v>
      </c>
      <c r="Q912" s="5">
        <f t="shared" si="56"/>
        <v>22.363636363636363</v>
      </c>
      <c r="R912" s="5">
        <v>24.6</v>
      </c>
      <c r="S912" s="5">
        <f t="shared" si="57"/>
        <v>24.6</v>
      </c>
      <c r="T912" s="5" t="s">
        <v>8307</v>
      </c>
      <c r="U912" s="5" t="s">
        <v>8311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12">
        <f t="shared" si="58"/>
        <v>41662.755150462966</v>
      </c>
      <c r="K913" s="5">
        <v>1388707645</v>
      </c>
      <c r="L913" s="12">
        <f t="shared" si="59"/>
        <v>41641.755150462966</v>
      </c>
      <c r="M913" t="b">
        <v>0</v>
      </c>
      <c r="N913" s="5">
        <v>0</v>
      </c>
      <c r="O913" t="b">
        <v>0</v>
      </c>
      <c r="P913" s="5" t="s">
        <v>8276</v>
      </c>
      <c r="Q913" s="5">
        <f t="shared" si="56"/>
        <v>0</v>
      </c>
      <c r="R913" s="5" t="e">
        <v>#DIV/0!</v>
      </c>
      <c r="S913" s="5">
        <f t="shared" si="57"/>
        <v>0</v>
      </c>
      <c r="T913" s="5" t="s">
        <v>8307</v>
      </c>
      <c r="U913" s="5" t="s">
        <v>8311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12">
        <f t="shared" si="58"/>
        <v>41253.901006944448</v>
      </c>
      <c r="K914" s="5">
        <v>1350009447</v>
      </c>
      <c r="L914" s="12">
        <f t="shared" si="59"/>
        <v>41193.859340277777</v>
      </c>
      <c r="M914" t="b">
        <v>0</v>
      </c>
      <c r="N914" s="5">
        <v>2</v>
      </c>
      <c r="O914" t="b">
        <v>0</v>
      </c>
      <c r="P914" s="5" t="s">
        <v>8276</v>
      </c>
      <c r="Q914" s="5">
        <f t="shared" si="56"/>
        <v>0.8571428571428571</v>
      </c>
      <c r="R914" s="5">
        <v>15</v>
      </c>
      <c r="S914" s="5">
        <f t="shared" si="57"/>
        <v>15</v>
      </c>
      <c r="T914" s="5" t="s">
        <v>8307</v>
      </c>
      <c r="U914" s="5" t="s">
        <v>8311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12">
        <f t="shared" si="58"/>
        <v>41033.889108796298</v>
      </c>
      <c r="K915" s="5">
        <v>1333596019</v>
      </c>
      <c r="L915" s="12">
        <f t="shared" si="59"/>
        <v>41003.889108796298</v>
      </c>
      <c r="M915" t="b">
        <v>0</v>
      </c>
      <c r="N915" s="5">
        <v>24</v>
      </c>
      <c r="O915" t="b">
        <v>0</v>
      </c>
      <c r="P915" s="5" t="s">
        <v>8276</v>
      </c>
      <c r="Q915" s="5">
        <f t="shared" si="56"/>
        <v>6.6066666666666665</v>
      </c>
      <c r="R915" s="5">
        <v>82.583333333333329</v>
      </c>
      <c r="S915" s="5">
        <f t="shared" si="57"/>
        <v>82.583333333333329</v>
      </c>
      <c r="T915" s="5" t="s">
        <v>8307</v>
      </c>
      <c r="U915" s="5" t="s">
        <v>8311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12">
        <f t="shared" si="58"/>
        <v>41146.513275462959</v>
      </c>
      <c r="K916" s="5">
        <v>1343326747</v>
      </c>
      <c r="L916" s="12">
        <f t="shared" si="59"/>
        <v>41116.513275462959</v>
      </c>
      <c r="M916" t="b">
        <v>0</v>
      </c>
      <c r="N916" s="5">
        <v>0</v>
      </c>
      <c r="O916" t="b">
        <v>0</v>
      </c>
      <c r="P916" s="5" t="s">
        <v>8276</v>
      </c>
      <c r="Q916" s="5">
        <f t="shared" si="56"/>
        <v>0</v>
      </c>
      <c r="R916" s="5" t="e">
        <v>#DIV/0!</v>
      </c>
      <c r="S916" s="5">
        <f t="shared" si="57"/>
        <v>0</v>
      </c>
      <c r="T916" s="5" t="s">
        <v>8307</v>
      </c>
      <c r="U916" s="5" t="s">
        <v>8311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12">
        <f t="shared" si="58"/>
        <v>40968.957638888889</v>
      </c>
      <c r="K917" s="5">
        <v>1327853914</v>
      </c>
      <c r="L917" s="12">
        <f t="shared" si="59"/>
        <v>40937.429560185185</v>
      </c>
      <c r="M917" t="b">
        <v>0</v>
      </c>
      <c r="N917" s="5">
        <v>9</v>
      </c>
      <c r="O917" t="b">
        <v>0</v>
      </c>
      <c r="P917" s="5" t="s">
        <v>8276</v>
      </c>
      <c r="Q917" s="5">
        <f t="shared" si="56"/>
        <v>5.7692307692307692</v>
      </c>
      <c r="R917" s="5">
        <v>41.666666666666664</v>
      </c>
      <c r="S917" s="5">
        <f t="shared" si="57"/>
        <v>41.666666666666664</v>
      </c>
      <c r="T917" s="5" t="s">
        <v>8307</v>
      </c>
      <c r="U917" s="5" t="s">
        <v>8311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12">
        <f t="shared" si="58"/>
        <v>40472.958333333336</v>
      </c>
      <c r="K918" s="5">
        <v>1284409734</v>
      </c>
      <c r="L918" s="12">
        <f t="shared" si="59"/>
        <v>40434.603402777779</v>
      </c>
      <c r="M918" t="b">
        <v>0</v>
      </c>
      <c r="N918" s="5">
        <v>0</v>
      </c>
      <c r="O918" t="b">
        <v>0</v>
      </c>
      <c r="P918" s="5" t="s">
        <v>8276</v>
      </c>
      <c r="Q918" s="5">
        <f t="shared" si="56"/>
        <v>0</v>
      </c>
      <c r="R918" s="5" t="e">
        <v>#DIV/0!</v>
      </c>
      <c r="S918" s="5">
        <f t="shared" si="57"/>
        <v>0</v>
      </c>
      <c r="T918" s="5" t="s">
        <v>8307</v>
      </c>
      <c r="U918" s="5" t="s">
        <v>8311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12">
        <f t="shared" si="58"/>
        <v>41833.854166666664</v>
      </c>
      <c r="K919" s="5">
        <v>1402612730</v>
      </c>
      <c r="L919" s="12">
        <f t="shared" si="59"/>
        <v>41802.69363425926</v>
      </c>
      <c r="M919" t="b">
        <v>0</v>
      </c>
      <c r="N919" s="5">
        <v>1</v>
      </c>
      <c r="O919" t="b">
        <v>0</v>
      </c>
      <c r="P919" s="5" t="s">
        <v>8276</v>
      </c>
      <c r="Q919" s="5">
        <f t="shared" si="56"/>
        <v>0.6</v>
      </c>
      <c r="R919" s="5">
        <v>30</v>
      </c>
      <c r="S919" s="5">
        <f t="shared" si="57"/>
        <v>30</v>
      </c>
      <c r="T919" s="5" t="s">
        <v>8307</v>
      </c>
      <c r="U919" s="5" t="s">
        <v>8311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12">
        <f t="shared" si="58"/>
        <v>41974.707881944443</v>
      </c>
      <c r="K920" s="5">
        <v>1414879161</v>
      </c>
      <c r="L920" s="12">
        <f t="shared" si="59"/>
        <v>41944.666215277779</v>
      </c>
      <c r="M920" t="b">
        <v>0</v>
      </c>
      <c r="N920" s="5">
        <v>10</v>
      </c>
      <c r="O920" t="b">
        <v>0</v>
      </c>
      <c r="P920" s="5" t="s">
        <v>8276</v>
      </c>
      <c r="Q920" s="5">
        <f t="shared" si="56"/>
        <v>5.0256410256410255</v>
      </c>
      <c r="R920" s="5">
        <v>19.600000000000001</v>
      </c>
      <c r="S920" s="5">
        <f t="shared" si="57"/>
        <v>19.600000000000001</v>
      </c>
      <c r="T920" s="5" t="s">
        <v>8307</v>
      </c>
      <c r="U920" s="5" t="s">
        <v>8311</v>
      </c>
    </row>
    <row r="921" spans="1:21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12">
        <f t="shared" si="58"/>
        <v>41262.391724537039</v>
      </c>
      <c r="K921" s="5">
        <v>1352906645</v>
      </c>
      <c r="L921" s="12">
        <f t="shared" si="59"/>
        <v>41227.391724537039</v>
      </c>
      <c r="M921" t="b">
        <v>0</v>
      </c>
      <c r="N921" s="5">
        <v>1</v>
      </c>
      <c r="O921" t="b">
        <v>0</v>
      </c>
      <c r="P921" s="5" t="s">
        <v>8276</v>
      </c>
      <c r="Q921" s="5">
        <f t="shared" si="56"/>
        <v>0.5</v>
      </c>
      <c r="R921" s="5">
        <v>100</v>
      </c>
      <c r="S921" s="5">
        <f t="shared" si="57"/>
        <v>100</v>
      </c>
      <c r="T921" s="5" t="s">
        <v>8307</v>
      </c>
      <c r="U921" s="5" t="s">
        <v>8311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12">
        <f t="shared" si="58"/>
        <v>41592.463217592594</v>
      </c>
      <c r="K922" s="5">
        <v>1381853222</v>
      </c>
      <c r="L922" s="12">
        <f t="shared" si="59"/>
        <v>41562.421550925923</v>
      </c>
      <c r="M922" t="b">
        <v>0</v>
      </c>
      <c r="N922" s="5">
        <v>0</v>
      </c>
      <c r="O922" t="b">
        <v>0</v>
      </c>
      <c r="P922" s="5" t="s">
        <v>8276</v>
      </c>
      <c r="Q922" s="5">
        <f t="shared" si="56"/>
        <v>0</v>
      </c>
      <c r="R922" s="5" t="e">
        <v>#DIV/0!</v>
      </c>
      <c r="S922" s="5">
        <f t="shared" si="57"/>
        <v>0</v>
      </c>
      <c r="T922" s="5" t="s">
        <v>8307</v>
      </c>
      <c r="U922" s="5" t="s">
        <v>8311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12">
        <f t="shared" si="58"/>
        <v>40888.962685185186</v>
      </c>
      <c r="K923" s="5">
        <v>1320033976</v>
      </c>
      <c r="L923" s="12">
        <f t="shared" si="59"/>
        <v>40846.921018518522</v>
      </c>
      <c r="M923" t="b">
        <v>0</v>
      </c>
      <c r="N923" s="5">
        <v>20</v>
      </c>
      <c r="O923" t="b">
        <v>0</v>
      </c>
      <c r="P923" s="5" t="s">
        <v>8276</v>
      </c>
      <c r="Q923" s="5">
        <f t="shared" si="56"/>
        <v>30.9</v>
      </c>
      <c r="R923" s="5">
        <v>231.75</v>
      </c>
      <c r="S923" s="5">
        <f t="shared" si="57"/>
        <v>231.75</v>
      </c>
      <c r="T923" s="5" t="s">
        <v>8307</v>
      </c>
      <c r="U923" s="5" t="s">
        <v>8311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12">
        <f t="shared" si="58"/>
        <v>41913.280011574076</v>
      </c>
      <c r="K924" s="5">
        <v>1409143393</v>
      </c>
      <c r="L924" s="12">
        <f t="shared" si="59"/>
        <v>41878.280011574076</v>
      </c>
      <c r="M924" t="b">
        <v>0</v>
      </c>
      <c r="N924" s="5">
        <v>30</v>
      </c>
      <c r="O924" t="b">
        <v>0</v>
      </c>
      <c r="P924" s="5" t="s">
        <v>8276</v>
      </c>
      <c r="Q924" s="5">
        <f t="shared" si="56"/>
        <v>21.037037037037038</v>
      </c>
      <c r="R924" s="5">
        <v>189.33333333333334</v>
      </c>
      <c r="S924" s="5">
        <f t="shared" si="57"/>
        <v>189.33333333333334</v>
      </c>
      <c r="T924" s="5" t="s">
        <v>8307</v>
      </c>
      <c r="U924" s="5" t="s">
        <v>8311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12">
        <f t="shared" si="58"/>
        <v>41964.751423611116</v>
      </c>
      <c r="K925" s="5">
        <v>1414018923</v>
      </c>
      <c r="L925" s="12">
        <f t="shared" si="59"/>
        <v>41934.709756944445</v>
      </c>
      <c r="M925" t="b">
        <v>0</v>
      </c>
      <c r="N925" s="5">
        <v>6</v>
      </c>
      <c r="O925" t="b">
        <v>0</v>
      </c>
      <c r="P925" s="5" t="s">
        <v>8276</v>
      </c>
      <c r="Q925" s="5">
        <f t="shared" si="56"/>
        <v>2.2000000000000002</v>
      </c>
      <c r="R925" s="5">
        <v>55</v>
      </c>
      <c r="S925" s="5">
        <f t="shared" si="57"/>
        <v>55</v>
      </c>
      <c r="T925" s="5" t="s">
        <v>8307</v>
      </c>
      <c r="U925" s="5" t="s">
        <v>8311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12">
        <f t="shared" si="58"/>
        <v>41318.692928240736</v>
      </c>
      <c r="K926" s="5">
        <v>1358203069</v>
      </c>
      <c r="L926" s="12">
        <f t="shared" si="59"/>
        <v>41288.692928240736</v>
      </c>
      <c r="M926" t="b">
        <v>0</v>
      </c>
      <c r="N926" s="5">
        <v>15</v>
      </c>
      <c r="O926" t="b">
        <v>0</v>
      </c>
      <c r="P926" s="5" t="s">
        <v>8276</v>
      </c>
      <c r="Q926" s="5">
        <f t="shared" si="56"/>
        <v>10.9</v>
      </c>
      <c r="R926" s="5">
        <v>21.8</v>
      </c>
      <c r="S926" s="5">
        <f t="shared" si="57"/>
        <v>21.8</v>
      </c>
      <c r="T926" s="5" t="s">
        <v>8307</v>
      </c>
      <c r="U926" s="5" t="s">
        <v>8311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12">
        <f t="shared" si="58"/>
        <v>41605.672581018516</v>
      </c>
      <c r="K927" s="5">
        <v>1382994511</v>
      </c>
      <c r="L927" s="12">
        <f t="shared" si="59"/>
        <v>41575.630914351852</v>
      </c>
      <c r="M927" t="b">
        <v>0</v>
      </c>
      <c r="N927" s="5">
        <v>5</v>
      </c>
      <c r="O927" t="b">
        <v>0</v>
      </c>
      <c r="P927" s="5" t="s">
        <v>8276</v>
      </c>
      <c r="Q927" s="5">
        <f t="shared" si="56"/>
        <v>2.6666666666666665</v>
      </c>
      <c r="R927" s="5">
        <v>32</v>
      </c>
      <c r="S927" s="5">
        <f t="shared" si="57"/>
        <v>32</v>
      </c>
      <c r="T927" s="5" t="s">
        <v>8307</v>
      </c>
      <c r="U927" s="5" t="s">
        <v>8311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12">
        <f t="shared" si="58"/>
        <v>40367.694444444445</v>
      </c>
      <c r="K928" s="5">
        <v>1276043330</v>
      </c>
      <c r="L928" s="12">
        <f t="shared" si="59"/>
        <v>40337.77002314815</v>
      </c>
      <c r="M928" t="b">
        <v>0</v>
      </c>
      <c r="N928" s="5">
        <v>0</v>
      </c>
      <c r="O928" t="b">
        <v>0</v>
      </c>
      <c r="P928" s="5" t="s">
        <v>8276</v>
      </c>
      <c r="Q928" s="5">
        <f t="shared" si="56"/>
        <v>0</v>
      </c>
      <c r="R928" s="5" t="e">
        <v>#DIV/0!</v>
      </c>
      <c r="S928" s="5">
        <f t="shared" si="57"/>
        <v>0</v>
      </c>
      <c r="T928" s="5" t="s">
        <v>8307</v>
      </c>
      <c r="U928" s="5" t="s">
        <v>8311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12">
        <f t="shared" si="58"/>
        <v>41043.572858796295</v>
      </c>
      <c r="K929" s="5">
        <v>1334432695</v>
      </c>
      <c r="L929" s="12">
        <f t="shared" si="59"/>
        <v>41013.572858796295</v>
      </c>
      <c r="M929" t="b">
        <v>0</v>
      </c>
      <c r="N929" s="5">
        <v>0</v>
      </c>
      <c r="O929" t="b">
        <v>0</v>
      </c>
      <c r="P929" s="5" t="s">
        <v>8276</v>
      </c>
      <c r="Q929" s="5">
        <f t="shared" si="56"/>
        <v>0</v>
      </c>
      <c r="R929" s="5" t="e">
        <v>#DIV/0!</v>
      </c>
      <c r="S929" s="5">
        <f t="shared" si="57"/>
        <v>0</v>
      </c>
      <c r="T929" s="5" t="s">
        <v>8307</v>
      </c>
      <c r="U929" s="5" t="s">
        <v>8311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12">
        <f t="shared" si="58"/>
        <v>41230.75</v>
      </c>
      <c r="K930" s="5">
        <v>1348864913</v>
      </c>
      <c r="L930" s="12">
        <f t="shared" si="59"/>
        <v>41180.61241898148</v>
      </c>
      <c r="M930" t="b">
        <v>0</v>
      </c>
      <c r="N930" s="5">
        <v>28</v>
      </c>
      <c r="O930" t="b">
        <v>0</v>
      </c>
      <c r="P930" s="5" t="s">
        <v>8276</v>
      </c>
      <c r="Q930" s="5">
        <f t="shared" si="56"/>
        <v>10.862068965517242</v>
      </c>
      <c r="R930" s="5">
        <v>56.25</v>
      </c>
      <c r="S930" s="5">
        <f t="shared" si="57"/>
        <v>56.25</v>
      </c>
      <c r="T930" s="5" t="s">
        <v>8307</v>
      </c>
      <c r="U930" s="5" t="s">
        <v>8311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12">
        <f t="shared" si="58"/>
        <v>41007.946400462963</v>
      </c>
      <c r="K931" s="5">
        <v>1331358169</v>
      </c>
      <c r="L931" s="12">
        <f t="shared" si="59"/>
        <v>40977.988067129627</v>
      </c>
      <c r="M931" t="b">
        <v>0</v>
      </c>
      <c r="N931" s="5">
        <v>0</v>
      </c>
      <c r="O931" t="b">
        <v>0</v>
      </c>
      <c r="P931" s="5" t="s">
        <v>8276</v>
      </c>
      <c r="Q931" s="5">
        <f t="shared" si="56"/>
        <v>0</v>
      </c>
      <c r="R931" s="5" t="e">
        <v>#DIV/0!</v>
      </c>
      <c r="S931" s="5">
        <f t="shared" si="57"/>
        <v>0</v>
      </c>
      <c r="T931" s="5" t="s">
        <v>8307</v>
      </c>
      <c r="U931" s="5" t="s">
        <v>8311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12">
        <f t="shared" si="58"/>
        <v>40354.647222222222</v>
      </c>
      <c r="K932" s="5">
        <v>1273874306</v>
      </c>
      <c r="L932" s="12">
        <f t="shared" si="59"/>
        <v>40312.665578703702</v>
      </c>
      <c r="M932" t="b">
        <v>0</v>
      </c>
      <c r="N932" s="5">
        <v>5</v>
      </c>
      <c r="O932" t="b">
        <v>0</v>
      </c>
      <c r="P932" s="5" t="s">
        <v>8276</v>
      </c>
      <c r="Q932" s="5">
        <f t="shared" si="56"/>
        <v>38.333333333333336</v>
      </c>
      <c r="R932" s="5">
        <v>69</v>
      </c>
      <c r="S932" s="5">
        <f t="shared" si="57"/>
        <v>69</v>
      </c>
      <c r="T932" s="5" t="s">
        <v>8307</v>
      </c>
      <c r="U932" s="5" t="s">
        <v>8311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12">
        <f t="shared" si="58"/>
        <v>41714.666666666664</v>
      </c>
      <c r="K933" s="5">
        <v>1392021502</v>
      </c>
      <c r="L933" s="12">
        <f t="shared" si="59"/>
        <v>41680.109976851854</v>
      </c>
      <c r="M933" t="b">
        <v>0</v>
      </c>
      <c r="N933" s="5">
        <v>7</v>
      </c>
      <c r="O933" t="b">
        <v>0</v>
      </c>
      <c r="P933" s="5" t="s">
        <v>8276</v>
      </c>
      <c r="Q933" s="5">
        <f t="shared" si="56"/>
        <v>6.55</v>
      </c>
      <c r="R933" s="5">
        <v>18.714285714285715</v>
      </c>
      <c r="S933" s="5">
        <f t="shared" si="57"/>
        <v>18.714285714285715</v>
      </c>
      <c r="T933" s="5" t="s">
        <v>8307</v>
      </c>
      <c r="U933" s="5" t="s">
        <v>8311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12">
        <f t="shared" si="58"/>
        <v>41355.677604166667</v>
      </c>
      <c r="K934" s="5">
        <v>1360106145</v>
      </c>
      <c r="L934" s="12">
        <f t="shared" si="59"/>
        <v>41310.719270833331</v>
      </c>
      <c r="M934" t="b">
        <v>0</v>
      </c>
      <c r="N934" s="5">
        <v>30</v>
      </c>
      <c r="O934" t="b">
        <v>0</v>
      </c>
      <c r="P934" s="5" t="s">
        <v>8276</v>
      </c>
      <c r="Q934" s="5">
        <f t="shared" si="56"/>
        <v>14.536842105263158</v>
      </c>
      <c r="R934" s="5">
        <v>46.033333333333331</v>
      </c>
      <c r="S934" s="5">
        <f t="shared" si="57"/>
        <v>46.033333333333331</v>
      </c>
      <c r="T934" s="5" t="s">
        <v>8307</v>
      </c>
      <c r="U934" s="5" t="s">
        <v>8311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12">
        <f t="shared" si="58"/>
        <v>41770.919085648144</v>
      </c>
      <c r="K935" s="5">
        <v>1394683409</v>
      </c>
      <c r="L935" s="12">
        <f t="shared" si="59"/>
        <v>41710.919085648144</v>
      </c>
      <c r="M935" t="b">
        <v>0</v>
      </c>
      <c r="N935" s="5">
        <v>2</v>
      </c>
      <c r="O935" t="b">
        <v>0</v>
      </c>
      <c r="P935" s="5" t="s">
        <v>8276</v>
      </c>
      <c r="Q935" s="5">
        <f t="shared" si="56"/>
        <v>6</v>
      </c>
      <c r="R935" s="5">
        <v>60</v>
      </c>
      <c r="S935" s="5">
        <f t="shared" si="57"/>
        <v>60</v>
      </c>
      <c r="T935" s="5" t="s">
        <v>8307</v>
      </c>
      <c r="U935" s="5" t="s">
        <v>8311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12">
        <f t="shared" si="58"/>
        <v>41763</v>
      </c>
      <c r="K936" s="5">
        <v>1396633284</v>
      </c>
      <c r="L936" s="12">
        <f t="shared" si="59"/>
        <v>41733.487083333333</v>
      </c>
      <c r="M936" t="b">
        <v>0</v>
      </c>
      <c r="N936" s="5">
        <v>30</v>
      </c>
      <c r="O936" t="b">
        <v>0</v>
      </c>
      <c r="P936" s="5" t="s">
        <v>8276</v>
      </c>
      <c r="Q936" s="5">
        <f t="shared" si="56"/>
        <v>30.4</v>
      </c>
      <c r="R936" s="5">
        <v>50.666666666666664</v>
      </c>
      <c r="S936" s="5">
        <f t="shared" si="57"/>
        <v>50.666666666666664</v>
      </c>
      <c r="T936" s="5" t="s">
        <v>8307</v>
      </c>
      <c r="U936" s="5" t="s">
        <v>8311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12">
        <f t="shared" si="58"/>
        <v>42398.083668981482</v>
      </c>
      <c r="K937" s="5">
        <v>1451462429</v>
      </c>
      <c r="L937" s="12">
        <f t="shared" si="59"/>
        <v>42368.083668981482</v>
      </c>
      <c r="M937" t="b">
        <v>0</v>
      </c>
      <c r="N937" s="5">
        <v>2</v>
      </c>
      <c r="O937" t="b">
        <v>0</v>
      </c>
      <c r="P937" s="5" t="s">
        <v>8276</v>
      </c>
      <c r="Q937" s="5">
        <f t="shared" si="56"/>
        <v>1.4285714285714286</v>
      </c>
      <c r="R937" s="5">
        <v>25</v>
      </c>
      <c r="S937" s="5">
        <f t="shared" si="57"/>
        <v>25</v>
      </c>
      <c r="T937" s="5" t="s">
        <v>8307</v>
      </c>
      <c r="U937" s="5" t="s">
        <v>8311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12">
        <f t="shared" si="58"/>
        <v>40926.583333333336</v>
      </c>
      <c r="K938" s="5">
        <v>1323131689</v>
      </c>
      <c r="L938" s="12">
        <f t="shared" si="59"/>
        <v>40882.774178240739</v>
      </c>
      <c r="M938" t="b">
        <v>0</v>
      </c>
      <c r="N938" s="5">
        <v>0</v>
      </c>
      <c r="O938" t="b">
        <v>0</v>
      </c>
      <c r="P938" s="5" t="s">
        <v>8276</v>
      </c>
      <c r="Q938" s="5">
        <f t="shared" si="56"/>
        <v>0</v>
      </c>
      <c r="R938" s="5" t="e">
        <v>#DIV/0!</v>
      </c>
      <c r="S938" s="5">
        <f t="shared" si="57"/>
        <v>0</v>
      </c>
      <c r="T938" s="5" t="s">
        <v>8307</v>
      </c>
      <c r="U938" s="5" t="s">
        <v>8311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12">
        <f t="shared" si="58"/>
        <v>41581.589780092589</v>
      </c>
      <c r="K939" s="5">
        <v>1380913757</v>
      </c>
      <c r="L939" s="12">
        <f t="shared" si="59"/>
        <v>41551.548113425924</v>
      </c>
      <c r="M939" t="b">
        <v>0</v>
      </c>
      <c r="N939" s="5">
        <v>2</v>
      </c>
      <c r="O939" t="b">
        <v>0</v>
      </c>
      <c r="P939" s="5" t="s">
        <v>8276</v>
      </c>
      <c r="Q939" s="5">
        <f t="shared" si="56"/>
        <v>1.1428571428571428</v>
      </c>
      <c r="R939" s="5">
        <v>20</v>
      </c>
      <c r="S939" s="5">
        <f t="shared" si="57"/>
        <v>20</v>
      </c>
      <c r="T939" s="5" t="s">
        <v>8307</v>
      </c>
      <c r="U939" s="5" t="s">
        <v>8311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12">
        <f t="shared" si="58"/>
        <v>41154.229722222226</v>
      </c>
      <c r="K940" s="5">
        <v>1343993448</v>
      </c>
      <c r="L940" s="12">
        <f t="shared" si="59"/>
        <v>41124.229722222226</v>
      </c>
      <c r="M940" t="b">
        <v>0</v>
      </c>
      <c r="N940" s="5">
        <v>1</v>
      </c>
      <c r="O940" t="b">
        <v>0</v>
      </c>
      <c r="P940" s="5" t="s">
        <v>8276</v>
      </c>
      <c r="Q940" s="5">
        <f t="shared" si="56"/>
        <v>0.35714285714285715</v>
      </c>
      <c r="R940" s="5">
        <v>25</v>
      </c>
      <c r="S940" s="5">
        <f t="shared" si="57"/>
        <v>25</v>
      </c>
      <c r="T940" s="5" t="s">
        <v>8307</v>
      </c>
      <c r="U940" s="5" t="s">
        <v>8311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12">
        <f t="shared" si="58"/>
        <v>41455.581944444442</v>
      </c>
      <c r="K941" s="5">
        <v>1369246738</v>
      </c>
      <c r="L941" s="12">
        <f t="shared" si="59"/>
        <v>41416.513171296298</v>
      </c>
      <c r="M941" t="b">
        <v>0</v>
      </c>
      <c r="N941" s="5">
        <v>2</v>
      </c>
      <c r="O941" t="b">
        <v>0</v>
      </c>
      <c r="P941" s="5" t="s">
        <v>8276</v>
      </c>
      <c r="Q941" s="5">
        <f t="shared" si="56"/>
        <v>1.4545454545454546</v>
      </c>
      <c r="R941" s="5">
        <v>20</v>
      </c>
      <c r="S941" s="5">
        <f t="shared" si="57"/>
        <v>20</v>
      </c>
      <c r="T941" s="5" t="s">
        <v>8307</v>
      </c>
      <c r="U941" s="5" t="s">
        <v>8311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12">
        <f t="shared" si="58"/>
        <v>42226.758402777778</v>
      </c>
      <c r="K942" s="5">
        <v>1435363926</v>
      </c>
      <c r="L942" s="12">
        <f t="shared" si="59"/>
        <v>42181.758402777778</v>
      </c>
      <c r="M942" t="b">
        <v>0</v>
      </c>
      <c r="N942" s="5">
        <v>14</v>
      </c>
      <c r="O942" t="b">
        <v>0</v>
      </c>
      <c r="P942" s="5" t="s">
        <v>8271</v>
      </c>
      <c r="Q942" s="5">
        <f t="shared" si="56"/>
        <v>17.155555555555555</v>
      </c>
      <c r="R942" s="5">
        <v>110.28571428571429</v>
      </c>
      <c r="S942" s="5">
        <f t="shared" si="57"/>
        <v>110.28571428571429</v>
      </c>
      <c r="T942" s="5" t="s">
        <v>8330</v>
      </c>
      <c r="U942" s="5" t="s">
        <v>8332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12">
        <f t="shared" si="58"/>
        <v>42775.846585648149</v>
      </c>
      <c r="K943" s="5">
        <v>1484101145</v>
      </c>
      <c r="L943" s="12">
        <f t="shared" si="59"/>
        <v>42745.846585648149</v>
      </c>
      <c r="M943" t="b">
        <v>0</v>
      </c>
      <c r="N943" s="5">
        <v>31</v>
      </c>
      <c r="O943" t="b">
        <v>0</v>
      </c>
      <c r="P943" s="5" t="s">
        <v>8271</v>
      </c>
      <c r="Q943" s="5">
        <f t="shared" si="56"/>
        <v>2.3220000000000001</v>
      </c>
      <c r="R943" s="5">
        <v>37.451612903225808</v>
      </c>
      <c r="S943" s="5">
        <f t="shared" si="57"/>
        <v>37.451612903225808</v>
      </c>
      <c r="T943" s="5" t="s">
        <v>8330</v>
      </c>
      <c r="U943" s="5" t="s">
        <v>8332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12">
        <f t="shared" si="58"/>
        <v>42418.593287037038</v>
      </c>
      <c r="K944" s="5">
        <v>1452716060</v>
      </c>
      <c r="L944" s="12">
        <f t="shared" si="59"/>
        <v>42382.593287037038</v>
      </c>
      <c r="M944" t="b">
        <v>0</v>
      </c>
      <c r="N944" s="5">
        <v>16</v>
      </c>
      <c r="O944" t="b">
        <v>0</v>
      </c>
      <c r="P944" s="5" t="s">
        <v>8271</v>
      </c>
      <c r="Q944" s="5">
        <f t="shared" si="56"/>
        <v>8.9066666666666663</v>
      </c>
      <c r="R944" s="5">
        <v>41.75</v>
      </c>
      <c r="S944" s="5">
        <f t="shared" si="57"/>
        <v>41.75</v>
      </c>
      <c r="T944" s="5" t="s">
        <v>8330</v>
      </c>
      <c r="U944" s="5" t="s">
        <v>8332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12">
        <f t="shared" si="58"/>
        <v>42703.459548611107</v>
      </c>
      <c r="K945" s="5">
        <v>1477843305</v>
      </c>
      <c r="L945" s="12">
        <f t="shared" si="59"/>
        <v>42673.41788194445</v>
      </c>
      <c r="M945" t="b">
        <v>0</v>
      </c>
      <c r="N945" s="5">
        <v>12</v>
      </c>
      <c r="O945" t="b">
        <v>0</v>
      </c>
      <c r="P945" s="5" t="s">
        <v>8271</v>
      </c>
      <c r="Q945" s="5">
        <f t="shared" si="56"/>
        <v>9.6333333333333329</v>
      </c>
      <c r="R945" s="5">
        <v>24.083333333333332</v>
      </c>
      <c r="S945" s="5">
        <f t="shared" si="57"/>
        <v>24.083333333333332</v>
      </c>
      <c r="T945" s="5" t="s">
        <v>8330</v>
      </c>
      <c r="U945" s="5" t="s">
        <v>8332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12">
        <f t="shared" si="58"/>
        <v>42478.333333333328</v>
      </c>
      <c r="K946" s="5">
        <v>1458050450</v>
      </c>
      <c r="L946" s="12">
        <f t="shared" si="59"/>
        <v>42444.333912037036</v>
      </c>
      <c r="M946" t="b">
        <v>0</v>
      </c>
      <c r="N946" s="5">
        <v>96</v>
      </c>
      <c r="O946" t="b">
        <v>0</v>
      </c>
      <c r="P946" s="5" t="s">
        <v>8271</v>
      </c>
      <c r="Q946" s="5">
        <f t="shared" si="56"/>
        <v>13.326000000000001</v>
      </c>
      <c r="R946" s="5">
        <v>69.40625</v>
      </c>
      <c r="S946" s="5">
        <f t="shared" si="57"/>
        <v>69.40625</v>
      </c>
      <c r="T946" s="5" t="s">
        <v>8330</v>
      </c>
      <c r="U946" s="5" t="s">
        <v>8332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12">
        <f t="shared" si="58"/>
        <v>42784.749305555553</v>
      </c>
      <c r="K947" s="5">
        <v>1482958626</v>
      </c>
      <c r="L947" s="12">
        <f t="shared" si="59"/>
        <v>42732.622986111106</v>
      </c>
      <c r="M947" t="b">
        <v>0</v>
      </c>
      <c r="N947" s="5">
        <v>16</v>
      </c>
      <c r="O947" t="b">
        <v>0</v>
      </c>
      <c r="P947" s="5" t="s">
        <v>8271</v>
      </c>
      <c r="Q947" s="5">
        <f t="shared" si="56"/>
        <v>2.484</v>
      </c>
      <c r="R947" s="5">
        <v>155.25</v>
      </c>
      <c r="S947" s="5">
        <f t="shared" si="57"/>
        <v>155.25</v>
      </c>
      <c r="T947" s="5" t="s">
        <v>8330</v>
      </c>
      <c r="U947" s="5" t="s">
        <v>8332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12">
        <f t="shared" si="58"/>
        <v>42622.500555555554</v>
      </c>
      <c r="K948" s="5">
        <v>1470852048</v>
      </c>
      <c r="L948" s="12">
        <f t="shared" si="59"/>
        <v>42592.500555555554</v>
      </c>
      <c r="M948" t="b">
        <v>0</v>
      </c>
      <c r="N948" s="5">
        <v>5</v>
      </c>
      <c r="O948" t="b">
        <v>0</v>
      </c>
      <c r="P948" s="5" t="s">
        <v>8271</v>
      </c>
      <c r="Q948" s="5">
        <f t="shared" si="56"/>
        <v>1.9066666666666667</v>
      </c>
      <c r="R948" s="5">
        <v>57.2</v>
      </c>
      <c r="S948" s="5">
        <f t="shared" si="57"/>
        <v>57.2</v>
      </c>
      <c r="T948" s="5" t="s">
        <v>8330</v>
      </c>
      <c r="U948" s="5" t="s">
        <v>8332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12">
        <f t="shared" si="58"/>
        <v>42551.531319444446</v>
      </c>
      <c r="K949" s="5">
        <v>1462128306</v>
      </c>
      <c r="L949" s="12">
        <f t="shared" si="59"/>
        <v>42491.531319444446</v>
      </c>
      <c r="M949" t="b">
        <v>0</v>
      </c>
      <c r="N949" s="5">
        <v>0</v>
      </c>
      <c r="O949" t="b">
        <v>0</v>
      </c>
      <c r="P949" s="5" t="s">
        <v>8271</v>
      </c>
      <c r="Q949" s="5">
        <f t="shared" si="56"/>
        <v>0</v>
      </c>
      <c r="R949" s="5" t="e">
        <v>#DIV/0!</v>
      </c>
      <c r="S949" s="5">
        <f t="shared" si="57"/>
        <v>0</v>
      </c>
      <c r="T949" s="5" t="s">
        <v>8330</v>
      </c>
      <c r="U949" s="5" t="s">
        <v>8332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12">
        <f t="shared" si="58"/>
        <v>42441.578287037039</v>
      </c>
      <c r="K950" s="5">
        <v>1455220364</v>
      </c>
      <c r="L950" s="12">
        <f t="shared" si="59"/>
        <v>42411.578287037039</v>
      </c>
      <c r="M950" t="b">
        <v>0</v>
      </c>
      <c r="N950" s="5">
        <v>8</v>
      </c>
      <c r="O950" t="b">
        <v>0</v>
      </c>
      <c r="P950" s="5" t="s">
        <v>8271</v>
      </c>
      <c r="Q950" s="5">
        <f t="shared" si="56"/>
        <v>12</v>
      </c>
      <c r="R950" s="5">
        <v>60</v>
      </c>
      <c r="S950" s="5">
        <f t="shared" si="57"/>
        <v>60</v>
      </c>
      <c r="T950" s="5" t="s">
        <v>8330</v>
      </c>
      <c r="U950" s="5" t="s">
        <v>8332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12">
        <f t="shared" si="58"/>
        <v>42420.793703703705</v>
      </c>
      <c r="K951" s="5">
        <v>1450832576</v>
      </c>
      <c r="L951" s="12">
        <f t="shared" si="59"/>
        <v>42360.793703703705</v>
      </c>
      <c r="M951" t="b">
        <v>0</v>
      </c>
      <c r="N951" s="5">
        <v>7</v>
      </c>
      <c r="O951" t="b">
        <v>0</v>
      </c>
      <c r="P951" s="5" t="s">
        <v>8271</v>
      </c>
      <c r="Q951" s="5">
        <f t="shared" si="56"/>
        <v>1.365</v>
      </c>
      <c r="R951" s="5">
        <v>39</v>
      </c>
      <c r="S951" s="5">
        <f t="shared" si="57"/>
        <v>39</v>
      </c>
      <c r="T951" s="5" t="s">
        <v>8330</v>
      </c>
      <c r="U951" s="5" t="s">
        <v>8332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12">
        <f t="shared" si="58"/>
        <v>42386.500706018516</v>
      </c>
      <c r="K952" s="5">
        <v>1450461661</v>
      </c>
      <c r="L952" s="12">
        <f t="shared" si="59"/>
        <v>42356.500706018516</v>
      </c>
      <c r="M952" t="b">
        <v>0</v>
      </c>
      <c r="N952" s="5">
        <v>24</v>
      </c>
      <c r="O952" t="b">
        <v>0</v>
      </c>
      <c r="P952" s="5" t="s">
        <v>8271</v>
      </c>
      <c r="Q952" s="5">
        <f t="shared" si="56"/>
        <v>28.04</v>
      </c>
      <c r="R952" s="5">
        <v>58.416666666666664</v>
      </c>
      <c r="S952" s="5">
        <f t="shared" si="57"/>
        <v>58.416666666666664</v>
      </c>
      <c r="T952" s="5" t="s">
        <v>8330</v>
      </c>
      <c r="U952" s="5" t="s">
        <v>8332</v>
      </c>
    </row>
    <row r="953" spans="1:21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12">
        <f t="shared" si="58"/>
        <v>42525.403611111113</v>
      </c>
      <c r="K953" s="5">
        <v>1461166872</v>
      </c>
      <c r="L953" s="12">
        <f t="shared" si="59"/>
        <v>42480.403611111113</v>
      </c>
      <c r="M953" t="b">
        <v>0</v>
      </c>
      <c r="N953" s="5">
        <v>121</v>
      </c>
      <c r="O953" t="b">
        <v>0</v>
      </c>
      <c r="P953" s="5" t="s">
        <v>8271</v>
      </c>
      <c r="Q953" s="5">
        <f t="shared" si="56"/>
        <v>38.39</v>
      </c>
      <c r="R953" s="5">
        <v>158.63636363636363</v>
      </c>
      <c r="S953" s="5">
        <f t="shared" si="57"/>
        <v>158.63636363636363</v>
      </c>
      <c r="T953" s="5" t="s">
        <v>8330</v>
      </c>
      <c r="U953" s="5" t="s">
        <v>8332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12">
        <f t="shared" si="58"/>
        <v>42692.405231481476</v>
      </c>
      <c r="K954" s="5">
        <v>1476888212</v>
      </c>
      <c r="L954" s="12">
        <f t="shared" si="59"/>
        <v>42662.363564814819</v>
      </c>
      <c r="M954" t="b">
        <v>0</v>
      </c>
      <c r="N954" s="5">
        <v>196</v>
      </c>
      <c r="O954" t="b">
        <v>0</v>
      </c>
      <c r="P954" s="5" t="s">
        <v>8271</v>
      </c>
      <c r="Q954" s="5">
        <f t="shared" si="56"/>
        <v>39.942857142857143</v>
      </c>
      <c r="R954" s="5">
        <v>99.857142857142861</v>
      </c>
      <c r="S954" s="5">
        <f t="shared" si="57"/>
        <v>99.857142857142861</v>
      </c>
      <c r="T954" s="5" t="s">
        <v>8330</v>
      </c>
      <c r="U954" s="5" t="s">
        <v>8332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12">
        <f t="shared" si="58"/>
        <v>42028.914340277777</v>
      </c>
      <c r="K955" s="5">
        <v>1419566199</v>
      </c>
      <c r="L955" s="12">
        <f t="shared" si="59"/>
        <v>41998.914340277777</v>
      </c>
      <c r="M955" t="b">
        <v>0</v>
      </c>
      <c r="N955" s="5">
        <v>5</v>
      </c>
      <c r="O955" t="b">
        <v>0</v>
      </c>
      <c r="P955" s="5" t="s">
        <v>8271</v>
      </c>
      <c r="Q955" s="5">
        <f t="shared" si="56"/>
        <v>0.84</v>
      </c>
      <c r="R955" s="5">
        <v>25.2</v>
      </c>
      <c r="S955" s="5">
        <f t="shared" si="57"/>
        <v>25.2</v>
      </c>
      <c r="T955" s="5" t="s">
        <v>8330</v>
      </c>
      <c r="U955" s="5" t="s">
        <v>8332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12">
        <f t="shared" si="58"/>
        <v>42236.583784722221</v>
      </c>
      <c r="K956" s="5">
        <v>1436472039</v>
      </c>
      <c r="L956" s="12">
        <f t="shared" si="59"/>
        <v>42194.583784722221</v>
      </c>
      <c r="M956" t="b">
        <v>0</v>
      </c>
      <c r="N956" s="5">
        <v>73</v>
      </c>
      <c r="O956" t="b">
        <v>0</v>
      </c>
      <c r="P956" s="5" t="s">
        <v>8271</v>
      </c>
      <c r="Q956" s="5">
        <f t="shared" si="56"/>
        <v>43.406666666666666</v>
      </c>
      <c r="R956" s="5">
        <v>89.191780821917803</v>
      </c>
      <c r="S956" s="5">
        <f t="shared" si="57"/>
        <v>89.191780821917803</v>
      </c>
      <c r="T956" s="5" t="s">
        <v>8330</v>
      </c>
      <c r="U956" s="5" t="s">
        <v>8332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12">
        <f t="shared" si="58"/>
        <v>42626.045138888891</v>
      </c>
      <c r="K957" s="5">
        <v>1470294300</v>
      </c>
      <c r="L957" s="12">
        <f t="shared" si="59"/>
        <v>42586.045138888891</v>
      </c>
      <c r="M957" t="b">
        <v>0</v>
      </c>
      <c r="N957" s="5">
        <v>93</v>
      </c>
      <c r="O957" t="b">
        <v>0</v>
      </c>
      <c r="P957" s="5" t="s">
        <v>8271</v>
      </c>
      <c r="Q957" s="5">
        <f t="shared" si="56"/>
        <v>5.6613333333333333</v>
      </c>
      <c r="R957" s="5">
        <v>182.6236559139785</v>
      </c>
      <c r="S957" s="5">
        <f t="shared" si="57"/>
        <v>182.6236559139785</v>
      </c>
      <c r="T957" s="5" t="s">
        <v>8330</v>
      </c>
      <c r="U957" s="5" t="s">
        <v>8332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12">
        <f t="shared" si="58"/>
        <v>42120.622210648144</v>
      </c>
      <c r="K958" s="5">
        <v>1424901359</v>
      </c>
      <c r="L958" s="12">
        <f t="shared" si="59"/>
        <v>42060.663877314815</v>
      </c>
      <c r="M958" t="b">
        <v>0</v>
      </c>
      <c r="N958" s="5">
        <v>17</v>
      </c>
      <c r="O958" t="b">
        <v>0</v>
      </c>
      <c r="P958" s="5" t="s">
        <v>8271</v>
      </c>
      <c r="Q958" s="5">
        <f t="shared" si="56"/>
        <v>1.722</v>
      </c>
      <c r="R958" s="5">
        <v>50.647058823529413</v>
      </c>
      <c r="S958" s="5">
        <f t="shared" si="57"/>
        <v>50.647058823529413</v>
      </c>
      <c r="T958" s="5" t="s">
        <v>8330</v>
      </c>
      <c r="U958" s="5" t="s">
        <v>8332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12">
        <f t="shared" si="58"/>
        <v>42691.344131944439</v>
      </c>
      <c r="K959" s="5">
        <v>1476710133</v>
      </c>
      <c r="L959" s="12">
        <f t="shared" si="59"/>
        <v>42660.302465277782</v>
      </c>
      <c r="M959" t="b">
        <v>0</v>
      </c>
      <c r="N959" s="5">
        <v>7</v>
      </c>
      <c r="O959" t="b">
        <v>0</v>
      </c>
      <c r="P959" s="5" t="s">
        <v>8271</v>
      </c>
      <c r="Q959" s="5">
        <f t="shared" si="56"/>
        <v>1.9416666666666667</v>
      </c>
      <c r="R959" s="5">
        <v>33.285714285714285</v>
      </c>
      <c r="S959" s="5">
        <f t="shared" si="57"/>
        <v>33.285714285714285</v>
      </c>
      <c r="T959" s="5" t="s">
        <v>8330</v>
      </c>
      <c r="U959" s="5" t="s">
        <v>8332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12">
        <f t="shared" si="58"/>
        <v>42103.957638888889</v>
      </c>
      <c r="K960" s="5">
        <v>1426792563</v>
      </c>
      <c r="L960" s="12">
        <f t="shared" si="59"/>
        <v>42082.552812499998</v>
      </c>
      <c r="M960" t="b">
        <v>0</v>
      </c>
      <c r="N960" s="5">
        <v>17</v>
      </c>
      <c r="O960" t="b">
        <v>0</v>
      </c>
      <c r="P960" s="5" t="s">
        <v>8271</v>
      </c>
      <c r="Q960" s="5">
        <f t="shared" si="56"/>
        <v>11.328275684711329</v>
      </c>
      <c r="R960" s="5">
        <v>51.823529411764703</v>
      </c>
      <c r="S960" s="5">
        <f t="shared" si="57"/>
        <v>51.823529411764703</v>
      </c>
      <c r="T960" s="5" t="s">
        <v>8330</v>
      </c>
      <c r="U960" s="5" t="s">
        <v>8332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12">
        <f t="shared" si="58"/>
        <v>42022.924363425926</v>
      </c>
      <c r="K961" s="5">
        <v>1419048665</v>
      </c>
      <c r="L961" s="12">
        <f t="shared" si="59"/>
        <v>41992.924363425926</v>
      </c>
      <c r="M961" t="b">
        <v>0</v>
      </c>
      <c r="N961" s="5">
        <v>171</v>
      </c>
      <c r="O961" t="b">
        <v>0</v>
      </c>
      <c r="P961" s="5" t="s">
        <v>8271</v>
      </c>
      <c r="Q961" s="5">
        <f t="shared" si="56"/>
        <v>38.86</v>
      </c>
      <c r="R961" s="5">
        <v>113.62573099415205</v>
      </c>
      <c r="S961" s="5">
        <f t="shared" si="57"/>
        <v>113.62573099415205</v>
      </c>
      <c r="T961" s="5" t="s">
        <v>8330</v>
      </c>
      <c r="U961" s="5" t="s">
        <v>8332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12">
        <f t="shared" si="58"/>
        <v>42808.335127314815</v>
      </c>
      <c r="K962" s="5">
        <v>1485874955</v>
      </c>
      <c r="L962" s="12">
        <f t="shared" si="59"/>
        <v>42766.376793981486</v>
      </c>
      <c r="M962" t="b">
        <v>0</v>
      </c>
      <c r="N962" s="5">
        <v>188</v>
      </c>
      <c r="O962" t="b">
        <v>0</v>
      </c>
      <c r="P962" s="5" t="s">
        <v>8271</v>
      </c>
      <c r="Q962" s="5">
        <f t="shared" ref="Q962:Q1025" si="60">E962*100/D962</f>
        <v>46.100628930817614</v>
      </c>
      <c r="R962" s="5">
        <v>136.46276595744681</v>
      </c>
      <c r="S962" s="5">
        <f t="shared" ref="S962:S1025" si="61">IFERROR(R962,0)</f>
        <v>136.46276595744681</v>
      </c>
      <c r="T962" s="5" t="s">
        <v>8330</v>
      </c>
      <c r="U962" s="5" t="s">
        <v>8332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12">
        <f t="shared" ref="J963:J1026" si="62">(I963/86400)+25569+(-6/24)</f>
        <v>42786.541666666672</v>
      </c>
      <c r="K963" s="5">
        <v>1483634335</v>
      </c>
      <c r="L963" s="12">
        <f t="shared" ref="L963:L1026" si="63">(K963/86400)+25569+(-6/24)</f>
        <v>42740.443692129629</v>
      </c>
      <c r="M963" t="b">
        <v>0</v>
      </c>
      <c r="N963" s="5">
        <v>110</v>
      </c>
      <c r="O963" t="b">
        <v>0</v>
      </c>
      <c r="P963" s="5" t="s">
        <v>8271</v>
      </c>
      <c r="Q963" s="5">
        <f t="shared" si="60"/>
        <v>42.188421052631575</v>
      </c>
      <c r="R963" s="5">
        <v>364.35454545454547</v>
      </c>
      <c r="S963" s="5">
        <f t="shared" si="61"/>
        <v>364.35454545454547</v>
      </c>
      <c r="T963" s="5" t="s">
        <v>8330</v>
      </c>
      <c r="U963" s="5" t="s">
        <v>8332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12">
        <f t="shared" si="62"/>
        <v>42411.462418981479</v>
      </c>
      <c r="K964" s="5">
        <v>1451927153</v>
      </c>
      <c r="L964" s="12">
        <f t="shared" si="63"/>
        <v>42373.462418981479</v>
      </c>
      <c r="M964" t="b">
        <v>0</v>
      </c>
      <c r="N964" s="5">
        <v>37</v>
      </c>
      <c r="O964" t="b">
        <v>0</v>
      </c>
      <c r="P964" s="5" t="s">
        <v>8271</v>
      </c>
      <c r="Q964" s="5">
        <f t="shared" si="60"/>
        <v>28.48</v>
      </c>
      <c r="R964" s="5">
        <v>19.243243243243242</v>
      </c>
      <c r="S964" s="5">
        <f t="shared" si="61"/>
        <v>19.243243243243242</v>
      </c>
      <c r="T964" s="5" t="s">
        <v>8330</v>
      </c>
      <c r="U964" s="5" t="s">
        <v>8332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12">
        <f t="shared" si="62"/>
        <v>42660.385636574079</v>
      </c>
      <c r="K965" s="5">
        <v>1473693319</v>
      </c>
      <c r="L965" s="12">
        <f t="shared" si="63"/>
        <v>42625.385636574079</v>
      </c>
      <c r="M965" t="b">
        <v>0</v>
      </c>
      <c r="N965" s="5">
        <v>9</v>
      </c>
      <c r="O965" t="b">
        <v>0</v>
      </c>
      <c r="P965" s="5" t="s">
        <v>8271</v>
      </c>
      <c r="Q965" s="5">
        <f t="shared" si="60"/>
        <v>1.0771428571428572</v>
      </c>
      <c r="R965" s="5">
        <v>41.888888888888886</v>
      </c>
      <c r="S965" s="5">
        <f t="shared" si="61"/>
        <v>41.888888888888886</v>
      </c>
      <c r="T965" s="5" t="s">
        <v>8330</v>
      </c>
      <c r="U965" s="5" t="s">
        <v>8332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12">
        <f t="shared" si="62"/>
        <v>42248.378692129627</v>
      </c>
      <c r="K966" s="5">
        <v>1437663919</v>
      </c>
      <c r="L966" s="12">
        <f t="shared" si="63"/>
        <v>42208.378692129627</v>
      </c>
      <c r="M966" t="b">
        <v>0</v>
      </c>
      <c r="N966" s="5">
        <v>29</v>
      </c>
      <c r="O966" t="b">
        <v>0</v>
      </c>
      <c r="P966" s="5" t="s">
        <v>8271</v>
      </c>
      <c r="Q966" s="5">
        <f t="shared" si="60"/>
        <v>0.79909090909090907</v>
      </c>
      <c r="R966" s="5">
        <v>30.310344827586206</v>
      </c>
      <c r="S966" s="5">
        <f t="shared" si="61"/>
        <v>30.310344827586206</v>
      </c>
      <c r="T966" s="5" t="s">
        <v>8330</v>
      </c>
      <c r="U966" s="5" t="s">
        <v>8332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12">
        <f t="shared" si="62"/>
        <v>42668.915972222225</v>
      </c>
      <c r="K967" s="5">
        <v>1474676646</v>
      </c>
      <c r="L967" s="12">
        <f t="shared" si="63"/>
        <v>42636.766736111109</v>
      </c>
      <c r="M967" t="b">
        <v>0</v>
      </c>
      <c r="N967" s="5">
        <v>6</v>
      </c>
      <c r="O967" t="b">
        <v>0</v>
      </c>
      <c r="P967" s="5" t="s">
        <v>8271</v>
      </c>
      <c r="Q967" s="5">
        <f t="shared" si="60"/>
        <v>1.1919999999999999</v>
      </c>
      <c r="R967" s="5">
        <v>49.666666666666664</v>
      </c>
      <c r="S967" s="5">
        <f t="shared" si="61"/>
        <v>49.666666666666664</v>
      </c>
      <c r="T967" s="5" t="s">
        <v>8330</v>
      </c>
      <c r="U967" s="5" t="s">
        <v>8332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12">
        <f t="shared" si="62"/>
        <v>42649.385787037041</v>
      </c>
      <c r="K968" s="5">
        <v>1473174932</v>
      </c>
      <c r="L968" s="12">
        <f t="shared" si="63"/>
        <v>42619.385787037041</v>
      </c>
      <c r="M968" t="b">
        <v>0</v>
      </c>
      <c r="N968" s="5">
        <v>30</v>
      </c>
      <c r="O968" t="b">
        <v>0</v>
      </c>
      <c r="P968" s="5" t="s">
        <v>8271</v>
      </c>
      <c r="Q968" s="5">
        <f t="shared" si="60"/>
        <v>14.8</v>
      </c>
      <c r="R968" s="5">
        <v>59.2</v>
      </c>
      <c r="S968" s="5">
        <f t="shared" si="61"/>
        <v>59.2</v>
      </c>
      <c r="T968" s="5" t="s">
        <v>8330</v>
      </c>
      <c r="U968" s="5" t="s">
        <v>8332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12">
        <f t="shared" si="62"/>
        <v>42481.96266203704</v>
      </c>
      <c r="K969" s="5">
        <v>1456121174</v>
      </c>
      <c r="L969" s="12">
        <f t="shared" si="63"/>
        <v>42422.004328703704</v>
      </c>
      <c r="M969" t="b">
        <v>0</v>
      </c>
      <c r="N969" s="5">
        <v>81</v>
      </c>
      <c r="O969" t="b">
        <v>0</v>
      </c>
      <c r="P969" s="5" t="s">
        <v>8271</v>
      </c>
      <c r="Q969" s="5">
        <f t="shared" si="60"/>
        <v>17.809999999999999</v>
      </c>
      <c r="R969" s="5">
        <v>43.97530864197531</v>
      </c>
      <c r="S969" s="5">
        <f t="shared" si="61"/>
        <v>43.97530864197531</v>
      </c>
      <c r="T969" s="5" t="s">
        <v>8330</v>
      </c>
      <c r="U969" s="5" t="s">
        <v>8332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12">
        <f t="shared" si="62"/>
        <v>41866.597615740742</v>
      </c>
      <c r="K970" s="5">
        <v>1405542034</v>
      </c>
      <c r="L970" s="12">
        <f t="shared" si="63"/>
        <v>41836.597615740742</v>
      </c>
      <c r="M970" t="b">
        <v>0</v>
      </c>
      <c r="N970" s="5">
        <v>4</v>
      </c>
      <c r="O970" t="b">
        <v>0</v>
      </c>
      <c r="P970" s="5" t="s">
        <v>8271</v>
      </c>
      <c r="Q970" s="5">
        <f t="shared" si="60"/>
        <v>1.325</v>
      </c>
      <c r="R970" s="5">
        <v>26.5</v>
      </c>
      <c r="S970" s="5">
        <f t="shared" si="61"/>
        <v>26.5</v>
      </c>
      <c r="T970" s="5" t="s">
        <v>8330</v>
      </c>
      <c r="U970" s="5" t="s">
        <v>8332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12">
        <f t="shared" si="62"/>
        <v>42775.05332175926</v>
      </c>
      <c r="K971" s="5">
        <v>1483773407</v>
      </c>
      <c r="L971" s="12">
        <f t="shared" si="63"/>
        <v>42742.05332175926</v>
      </c>
      <c r="M971" t="b">
        <v>0</v>
      </c>
      <c r="N971" s="5">
        <v>11</v>
      </c>
      <c r="O971" t="b">
        <v>0</v>
      </c>
      <c r="P971" s="5" t="s">
        <v>8271</v>
      </c>
      <c r="Q971" s="5">
        <f t="shared" si="60"/>
        <v>46.666666666666664</v>
      </c>
      <c r="R971" s="5">
        <v>1272.7272727272727</v>
      </c>
      <c r="S971" s="5">
        <f t="shared" si="61"/>
        <v>1272.7272727272727</v>
      </c>
      <c r="T971" s="5" t="s">
        <v>8330</v>
      </c>
      <c r="U971" s="5" t="s">
        <v>8332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12">
        <f t="shared" si="62"/>
        <v>42757.957638888889</v>
      </c>
      <c r="K972" s="5">
        <v>1481951853</v>
      </c>
      <c r="L972" s="12">
        <f t="shared" si="63"/>
        <v>42720.970520833333</v>
      </c>
      <c r="M972" t="b">
        <v>0</v>
      </c>
      <c r="N972" s="5">
        <v>14</v>
      </c>
      <c r="O972" t="b">
        <v>0</v>
      </c>
      <c r="P972" s="5" t="s">
        <v>8271</v>
      </c>
      <c r="Q972" s="5">
        <f t="shared" si="60"/>
        <v>45.92</v>
      </c>
      <c r="R972" s="5">
        <v>164</v>
      </c>
      <c r="S972" s="5">
        <f t="shared" si="61"/>
        <v>164</v>
      </c>
      <c r="T972" s="5" t="s">
        <v>8330</v>
      </c>
      <c r="U972" s="5" t="s">
        <v>8332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12">
        <f t="shared" si="62"/>
        <v>42156.459027777775</v>
      </c>
      <c r="K973" s="5">
        <v>1429290060</v>
      </c>
      <c r="L973" s="12">
        <f t="shared" si="63"/>
        <v>42111.459027777775</v>
      </c>
      <c r="M973" t="b">
        <v>0</v>
      </c>
      <c r="N973" s="5">
        <v>5</v>
      </c>
      <c r="O973" t="b">
        <v>0</v>
      </c>
      <c r="P973" s="5" t="s">
        <v>8271</v>
      </c>
      <c r="Q973" s="5">
        <f t="shared" si="60"/>
        <v>0.22600000000000001</v>
      </c>
      <c r="R973" s="5">
        <v>45.2</v>
      </c>
      <c r="S973" s="5">
        <f t="shared" si="61"/>
        <v>45.2</v>
      </c>
      <c r="T973" s="5" t="s">
        <v>8330</v>
      </c>
      <c r="U973" s="5" t="s">
        <v>8332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12">
        <f t="shared" si="62"/>
        <v>41886.040972222225</v>
      </c>
      <c r="K974" s="5">
        <v>1407271598</v>
      </c>
      <c r="L974" s="12">
        <f t="shared" si="63"/>
        <v>41856.615717592591</v>
      </c>
      <c r="M974" t="b">
        <v>0</v>
      </c>
      <c r="N974" s="5">
        <v>45</v>
      </c>
      <c r="O974" t="b">
        <v>0</v>
      </c>
      <c r="P974" s="5" t="s">
        <v>8271</v>
      </c>
      <c r="Q974" s="5">
        <f t="shared" si="60"/>
        <v>34.625</v>
      </c>
      <c r="R974" s="5">
        <v>153.88888888888889</v>
      </c>
      <c r="S974" s="5">
        <f t="shared" si="61"/>
        <v>153.88888888888889</v>
      </c>
      <c r="T974" s="5" t="s">
        <v>8330</v>
      </c>
      <c r="U974" s="5" t="s">
        <v>8332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12">
        <f t="shared" si="62"/>
        <v>42316.806631944448</v>
      </c>
      <c r="K975" s="5">
        <v>1441844493</v>
      </c>
      <c r="L975" s="12">
        <f t="shared" si="63"/>
        <v>42256.764965277776</v>
      </c>
      <c r="M975" t="b">
        <v>0</v>
      </c>
      <c r="N975" s="5">
        <v>8</v>
      </c>
      <c r="O975" t="b">
        <v>0</v>
      </c>
      <c r="P975" s="5" t="s">
        <v>8271</v>
      </c>
      <c r="Q975" s="5">
        <f t="shared" si="60"/>
        <v>2.0550000000000002</v>
      </c>
      <c r="R975" s="5">
        <v>51.375</v>
      </c>
      <c r="S975" s="5">
        <f t="shared" si="61"/>
        <v>51.375</v>
      </c>
      <c r="T975" s="5" t="s">
        <v>8330</v>
      </c>
      <c r="U975" s="5" t="s">
        <v>8332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12">
        <f t="shared" si="62"/>
        <v>42454.457824074074</v>
      </c>
      <c r="K976" s="5">
        <v>1456336756</v>
      </c>
      <c r="L976" s="12">
        <f t="shared" si="63"/>
        <v>42424.499490740738</v>
      </c>
      <c r="M976" t="b">
        <v>0</v>
      </c>
      <c r="N976" s="5">
        <v>3</v>
      </c>
      <c r="O976" t="b">
        <v>0</v>
      </c>
      <c r="P976" s="5" t="s">
        <v>8271</v>
      </c>
      <c r="Q976" s="5">
        <f t="shared" si="60"/>
        <v>0.56000000000000005</v>
      </c>
      <c r="R976" s="5">
        <v>93.333333333333329</v>
      </c>
      <c r="S976" s="5">
        <f t="shared" si="61"/>
        <v>93.333333333333329</v>
      </c>
      <c r="T976" s="5" t="s">
        <v>8330</v>
      </c>
      <c r="U976" s="5" t="s">
        <v>8332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12">
        <f t="shared" si="62"/>
        <v>42549.446585648147</v>
      </c>
      <c r="K977" s="5">
        <v>1461948185</v>
      </c>
      <c r="L977" s="12">
        <f t="shared" si="63"/>
        <v>42489.446585648147</v>
      </c>
      <c r="M977" t="b">
        <v>0</v>
      </c>
      <c r="N977" s="5">
        <v>24</v>
      </c>
      <c r="O977" t="b">
        <v>0</v>
      </c>
      <c r="P977" s="5" t="s">
        <v>8271</v>
      </c>
      <c r="Q977" s="5">
        <f t="shared" si="60"/>
        <v>2.6070000000000002</v>
      </c>
      <c r="R977" s="5">
        <v>108.625</v>
      </c>
      <c r="S977" s="5">
        <f t="shared" si="61"/>
        <v>108.625</v>
      </c>
      <c r="T977" s="5" t="s">
        <v>8330</v>
      </c>
      <c r="U977" s="5" t="s">
        <v>8332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12">
        <f t="shared" si="62"/>
        <v>42229.808993055558</v>
      </c>
      <c r="K978" s="5">
        <v>1435627497</v>
      </c>
      <c r="L978" s="12">
        <f t="shared" si="63"/>
        <v>42184.808993055558</v>
      </c>
      <c r="M978" t="b">
        <v>0</v>
      </c>
      <c r="N978" s="5">
        <v>18</v>
      </c>
      <c r="O978" t="b">
        <v>0</v>
      </c>
      <c r="P978" s="5" t="s">
        <v>8271</v>
      </c>
      <c r="Q978" s="5">
        <f t="shared" si="60"/>
        <v>1.9259999999999999</v>
      </c>
      <c r="R978" s="5">
        <v>160.5</v>
      </c>
      <c r="S978" s="5">
        <f t="shared" si="61"/>
        <v>160.5</v>
      </c>
      <c r="T978" s="5" t="s">
        <v>8330</v>
      </c>
      <c r="U978" s="5" t="s">
        <v>8332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12">
        <f t="shared" si="62"/>
        <v>42421.692094907412</v>
      </c>
      <c r="K979" s="5">
        <v>1453502197</v>
      </c>
      <c r="L979" s="12">
        <f t="shared" si="63"/>
        <v>42391.692094907412</v>
      </c>
      <c r="M979" t="b">
        <v>0</v>
      </c>
      <c r="N979" s="5">
        <v>12</v>
      </c>
      <c r="O979" t="b">
        <v>0</v>
      </c>
      <c r="P979" s="5" t="s">
        <v>8271</v>
      </c>
      <c r="Q979" s="5">
        <f t="shared" si="60"/>
        <v>33.666666666666664</v>
      </c>
      <c r="R979" s="5">
        <v>75.75</v>
      </c>
      <c r="S979" s="5">
        <f t="shared" si="61"/>
        <v>75.75</v>
      </c>
      <c r="T979" s="5" t="s">
        <v>8330</v>
      </c>
      <c r="U979" s="5" t="s">
        <v>8332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12">
        <f t="shared" si="62"/>
        <v>42425.059039351851</v>
      </c>
      <c r="K980" s="5">
        <v>1453793101</v>
      </c>
      <c r="L980" s="12">
        <f t="shared" si="63"/>
        <v>42395.059039351851</v>
      </c>
      <c r="M980" t="b">
        <v>0</v>
      </c>
      <c r="N980" s="5">
        <v>123</v>
      </c>
      <c r="O980" t="b">
        <v>0</v>
      </c>
      <c r="P980" s="5" t="s">
        <v>8271</v>
      </c>
      <c r="Q980" s="5">
        <f t="shared" si="60"/>
        <v>56.263267182990241</v>
      </c>
      <c r="R980" s="5">
        <v>790.83739837398377</v>
      </c>
      <c r="S980" s="5">
        <f t="shared" si="61"/>
        <v>790.83739837398377</v>
      </c>
      <c r="T980" s="5" t="s">
        <v>8330</v>
      </c>
      <c r="U980" s="5" t="s">
        <v>8332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12">
        <f t="shared" si="62"/>
        <v>42541.540972222225</v>
      </c>
      <c r="K981" s="5">
        <v>1463392828</v>
      </c>
      <c r="L981" s="12">
        <f t="shared" si="63"/>
        <v>42506.166990740741</v>
      </c>
      <c r="M981" t="b">
        <v>0</v>
      </c>
      <c r="N981" s="5">
        <v>96</v>
      </c>
      <c r="O981" t="b">
        <v>0</v>
      </c>
      <c r="P981" s="5" t="s">
        <v>8271</v>
      </c>
      <c r="Q981" s="5">
        <f t="shared" si="60"/>
        <v>82.817599999999999</v>
      </c>
      <c r="R981" s="5">
        <v>301.93916666666667</v>
      </c>
      <c r="S981" s="5">
        <f t="shared" si="61"/>
        <v>301.93916666666667</v>
      </c>
      <c r="T981" s="5" t="s">
        <v>8330</v>
      </c>
      <c r="U981" s="5" t="s">
        <v>8332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12">
        <f t="shared" si="62"/>
        <v>41973.695856481485</v>
      </c>
      <c r="K982" s="5">
        <v>1413495722</v>
      </c>
      <c r="L982" s="12">
        <f t="shared" si="63"/>
        <v>41928.654189814813</v>
      </c>
      <c r="M982" t="b">
        <v>0</v>
      </c>
      <c r="N982" s="5">
        <v>31</v>
      </c>
      <c r="O982" t="b">
        <v>0</v>
      </c>
      <c r="P982" s="5" t="s">
        <v>8271</v>
      </c>
      <c r="Q982" s="5">
        <f t="shared" si="60"/>
        <v>14.86</v>
      </c>
      <c r="R982" s="5">
        <v>47.935483870967744</v>
      </c>
      <c r="S982" s="5">
        <f t="shared" si="61"/>
        <v>47.935483870967744</v>
      </c>
      <c r="T982" s="5" t="s">
        <v>8330</v>
      </c>
      <c r="U982" s="5" t="s">
        <v>8332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12">
        <f t="shared" si="62"/>
        <v>41860.697013888886</v>
      </c>
      <c r="K983" s="5">
        <v>1405032222</v>
      </c>
      <c r="L983" s="12">
        <f t="shared" si="63"/>
        <v>41830.697013888886</v>
      </c>
      <c r="M983" t="b">
        <v>0</v>
      </c>
      <c r="N983" s="5">
        <v>4</v>
      </c>
      <c r="O983" t="b">
        <v>0</v>
      </c>
      <c r="P983" s="5" t="s">
        <v>8271</v>
      </c>
      <c r="Q983" s="5">
        <f t="shared" si="60"/>
        <v>1.2375123751237513E-2</v>
      </c>
      <c r="R983" s="5">
        <v>2.75</v>
      </c>
      <c r="S983" s="5">
        <f t="shared" si="61"/>
        <v>2.75</v>
      </c>
      <c r="T983" s="5" t="s">
        <v>8330</v>
      </c>
      <c r="U983" s="5" t="s">
        <v>8332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12">
        <f t="shared" si="62"/>
        <v>42645.503310185188</v>
      </c>
      <c r="K984" s="5">
        <v>1472839486</v>
      </c>
      <c r="L984" s="12">
        <f t="shared" si="63"/>
        <v>42615.503310185188</v>
      </c>
      <c r="M984" t="b">
        <v>0</v>
      </c>
      <c r="N984" s="5">
        <v>3</v>
      </c>
      <c r="O984" t="b">
        <v>0</v>
      </c>
      <c r="P984" s="5" t="s">
        <v>8271</v>
      </c>
      <c r="Q984" s="5">
        <f t="shared" si="60"/>
        <v>1.7142857142857144E-2</v>
      </c>
      <c r="R984" s="5">
        <v>1</v>
      </c>
      <c r="S984" s="5">
        <f t="shared" si="61"/>
        <v>1</v>
      </c>
      <c r="T984" s="5" t="s">
        <v>8330</v>
      </c>
      <c r="U984" s="5" t="s">
        <v>8332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12">
        <f t="shared" si="62"/>
        <v>42605.620833333334</v>
      </c>
      <c r="K985" s="5">
        <v>1469289685</v>
      </c>
      <c r="L985" s="12">
        <f t="shared" si="63"/>
        <v>42574.417650462958</v>
      </c>
      <c r="M985" t="b">
        <v>0</v>
      </c>
      <c r="N985" s="5">
        <v>179</v>
      </c>
      <c r="O985" t="b">
        <v>0</v>
      </c>
      <c r="P985" s="5" t="s">
        <v>8271</v>
      </c>
      <c r="Q985" s="5">
        <f t="shared" si="60"/>
        <v>29.506136117214712</v>
      </c>
      <c r="R985" s="5">
        <v>171.79329608938548</v>
      </c>
      <c r="S985" s="5">
        <f t="shared" si="61"/>
        <v>171.79329608938548</v>
      </c>
      <c r="T985" s="5" t="s">
        <v>8330</v>
      </c>
      <c r="U985" s="5" t="s">
        <v>8332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12">
        <f t="shared" si="62"/>
        <v>42090.824166666665</v>
      </c>
      <c r="K986" s="5">
        <v>1424918808</v>
      </c>
      <c r="L986" s="12">
        <f t="shared" si="63"/>
        <v>42060.86583333333</v>
      </c>
      <c r="M986" t="b">
        <v>0</v>
      </c>
      <c r="N986" s="5">
        <v>3</v>
      </c>
      <c r="O986" t="b">
        <v>0</v>
      </c>
      <c r="P986" s="5" t="s">
        <v>8271</v>
      </c>
      <c r="Q986" s="5">
        <f t="shared" si="60"/>
        <v>1.06</v>
      </c>
      <c r="R986" s="5">
        <v>35.333333333333336</v>
      </c>
      <c r="S986" s="5">
        <f t="shared" si="61"/>
        <v>35.333333333333336</v>
      </c>
      <c r="T986" s="5" t="s">
        <v>8330</v>
      </c>
      <c r="U986" s="5" t="s">
        <v>8332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12">
        <f t="shared" si="62"/>
        <v>42369.708333333328</v>
      </c>
      <c r="K987" s="5">
        <v>1449011610</v>
      </c>
      <c r="L987" s="12">
        <f t="shared" si="63"/>
        <v>42339.717708333337</v>
      </c>
      <c r="M987" t="b">
        <v>0</v>
      </c>
      <c r="N987" s="5">
        <v>23</v>
      </c>
      <c r="O987" t="b">
        <v>0</v>
      </c>
      <c r="P987" s="5" t="s">
        <v>8271</v>
      </c>
      <c r="Q987" s="5">
        <f t="shared" si="60"/>
        <v>6.293333333333333</v>
      </c>
      <c r="R987" s="5">
        <v>82.086956521739125</v>
      </c>
      <c r="S987" s="5">
        <f t="shared" si="61"/>
        <v>82.086956521739125</v>
      </c>
      <c r="T987" s="5" t="s">
        <v>8330</v>
      </c>
      <c r="U987" s="5" t="s">
        <v>8332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12">
        <f t="shared" si="62"/>
        <v>42378.75</v>
      </c>
      <c r="K988" s="5">
        <v>1447698300</v>
      </c>
      <c r="L988" s="12">
        <f t="shared" si="63"/>
        <v>42324.517361111109</v>
      </c>
      <c r="M988" t="b">
        <v>0</v>
      </c>
      <c r="N988" s="5">
        <v>23</v>
      </c>
      <c r="O988" t="b">
        <v>0</v>
      </c>
      <c r="P988" s="5" t="s">
        <v>8271</v>
      </c>
      <c r="Q988" s="5">
        <f t="shared" si="60"/>
        <v>12.75</v>
      </c>
      <c r="R988" s="5">
        <v>110.8695652173913</v>
      </c>
      <c r="S988" s="5">
        <f t="shared" si="61"/>
        <v>110.8695652173913</v>
      </c>
      <c r="T988" s="5" t="s">
        <v>8330</v>
      </c>
      <c r="U988" s="5" t="s">
        <v>8332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12">
        <f t="shared" si="62"/>
        <v>41813.044560185182</v>
      </c>
      <c r="K989" s="5">
        <v>1400051050</v>
      </c>
      <c r="L989" s="12">
        <f t="shared" si="63"/>
        <v>41773.044560185182</v>
      </c>
      <c r="M989" t="b">
        <v>0</v>
      </c>
      <c r="N989" s="5">
        <v>41</v>
      </c>
      <c r="O989" t="b">
        <v>0</v>
      </c>
      <c r="P989" s="5" t="s">
        <v>8271</v>
      </c>
      <c r="Q989" s="5">
        <f t="shared" si="60"/>
        <v>13.22</v>
      </c>
      <c r="R989" s="5">
        <v>161.21951219512195</v>
      </c>
      <c r="S989" s="5">
        <f t="shared" si="61"/>
        <v>161.21951219512195</v>
      </c>
      <c r="T989" s="5" t="s">
        <v>8330</v>
      </c>
      <c r="U989" s="5" t="s">
        <v>8332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12">
        <f t="shared" si="62"/>
        <v>42644.106770833328</v>
      </c>
      <c r="K990" s="5">
        <v>1472718825</v>
      </c>
      <c r="L990" s="12">
        <f t="shared" si="63"/>
        <v>42614.106770833328</v>
      </c>
      <c r="M990" t="b">
        <v>0</v>
      </c>
      <c r="N990" s="5">
        <v>0</v>
      </c>
      <c r="O990" t="b">
        <v>0</v>
      </c>
      <c r="P990" s="5" t="s">
        <v>8271</v>
      </c>
      <c r="Q990" s="5">
        <f t="shared" si="60"/>
        <v>0</v>
      </c>
      <c r="R990" s="5" t="e">
        <v>#DIV/0!</v>
      </c>
      <c r="S990" s="5">
        <f t="shared" si="61"/>
        <v>0</v>
      </c>
      <c r="T990" s="5" t="s">
        <v>8330</v>
      </c>
      <c r="U990" s="5" t="s">
        <v>8332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12">
        <f t="shared" si="62"/>
        <v>42641.683969907404</v>
      </c>
      <c r="K991" s="5">
        <v>1472509495</v>
      </c>
      <c r="L991" s="12">
        <f t="shared" si="63"/>
        <v>42611.683969907404</v>
      </c>
      <c r="M991" t="b">
        <v>0</v>
      </c>
      <c r="N991" s="5">
        <v>32</v>
      </c>
      <c r="O991" t="b">
        <v>0</v>
      </c>
      <c r="P991" s="5" t="s">
        <v>8271</v>
      </c>
      <c r="Q991" s="5">
        <f t="shared" si="60"/>
        <v>16.77</v>
      </c>
      <c r="R991" s="5">
        <v>52.40625</v>
      </c>
      <c r="S991" s="5">
        <f t="shared" si="61"/>
        <v>52.40625</v>
      </c>
      <c r="T991" s="5" t="s">
        <v>8330</v>
      </c>
      <c r="U991" s="5" t="s">
        <v>8332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12">
        <f t="shared" si="62"/>
        <v>41885.534305555557</v>
      </c>
      <c r="K992" s="5">
        <v>1407178164</v>
      </c>
      <c r="L992" s="12">
        <f t="shared" si="63"/>
        <v>41855.534305555557</v>
      </c>
      <c r="M992" t="b">
        <v>0</v>
      </c>
      <c r="N992" s="5">
        <v>2</v>
      </c>
      <c r="O992" t="b">
        <v>0</v>
      </c>
      <c r="P992" s="5" t="s">
        <v>8271</v>
      </c>
      <c r="Q992" s="5">
        <f t="shared" si="60"/>
        <v>0.104</v>
      </c>
      <c r="R992" s="5">
        <v>13</v>
      </c>
      <c r="S992" s="5">
        <f t="shared" si="61"/>
        <v>13</v>
      </c>
      <c r="T992" s="5" t="s">
        <v>8330</v>
      </c>
      <c r="U992" s="5" t="s">
        <v>8332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12">
        <f t="shared" si="62"/>
        <v>42563.535416666666</v>
      </c>
      <c r="K993" s="5">
        <v>1466186988</v>
      </c>
      <c r="L993" s="12">
        <f t="shared" si="63"/>
        <v>42538.50680555556</v>
      </c>
      <c r="M993" t="b">
        <v>0</v>
      </c>
      <c r="N993" s="5">
        <v>7</v>
      </c>
      <c r="O993" t="b">
        <v>0</v>
      </c>
      <c r="P993" s="5" t="s">
        <v>8271</v>
      </c>
      <c r="Q993" s="5">
        <f t="shared" si="60"/>
        <v>4.24</v>
      </c>
      <c r="R993" s="5">
        <v>30.285714285714285</v>
      </c>
      <c r="S993" s="5">
        <f t="shared" si="61"/>
        <v>30.285714285714285</v>
      </c>
      <c r="T993" s="5" t="s">
        <v>8330</v>
      </c>
      <c r="U993" s="5" t="s">
        <v>8332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12">
        <f t="shared" si="62"/>
        <v>42497.633321759262</v>
      </c>
      <c r="K994" s="5">
        <v>1457475119</v>
      </c>
      <c r="L994" s="12">
        <f t="shared" si="63"/>
        <v>42437.674988425926</v>
      </c>
      <c r="M994" t="b">
        <v>0</v>
      </c>
      <c r="N994" s="5">
        <v>4</v>
      </c>
      <c r="O994" t="b">
        <v>0</v>
      </c>
      <c r="P994" s="5" t="s">
        <v>8271</v>
      </c>
      <c r="Q994" s="5">
        <f t="shared" si="60"/>
        <v>0.46700000000000003</v>
      </c>
      <c r="R994" s="5">
        <v>116.75</v>
      </c>
      <c r="S994" s="5">
        <f t="shared" si="61"/>
        <v>116.75</v>
      </c>
      <c r="T994" s="5" t="s">
        <v>8330</v>
      </c>
      <c r="U994" s="5" t="s">
        <v>8332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12">
        <f t="shared" si="62"/>
        <v>42685.958333333328</v>
      </c>
      <c r="K995" s="5">
        <v>1476054568</v>
      </c>
      <c r="L995" s="12">
        <f t="shared" si="63"/>
        <v>42652.714907407411</v>
      </c>
      <c r="M995" t="b">
        <v>0</v>
      </c>
      <c r="N995" s="5">
        <v>196</v>
      </c>
      <c r="O995" t="b">
        <v>0</v>
      </c>
      <c r="P995" s="5" t="s">
        <v>8271</v>
      </c>
      <c r="Q995" s="5">
        <f t="shared" si="60"/>
        <v>25.087142857142858</v>
      </c>
      <c r="R995" s="5">
        <v>89.59693877551021</v>
      </c>
      <c r="S995" s="5">
        <f t="shared" si="61"/>
        <v>89.59693877551021</v>
      </c>
      <c r="T995" s="5" t="s">
        <v>8330</v>
      </c>
      <c r="U995" s="5" t="s">
        <v>8332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12">
        <f t="shared" si="62"/>
        <v>41973.707638888889</v>
      </c>
      <c r="K996" s="5">
        <v>1412835530</v>
      </c>
      <c r="L996" s="12">
        <f t="shared" si="63"/>
        <v>41921.013078703705</v>
      </c>
      <c r="M996" t="b">
        <v>0</v>
      </c>
      <c r="N996" s="5">
        <v>11</v>
      </c>
      <c r="O996" t="b">
        <v>0</v>
      </c>
      <c r="P996" s="5" t="s">
        <v>8271</v>
      </c>
      <c r="Q996" s="5">
        <f t="shared" si="60"/>
        <v>2.3344999999999998</v>
      </c>
      <c r="R996" s="5">
        <v>424.45454545454544</v>
      </c>
      <c r="S996" s="5">
        <f t="shared" si="61"/>
        <v>424.45454545454544</v>
      </c>
      <c r="T996" s="5" t="s">
        <v>8330</v>
      </c>
      <c r="U996" s="5" t="s">
        <v>8332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12">
        <f t="shared" si="62"/>
        <v>41972.416666666672</v>
      </c>
      <c r="K997" s="5">
        <v>1415140480</v>
      </c>
      <c r="L997" s="12">
        <f t="shared" si="63"/>
        <v>41947.690740740742</v>
      </c>
      <c r="M997" t="b">
        <v>0</v>
      </c>
      <c r="N997" s="5">
        <v>9</v>
      </c>
      <c r="O997" t="b">
        <v>0</v>
      </c>
      <c r="P997" s="5" t="s">
        <v>8271</v>
      </c>
      <c r="Q997" s="5">
        <f t="shared" si="60"/>
        <v>7.26</v>
      </c>
      <c r="R997" s="5">
        <v>80.666666666666671</v>
      </c>
      <c r="S997" s="5">
        <f t="shared" si="61"/>
        <v>80.666666666666671</v>
      </c>
      <c r="T997" s="5" t="s">
        <v>8330</v>
      </c>
      <c r="U997" s="5" t="s">
        <v>8332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12">
        <f t="shared" si="62"/>
        <v>41847.393750000003</v>
      </c>
      <c r="K998" s="5">
        <v>1403902060</v>
      </c>
      <c r="L998" s="12">
        <f t="shared" si="63"/>
        <v>41817.616435185184</v>
      </c>
      <c r="M998" t="b">
        <v>0</v>
      </c>
      <c r="N998" s="5">
        <v>5</v>
      </c>
      <c r="O998" t="b">
        <v>0</v>
      </c>
      <c r="P998" s="5" t="s">
        <v>8271</v>
      </c>
      <c r="Q998" s="5">
        <f t="shared" si="60"/>
        <v>1.625</v>
      </c>
      <c r="R998" s="5">
        <v>13</v>
      </c>
      <c r="S998" s="5">
        <f t="shared" si="61"/>
        <v>13</v>
      </c>
      <c r="T998" s="5" t="s">
        <v>8330</v>
      </c>
      <c r="U998" s="5" t="s">
        <v>8332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12">
        <f t="shared" si="62"/>
        <v>41970.894641203704</v>
      </c>
      <c r="K999" s="5">
        <v>1414549697</v>
      </c>
      <c r="L999" s="12">
        <f t="shared" si="63"/>
        <v>41940.85297453704</v>
      </c>
      <c r="M999" t="b">
        <v>0</v>
      </c>
      <c r="N999" s="5">
        <v>8</v>
      </c>
      <c r="O999" t="b">
        <v>0</v>
      </c>
      <c r="P999" s="5" t="s">
        <v>8271</v>
      </c>
      <c r="Q999" s="5">
        <f t="shared" si="60"/>
        <v>1.3</v>
      </c>
      <c r="R999" s="5">
        <v>8.125</v>
      </c>
      <c r="S999" s="5">
        <f t="shared" si="61"/>
        <v>8.125</v>
      </c>
      <c r="T999" s="5" t="s">
        <v>8330</v>
      </c>
      <c r="U999" s="5" t="s">
        <v>8332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12">
        <f t="shared" si="62"/>
        <v>42326.960659722223</v>
      </c>
      <c r="K1000" s="5">
        <v>1444017801</v>
      </c>
      <c r="L1000" s="12">
        <f t="shared" si="63"/>
        <v>42281.918993055559</v>
      </c>
      <c r="M1000" t="b">
        <v>0</v>
      </c>
      <c r="N1000" s="5">
        <v>229</v>
      </c>
      <c r="O1000" t="b">
        <v>0</v>
      </c>
      <c r="P1000" s="5" t="s">
        <v>8271</v>
      </c>
      <c r="Q1000" s="5">
        <f t="shared" si="60"/>
        <v>58.55833333333333</v>
      </c>
      <c r="R1000" s="5">
        <v>153.42794759825327</v>
      </c>
      <c r="S1000" s="5">
        <f t="shared" si="61"/>
        <v>153.42794759825327</v>
      </c>
      <c r="T1000" s="5" t="s">
        <v>8330</v>
      </c>
      <c r="U1000" s="5" t="s">
        <v>8332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12">
        <f t="shared" si="62"/>
        <v>41956.084722222222</v>
      </c>
      <c r="K1001" s="5">
        <v>1413270690</v>
      </c>
      <c r="L1001" s="12">
        <f t="shared" si="63"/>
        <v>41926.04965277778</v>
      </c>
      <c r="M1001" t="b">
        <v>0</v>
      </c>
      <c r="N1001" s="5">
        <v>40</v>
      </c>
      <c r="O1001" t="b">
        <v>0</v>
      </c>
      <c r="P1001" s="5" t="s">
        <v>8271</v>
      </c>
      <c r="Q1001" s="5">
        <f t="shared" si="60"/>
        <v>7.7886666666666668</v>
      </c>
      <c r="R1001" s="5">
        <v>292.07499999999999</v>
      </c>
      <c r="S1001" s="5">
        <f t="shared" si="61"/>
        <v>292.07499999999999</v>
      </c>
      <c r="T1001" s="5" t="s">
        <v>8330</v>
      </c>
      <c r="U1001" s="5" t="s">
        <v>8332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12">
        <f t="shared" si="62"/>
        <v>42808.768055555556</v>
      </c>
      <c r="K1002" s="5">
        <v>1484357160</v>
      </c>
      <c r="L1002" s="12">
        <f t="shared" si="63"/>
        <v>42748.80972222222</v>
      </c>
      <c r="M1002" t="b">
        <v>0</v>
      </c>
      <c r="N1002" s="5">
        <v>6</v>
      </c>
      <c r="O1002" t="b">
        <v>0</v>
      </c>
      <c r="P1002" s="5" t="s">
        <v>8271</v>
      </c>
      <c r="Q1002" s="5">
        <f t="shared" si="60"/>
        <v>2.2157147647256061</v>
      </c>
      <c r="R1002" s="5">
        <v>3304</v>
      </c>
      <c r="S1002" s="5">
        <f t="shared" si="61"/>
        <v>3304</v>
      </c>
      <c r="T1002" s="5" t="s">
        <v>8330</v>
      </c>
      <c r="U1002" s="5" t="s">
        <v>8332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12">
        <f t="shared" si="62"/>
        <v>42765.470057870371</v>
      </c>
      <c r="K1003" s="5">
        <v>1481908613</v>
      </c>
      <c r="L1003" s="12">
        <f t="shared" si="63"/>
        <v>42720.470057870371</v>
      </c>
      <c r="M1003" t="b">
        <v>0</v>
      </c>
      <c r="N1003" s="5">
        <v>4</v>
      </c>
      <c r="O1003" t="b">
        <v>0</v>
      </c>
      <c r="P1003" s="5" t="s">
        <v>8271</v>
      </c>
      <c r="Q1003" s="5">
        <f t="shared" si="60"/>
        <v>104</v>
      </c>
      <c r="R1003" s="5">
        <v>1300</v>
      </c>
      <c r="S1003" s="5">
        <f t="shared" si="61"/>
        <v>1300</v>
      </c>
      <c r="T1003" s="5" t="s">
        <v>8330</v>
      </c>
      <c r="U1003" s="5" t="s">
        <v>8332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12">
        <f t="shared" si="62"/>
        <v>42354.999305555553</v>
      </c>
      <c r="K1004" s="5">
        <v>1447777514</v>
      </c>
      <c r="L1004" s="12">
        <f t="shared" si="63"/>
        <v>42325.434189814812</v>
      </c>
      <c r="M1004" t="b">
        <v>0</v>
      </c>
      <c r="N1004" s="5">
        <v>22</v>
      </c>
      <c r="O1004" t="b">
        <v>0</v>
      </c>
      <c r="P1004" s="5" t="s">
        <v>8271</v>
      </c>
      <c r="Q1004" s="5">
        <f t="shared" si="60"/>
        <v>29.602960296029604</v>
      </c>
      <c r="R1004" s="5">
        <v>134.54545454545453</v>
      </c>
      <c r="S1004" s="5">
        <f t="shared" si="61"/>
        <v>134.54545454545453</v>
      </c>
      <c r="T1004" s="5" t="s">
        <v>8330</v>
      </c>
      <c r="U1004" s="5" t="s">
        <v>8332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12">
        <f t="shared" si="62"/>
        <v>42810.417372685188</v>
      </c>
      <c r="K1005" s="5">
        <v>1487091661</v>
      </c>
      <c r="L1005" s="12">
        <f t="shared" si="63"/>
        <v>42780.459039351852</v>
      </c>
      <c r="M1005" t="b">
        <v>0</v>
      </c>
      <c r="N1005" s="5">
        <v>15</v>
      </c>
      <c r="O1005" t="b">
        <v>0</v>
      </c>
      <c r="P1005" s="5" t="s">
        <v>8271</v>
      </c>
      <c r="Q1005" s="5">
        <f t="shared" si="60"/>
        <v>16.055</v>
      </c>
      <c r="R1005" s="5">
        <v>214.06666666666666</v>
      </c>
      <c r="S1005" s="5">
        <f t="shared" si="61"/>
        <v>214.06666666666666</v>
      </c>
      <c r="T1005" s="5" t="s">
        <v>8330</v>
      </c>
      <c r="U1005" s="5" t="s">
        <v>8332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12">
        <f t="shared" si="62"/>
        <v>42418.458645833336</v>
      </c>
      <c r="K1006" s="5">
        <v>1453222827</v>
      </c>
      <c r="L1006" s="12">
        <f t="shared" si="63"/>
        <v>42388.458645833336</v>
      </c>
      <c r="M1006" t="b">
        <v>0</v>
      </c>
      <c r="N1006" s="5">
        <v>95</v>
      </c>
      <c r="O1006" t="b">
        <v>0</v>
      </c>
      <c r="P1006" s="5" t="s">
        <v>8271</v>
      </c>
      <c r="Q1006" s="5">
        <f t="shared" si="60"/>
        <v>82.207999999999998</v>
      </c>
      <c r="R1006" s="5">
        <v>216.33684210526314</v>
      </c>
      <c r="S1006" s="5">
        <f t="shared" si="61"/>
        <v>216.33684210526314</v>
      </c>
      <c r="T1006" s="5" t="s">
        <v>8330</v>
      </c>
      <c r="U1006" s="5" t="s">
        <v>8332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12">
        <f t="shared" si="62"/>
        <v>42307.374803240746</v>
      </c>
      <c r="K1007" s="5">
        <v>1443538783</v>
      </c>
      <c r="L1007" s="12">
        <f t="shared" si="63"/>
        <v>42276.374803240746</v>
      </c>
      <c r="M1007" t="b">
        <v>0</v>
      </c>
      <c r="N1007" s="5">
        <v>161</v>
      </c>
      <c r="O1007" t="b">
        <v>0</v>
      </c>
      <c r="P1007" s="5" t="s">
        <v>8271</v>
      </c>
      <c r="Q1007" s="5">
        <f t="shared" si="60"/>
        <v>75.051000000000002</v>
      </c>
      <c r="R1007" s="5">
        <v>932.31055900621118</v>
      </c>
      <c r="S1007" s="5">
        <f t="shared" si="61"/>
        <v>932.31055900621118</v>
      </c>
      <c r="T1007" s="5" t="s">
        <v>8330</v>
      </c>
      <c r="U1007" s="5" t="s">
        <v>8332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12">
        <f t="shared" si="62"/>
        <v>41985.049305555556</v>
      </c>
      <c r="K1008" s="5">
        <v>1417654672</v>
      </c>
      <c r="L1008" s="12">
        <f t="shared" si="63"/>
        <v>41976.790185185186</v>
      </c>
      <c r="M1008" t="b">
        <v>0</v>
      </c>
      <c r="N1008" s="5">
        <v>8</v>
      </c>
      <c r="O1008" t="b">
        <v>0</v>
      </c>
      <c r="P1008" s="5" t="s">
        <v>8271</v>
      </c>
      <c r="Q1008" s="5">
        <f t="shared" si="60"/>
        <v>5.85</v>
      </c>
      <c r="R1008" s="5">
        <v>29.25</v>
      </c>
      <c r="S1008" s="5">
        <f t="shared" si="61"/>
        <v>29.25</v>
      </c>
      <c r="T1008" s="5" t="s">
        <v>8330</v>
      </c>
      <c r="U1008" s="5" t="s">
        <v>8332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12">
        <f t="shared" si="62"/>
        <v>42718.3752662037</v>
      </c>
      <c r="K1009" s="5">
        <v>1478095223</v>
      </c>
      <c r="L1009" s="12">
        <f t="shared" si="63"/>
        <v>42676.333599537036</v>
      </c>
      <c r="M1009" t="b">
        <v>0</v>
      </c>
      <c r="N1009" s="5">
        <v>76</v>
      </c>
      <c r="O1009" t="b">
        <v>0</v>
      </c>
      <c r="P1009" s="5" t="s">
        <v>8271</v>
      </c>
      <c r="Q1009" s="5">
        <f t="shared" si="60"/>
        <v>44.32</v>
      </c>
      <c r="R1009" s="5">
        <v>174.94736842105263</v>
      </c>
      <c r="S1009" s="5">
        <f t="shared" si="61"/>
        <v>174.94736842105263</v>
      </c>
      <c r="T1009" s="5" t="s">
        <v>8330</v>
      </c>
      <c r="U1009" s="5" t="s">
        <v>8332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12">
        <f t="shared" si="62"/>
        <v>42732.559201388889</v>
      </c>
      <c r="K1010" s="5">
        <v>1480361115</v>
      </c>
      <c r="L1010" s="12">
        <f t="shared" si="63"/>
        <v>42702.559201388889</v>
      </c>
      <c r="M1010" t="b">
        <v>0</v>
      </c>
      <c r="N1010" s="5">
        <v>1</v>
      </c>
      <c r="O1010" t="b">
        <v>0</v>
      </c>
      <c r="P1010" s="5" t="s">
        <v>8271</v>
      </c>
      <c r="Q1010" s="5">
        <f t="shared" si="60"/>
        <v>0.26737967914438504</v>
      </c>
      <c r="R1010" s="5">
        <v>250</v>
      </c>
      <c r="S1010" s="5">
        <f t="shared" si="61"/>
        <v>250</v>
      </c>
      <c r="T1010" s="5" t="s">
        <v>8330</v>
      </c>
      <c r="U1010" s="5" t="s">
        <v>8332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12">
        <f t="shared" si="62"/>
        <v>42540.354699074072</v>
      </c>
      <c r="K1011" s="5">
        <v>1463754646</v>
      </c>
      <c r="L1011" s="12">
        <f t="shared" si="63"/>
        <v>42510.354699074072</v>
      </c>
      <c r="M1011" t="b">
        <v>0</v>
      </c>
      <c r="N1011" s="5">
        <v>101</v>
      </c>
      <c r="O1011" t="b">
        <v>0</v>
      </c>
      <c r="P1011" s="5" t="s">
        <v>8271</v>
      </c>
      <c r="Q1011" s="5">
        <f t="shared" si="60"/>
        <v>13.13</v>
      </c>
      <c r="R1011" s="5">
        <v>65</v>
      </c>
      <c r="S1011" s="5">
        <f t="shared" si="61"/>
        <v>65</v>
      </c>
      <c r="T1011" s="5" t="s">
        <v>8330</v>
      </c>
      <c r="U1011" s="5" t="s">
        <v>8332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12">
        <f t="shared" si="62"/>
        <v>42617.874305555553</v>
      </c>
      <c r="K1012" s="5">
        <v>1468180462</v>
      </c>
      <c r="L1012" s="12">
        <f t="shared" si="63"/>
        <v>42561.579421296294</v>
      </c>
      <c r="M1012" t="b">
        <v>0</v>
      </c>
      <c r="N1012" s="5">
        <v>4</v>
      </c>
      <c r="O1012" t="b">
        <v>0</v>
      </c>
      <c r="P1012" s="5" t="s">
        <v>8271</v>
      </c>
      <c r="Q1012" s="5">
        <f t="shared" si="60"/>
        <v>0.19088937093275488</v>
      </c>
      <c r="R1012" s="5">
        <v>55</v>
      </c>
      <c r="S1012" s="5">
        <f t="shared" si="61"/>
        <v>55</v>
      </c>
      <c r="T1012" s="5" t="s">
        <v>8330</v>
      </c>
      <c r="U1012" s="5" t="s">
        <v>8332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12">
        <f t="shared" si="62"/>
        <v>41991.648090277777</v>
      </c>
      <c r="K1013" s="5">
        <v>1415050395</v>
      </c>
      <c r="L1013" s="12">
        <f t="shared" si="63"/>
        <v>41946.648090277777</v>
      </c>
      <c r="M1013" t="b">
        <v>0</v>
      </c>
      <c r="N1013" s="5">
        <v>1</v>
      </c>
      <c r="O1013" t="b">
        <v>0</v>
      </c>
      <c r="P1013" s="5" t="s">
        <v>8271</v>
      </c>
      <c r="Q1013" s="5">
        <f t="shared" si="60"/>
        <v>0.375</v>
      </c>
      <c r="R1013" s="5">
        <v>75</v>
      </c>
      <c r="S1013" s="5">
        <f t="shared" si="61"/>
        <v>75</v>
      </c>
      <c r="T1013" s="5" t="s">
        <v>8330</v>
      </c>
      <c r="U1013" s="5" t="s">
        <v>8332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12">
        <f t="shared" si="62"/>
        <v>42759.190416666665</v>
      </c>
      <c r="K1014" s="5">
        <v>1481366052</v>
      </c>
      <c r="L1014" s="12">
        <f t="shared" si="63"/>
        <v>42714.190416666665</v>
      </c>
      <c r="M1014" t="b">
        <v>0</v>
      </c>
      <c r="N1014" s="5">
        <v>775</v>
      </c>
      <c r="O1014" t="b">
        <v>0</v>
      </c>
      <c r="P1014" s="5" t="s">
        <v>8271</v>
      </c>
      <c r="Q1014" s="5">
        <f t="shared" si="60"/>
        <v>21535.021000000001</v>
      </c>
      <c r="R1014" s="5">
        <v>1389.3561935483872</v>
      </c>
      <c r="S1014" s="5">
        <f t="shared" si="61"/>
        <v>1389.3561935483872</v>
      </c>
      <c r="T1014" s="5" t="s">
        <v>8330</v>
      </c>
      <c r="U1014" s="5" t="s">
        <v>8332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12">
        <f t="shared" si="62"/>
        <v>42367.583333333328</v>
      </c>
      <c r="K1015" s="5">
        <v>1449000056</v>
      </c>
      <c r="L1015" s="12">
        <f t="shared" si="63"/>
        <v>42339.583981481483</v>
      </c>
      <c r="M1015" t="b">
        <v>0</v>
      </c>
      <c r="N1015" s="5">
        <v>90</v>
      </c>
      <c r="O1015" t="b">
        <v>0</v>
      </c>
      <c r="P1015" s="5" t="s">
        <v>8271</v>
      </c>
      <c r="Q1015" s="5">
        <f t="shared" si="60"/>
        <v>34.527999999999999</v>
      </c>
      <c r="R1015" s="5">
        <v>95.911111111111111</v>
      </c>
      <c r="S1015" s="5">
        <f t="shared" si="61"/>
        <v>95.911111111111111</v>
      </c>
      <c r="T1015" s="5" t="s">
        <v>8330</v>
      </c>
      <c r="U1015" s="5" t="s">
        <v>8332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12">
        <f t="shared" si="62"/>
        <v>42004.752488425926</v>
      </c>
      <c r="K1016" s="5">
        <v>1415750615</v>
      </c>
      <c r="L1016" s="12">
        <f t="shared" si="63"/>
        <v>41954.752488425926</v>
      </c>
      <c r="M1016" t="b">
        <v>0</v>
      </c>
      <c r="N1016" s="5">
        <v>16</v>
      </c>
      <c r="O1016" t="b">
        <v>0</v>
      </c>
      <c r="P1016" s="5" t="s">
        <v>8271</v>
      </c>
      <c r="Q1016" s="5">
        <f t="shared" si="60"/>
        <v>30.6</v>
      </c>
      <c r="R1016" s="5">
        <v>191.25</v>
      </c>
      <c r="S1016" s="5">
        <f t="shared" si="61"/>
        <v>191.25</v>
      </c>
      <c r="T1016" s="5" t="s">
        <v>8330</v>
      </c>
      <c r="U1016" s="5" t="s">
        <v>8332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12">
        <f t="shared" si="62"/>
        <v>42333.670081018514</v>
      </c>
      <c r="K1017" s="5">
        <v>1445893495</v>
      </c>
      <c r="L1017" s="12">
        <f t="shared" si="63"/>
        <v>42303.628414351857</v>
      </c>
      <c r="M1017" t="b">
        <v>0</v>
      </c>
      <c r="N1017" s="5">
        <v>6</v>
      </c>
      <c r="O1017" t="b">
        <v>0</v>
      </c>
      <c r="P1017" s="5" t="s">
        <v>8271</v>
      </c>
      <c r="Q1017" s="5">
        <f t="shared" si="60"/>
        <v>2.6666666666666665</v>
      </c>
      <c r="R1017" s="5">
        <v>40</v>
      </c>
      <c r="S1017" s="5">
        <f t="shared" si="61"/>
        <v>40</v>
      </c>
      <c r="T1017" s="5" t="s">
        <v>8330</v>
      </c>
      <c r="U1017" s="5" t="s">
        <v>8332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12">
        <f t="shared" si="62"/>
        <v>42466.815462962964</v>
      </c>
      <c r="K1018" s="5">
        <v>1456108456</v>
      </c>
      <c r="L1018" s="12">
        <f t="shared" si="63"/>
        <v>42421.857129629629</v>
      </c>
      <c r="M1018" t="b">
        <v>0</v>
      </c>
      <c r="N1018" s="5">
        <v>38</v>
      </c>
      <c r="O1018" t="b">
        <v>0</v>
      </c>
      <c r="P1018" s="5" t="s">
        <v>8271</v>
      </c>
      <c r="Q1018" s="5">
        <f t="shared" si="60"/>
        <v>2.8420000000000001</v>
      </c>
      <c r="R1018" s="5">
        <v>74.78947368421052</v>
      </c>
      <c r="S1018" s="5">
        <f t="shared" si="61"/>
        <v>74.78947368421052</v>
      </c>
      <c r="T1018" s="5" t="s">
        <v>8330</v>
      </c>
      <c r="U1018" s="5" t="s">
        <v>8332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12">
        <f t="shared" si="62"/>
        <v>42329.466840277775</v>
      </c>
      <c r="K1019" s="5">
        <v>1444666335</v>
      </c>
      <c r="L1019" s="12">
        <f t="shared" si="63"/>
        <v>42289.425173611111</v>
      </c>
      <c r="M1019" t="b">
        <v>0</v>
      </c>
      <c r="N1019" s="5">
        <v>355</v>
      </c>
      <c r="O1019" t="b">
        <v>0</v>
      </c>
      <c r="P1019" s="5" t="s">
        <v>8271</v>
      </c>
      <c r="Q1019" s="5">
        <f t="shared" si="60"/>
        <v>22.878799999999998</v>
      </c>
      <c r="R1019" s="5">
        <v>161.11830985915492</v>
      </c>
      <c r="S1019" s="5">
        <f t="shared" si="61"/>
        <v>161.11830985915492</v>
      </c>
      <c r="T1019" s="5" t="s">
        <v>8330</v>
      </c>
      <c r="U1019" s="5" t="s">
        <v>8332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12">
        <f t="shared" si="62"/>
        <v>42565.242280092592</v>
      </c>
      <c r="K1020" s="5">
        <v>1465904933</v>
      </c>
      <c r="L1020" s="12">
        <f t="shared" si="63"/>
        <v>42535.242280092592</v>
      </c>
      <c r="M1020" t="b">
        <v>0</v>
      </c>
      <c r="N1020" s="5">
        <v>7</v>
      </c>
      <c r="O1020" t="b">
        <v>0</v>
      </c>
      <c r="P1020" s="5" t="s">
        <v>8271</v>
      </c>
      <c r="Q1020" s="5">
        <f t="shared" si="60"/>
        <v>3.105</v>
      </c>
      <c r="R1020" s="5">
        <v>88.714285714285708</v>
      </c>
      <c r="S1020" s="5">
        <f t="shared" si="61"/>
        <v>88.714285714285708</v>
      </c>
      <c r="T1020" s="5" t="s">
        <v>8330</v>
      </c>
      <c r="U1020" s="5" t="s">
        <v>8332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12">
        <f t="shared" si="62"/>
        <v>42039.723946759259</v>
      </c>
      <c r="K1021" s="5">
        <v>1420500149</v>
      </c>
      <c r="L1021" s="12">
        <f t="shared" si="63"/>
        <v>42009.723946759259</v>
      </c>
      <c r="M1021" t="b">
        <v>0</v>
      </c>
      <c r="N1021" s="5">
        <v>400</v>
      </c>
      <c r="O1021" t="b">
        <v>0</v>
      </c>
      <c r="P1021" s="5" t="s">
        <v>8271</v>
      </c>
      <c r="Q1021" s="5">
        <f t="shared" si="60"/>
        <v>47.333333333333336</v>
      </c>
      <c r="R1021" s="5">
        <v>53.25</v>
      </c>
      <c r="S1021" s="5">
        <f t="shared" si="61"/>
        <v>53.25</v>
      </c>
      <c r="T1021" s="5" t="s">
        <v>8330</v>
      </c>
      <c r="U1021" s="5" t="s">
        <v>8332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12">
        <f t="shared" si="62"/>
        <v>42156.782638888893</v>
      </c>
      <c r="K1022" s="5">
        <v>1430617209</v>
      </c>
      <c r="L1022" s="12">
        <f t="shared" si="63"/>
        <v>42126.819548611107</v>
      </c>
      <c r="M1022" t="b">
        <v>0</v>
      </c>
      <c r="N1022" s="5">
        <v>30</v>
      </c>
      <c r="O1022" t="b">
        <v>1</v>
      </c>
      <c r="P1022" s="5" t="s">
        <v>8278</v>
      </c>
      <c r="Q1022" s="5">
        <f t="shared" si="60"/>
        <v>205.54838709677421</v>
      </c>
      <c r="R1022" s="5">
        <v>106.2</v>
      </c>
      <c r="S1022" s="5">
        <f t="shared" si="61"/>
        <v>106.2</v>
      </c>
      <c r="T1022" s="5" t="s">
        <v>8307</v>
      </c>
      <c r="U1022" s="5" t="s">
        <v>8313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12">
        <f t="shared" si="62"/>
        <v>42293.916666666672</v>
      </c>
      <c r="K1023" s="5">
        <v>1443074571</v>
      </c>
      <c r="L1023" s="12">
        <f t="shared" si="63"/>
        <v>42271.001979166671</v>
      </c>
      <c r="M1023" t="b">
        <v>1</v>
      </c>
      <c r="N1023" s="5">
        <v>478</v>
      </c>
      <c r="O1023" t="b">
        <v>1</v>
      </c>
      <c r="P1023" s="5" t="s">
        <v>8278</v>
      </c>
      <c r="Q1023" s="5">
        <f t="shared" si="60"/>
        <v>351.80366666666669</v>
      </c>
      <c r="R1023" s="5">
        <v>22.079728033472804</v>
      </c>
      <c r="S1023" s="5">
        <f t="shared" si="61"/>
        <v>22.079728033472804</v>
      </c>
      <c r="T1023" s="5" t="s">
        <v>8307</v>
      </c>
      <c r="U1023" s="5" t="s">
        <v>8313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12">
        <f t="shared" si="62"/>
        <v>42141.396724537037</v>
      </c>
      <c r="K1024" s="5">
        <v>1429284677</v>
      </c>
      <c r="L1024" s="12">
        <f t="shared" si="63"/>
        <v>42111.396724537037</v>
      </c>
      <c r="M1024" t="b">
        <v>1</v>
      </c>
      <c r="N1024" s="5">
        <v>74</v>
      </c>
      <c r="O1024" t="b">
        <v>1</v>
      </c>
      <c r="P1024" s="5" t="s">
        <v>8278</v>
      </c>
      <c r="Q1024" s="5">
        <f t="shared" si="60"/>
        <v>114.9</v>
      </c>
      <c r="R1024" s="5">
        <v>31.054054054054053</v>
      </c>
      <c r="S1024" s="5">
        <f t="shared" si="61"/>
        <v>31.054054054054053</v>
      </c>
      <c r="T1024" s="5" t="s">
        <v>8307</v>
      </c>
      <c r="U1024" s="5" t="s">
        <v>8313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12">
        <f t="shared" si="62"/>
        <v>42175.669687500005</v>
      </c>
      <c r="K1025" s="5">
        <v>1432245861</v>
      </c>
      <c r="L1025" s="12">
        <f t="shared" si="63"/>
        <v>42145.669687500005</v>
      </c>
      <c r="M1025" t="b">
        <v>0</v>
      </c>
      <c r="N1025" s="5">
        <v>131</v>
      </c>
      <c r="O1025" t="b">
        <v>1</v>
      </c>
      <c r="P1025" s="5" t="s">
        <v>8278</v>
      </c>
      <c r="Q1025" s="5">
        <f t="shared" si="60"/>
        <v>237.15</v>
      </c>
      <c r="R1025" s="5">
        <v>36.206106870229007</v>
      </c>
      <c r="S1025" s="5">
        <f t="shared" si="61"/>
        <v>36.206106870229007</v>
      </c>
      <c r="T1025" s="5" t="s">
        <v>8307</v>
      </c>
      <c r="U1025" s="5" t="s">
        <v>8313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12">
        <f t="shared" si="62"/>
        <v>42400.330590277779</v>
      </c>
      <c r="K1026" s="5">
        <v>1451656563</v>
      </c>
      <c r="L1026" s="12">
        <f t="shared" si="63"/>
        <v>42370.330590277779</v>
      </c>
      <c r="M1026" t="b">
        <v>1</v>
      </c>
      <c r="N1026" s="5">
        <v>61</v>
      </c>
      <c r="O1026" t="b">
        <v>1</v>
      </c>
      <c r="P1026" s="5" t="s">
        <v>8278</v>
      </c>
      <c r="Q1026" s="5">
        <f t="shared" ref="Q1026:Q1089" si="64">E1026*100/D1026</f>
        <v>118.63775</v>
      </c>
      <c r="R1026" s="5">
        <v>388.9762295081967</v>
      </c>
      <c r="S1026" s="5">
        <f t="shared" ref="S1026:S1089" si="65">IFERROR(R1026,0)</f>
        <v>388.9762295081967</v>
      </c>
      <c r="T1026" s="5" t="s">
        <v>8307</v>
      </c>
      <c r="U1026" s="5" t="s">
        <v>8313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12">
        <f t="shared" ref="J1027:J1090" si="66">(I1027/86400)+25569+(-6/24)</f>
        <v>42079.542094907403</v>
      </c>
      <c r="K1027" s="5">
        <v>1423944037</v>
      </c>
      <c r="L1027" s="12">
        <f t="shared" ref="L1027:L1090" si="67">(K1027/86400)+25569+(-6/24)</f>
        <v>42049.583761574075</v>
      </c>
      <c r="M1027" t="b">
        <v>1</v>
      </c>
      <c r="N1027" s="5">
        <v>1071</v>
      </c>
      <c r="O1027" t="b">
        <v>1</v>
      </c>
      <c r="P1027" s="5" t="s">
        <v>8278</v>
      </c>
      <c r="Q1027" s="5">
        <f t="shared" si="64"/>
        <v>109.92831428571429</v>
      </c>
      <c r="R1027" s="5">
        <v>71.848571428571432</v>
      </c>
      <c r="S1027" s="5">
        <f t="shared" si="65"/>
        <v>71.848571428571432</v>
      </c>
      <c r="T1027" s="5" t="s">
        <v>8307</v>
      </c>
      <c r="U1027" s="5" t="s">
        <v>8313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12">
        <f t="shared" si="66"/>
        <v>42460.115925925929</v>
      </c>
      <c r="K1028" s="5">
        <v>1456480016</v>
      </c>
      <c r="L1028" s="12">
        <f t="shared" si="67"/>
        <v>42426.157592592594</v>
      </c>
      <c r="M1028" t="b">
        <v>1</v>
      </c>
      <c r="N1028" s="5">
        <v>122</v>
      </c>
      <c r="O1028" t="b">
        <v>1</v>
      </c>
      <c r="P1028" s="5" t="s">
        <v>8278</v>
      </c>
      <c r="Q1028" s="5">
        <f t="shared" si="64"/>
        <v>100.00828571428572</v>
      </c>
      <c r="R1028" s="5">
        <v>57.381803278688523</v>
      </c>
      <c r="S1028" s="5">
        <f t="shared" si="65"/>
        <v>57.381803278688523</v>
      </c>
      <c r="T1028" s="5" t="s">
        <v>8307</v>
      </c>
      <c r="U1028" s="5" t="s">
        <v>8313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12">
        <f t="shared" si="66"/>
        <v>41934.784108796295</v>
      </c>
      <c r="K1029" s="5">
        <v>1411433347</v>
      </c>
      <c r="L1029" s="12">
        <f t="shared" si="67"/>
        <v>41904.784108796295</v>
      </c>
      <c r="M1029" t="b">
        <v>1</v>
      </c>
      <c r="N1029" s="5">
        <v>111</v>
      </c>
      <c r="O1029" t="b">
        <v>1</v>
      </c>
      <c r="P1029" s="5" t="s">
        <v>8278</v>
      </c>
      <c r="Q1029" s="5">
        <f t="shared" si="64"/>
        <v>103.09292094387415</v>
      </c>
      <c r="R1029" s="5">
        <v>69.666666666666671</v>
      </c>
      <c r="S1029" s="5">
        <f t="shared" si="65"/>
        <v>69.666666666666671</v>
      </c>
      <c r="T1029" s="5" t="s">
        <v>8307</v>
      </c>
      <c r="U1029" s="5" t="s">
        <v>8313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12">
        <f t="shared" si="66"/>
        <v>42800.583333333328</v>
      </c>
      <c r="K1030" s="5">
        <v>1484924605</v>
      </c>
      <c r="L1030" s="12">
        <f t="shared" si="67"/>
        <v>42755.377372685187</v>
      </c>
      <c r="M1030" t="b">
        <v>1</v>
      </c>
      <c r="N1030" s="5">
        <v>255</v>
      </c>
      <c r="O1030" t="b">
        <v>1</v>
      </c>
      <c r="P1030" s="5" t="s">
        <v>8278</v>
      </c>
      <c r="Q1030" s="5">
        <f t="shared" si="64"/>
        <v>117.27</v>
      </c>
      <c r="R1030" s="5">
        <v>45.988235294117644</v>
      </c>
      <c r="S1030" s="5">
        <f t="shared" si="65"/>
        <v>45.988235294117644</v>
      </c>
      <c r="T1030" s="5" t="s">
        <v>8307</v>
      </c>
      <c r="U1030" s="5" t="s">
        <v>8313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12">
        <f t="shared" si="66"/>
        <v>42098.665972222225</v>
      </c>
      <c r="K1031" s="5">
        <v>1423501507</v>
      </c>
      <c r="L1031" s="12">
        <f t="shared" si="67"/>
        <v>42044.461886574078</v>
      </c>
      <c r="M1031" t="b">
        <v>0</v>
      </c>
      <c r="N1031" s="5">
        <v>141</v>
      </c>
      <c r="O1031" t="b">
        <v>1</v>
      </c>
      <c r="P1031" s="5" t="s">
        <v>8278</v>
      </c>
      <c r="Q1031" s="5">
        <f t="shared" si="64"/>
        <v>111.76</v>
      </c>
      <c r="R1031" s="5">
        <v>79.262411347517727</v>
      </c>
      <c r="S1031" s="5">
        <f t="shared" si="65"/>
        <v>79.262411347517727</v>
      </c>
      <c r="T1031" s="5" t="s">
        <v>8307</v>
      </c>
      <c r="U1031" s="5" t="s">
        <v>8313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12">
        <f t="shared" si="66"/>
        <v>42625.233206018514</v>
      </c>
      <c r="K1032" s="5">
        <v>1472470549</v>
      </c>
      <c r="L1032" s="12">
        <f t="shared" si="67"/>
        <v>42611.233206018514</v>
      </c>
      <c r="M1032" t="b">
        <v>0</v>
      </c>
      <c r="N1032" s="5">
        <v>159</v>
      </c>
      <c r="O1032" t="b">
        <v>1</v>
      </c>
      <c r="P1032" s="5" t="s">
        <v>8278</v>
      </c>
      <c r="Q1032" s="5">
        <f t="shared" si="64"/>
        <v>342.1</v>
      </c>
      <c r="R1032" s="5">
        <v>43.031446540880502</v>
      </c>
      <c r="S1032" s="5">
        <f t="shared" si="65"/>
        <v>43.031446540880502</v>
      </c>
      <c r="T1032" s="5" t="s">
        <v>8307</v>
      </c>
      <c r="U1032" s="5" t="s">
        <v>8313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12">
        <f t="shared" si="66"/>
        <v>42354.514004629629</v>
      </c>
      <c r="K1033" s="5">
        <v>1447698010</v>
      </c>
      <c r="L1033" s="12">
        <f t="shared" si="67"/>
        <v>42324.514004629629</v>
      </c>
      <c r="M1033" t="b">
        <v>0</v>
      </c>
      <c r="N1033" s="5">
        <v>99</v>
      </c>
      <c r="O1033" t="b">
        <v>1</v>
      </c>
      <c r="P1033" s="5" t="s">
        <v>8278</v>
      </c>
      <c r="Q1033" s="5">
        <f t="shared" si="64"/>
        <v>107.4</v>
      </c>
      <c r="R1033" s="5">
        <v>108.48484848484848</v>
      </c>
      <c r="S1033" s="5">
        <f t="shared" si="65"/>
        <v>108.48484848484848</v>
      </c>
      <c r="T1033" s="5" t="s">
        <v>8307</v>
      </c>
      <c r="U1033" s="5" t="s">
        <v>8313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12">
        <f t="shared" si="66"/>
        <v>42544.416956018518</v>
      </c>
      <c r="K1034" s="5">
        <v>1464105625</v>
      </c>
      <c r="L1034" s="12">
        <f t="shared" si="67"/>
        <v>42514.416956018518</v>
      </c>
      <c r="M1034" t="b">
        <v>0</v>
      </c>
      <c r="N1034" s="5">
        <v>96</v>
      </c>
      <c r="O1034" t="b">
        <v>1</v>
      </c>
      <c r="P1034" s="5" t="s">
        <v>8278</v>
      </c>
      <c r="Q1034" s="5">
        <f t="shared" si="64"/>
        <v>108.49703703703703</v>
      </c>
      <c r="R1034" s="5">
        <v>61.029583333333335</v>
      </c>
      <c r="S1034" s="5">
        <f t="shared" si="65"/>
        <v>61.029583333333335</v>
      </c>
      <c r="T1034" s="5" t="s">
        <v>8307</v>
      </c>
      <c r="U1034" s="5" t="s">
        <v>8313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12">
        <f t="shared" si="66"/>
        <v>42716.482407407406</v>
      </c>
      <c r="K1035" s="5">
        <v>1479144880</v>
      </c>
      <c r="L1035" s="12">
        <f t="shared" si="67"/>
        <v>42688.482407407406</v>
      </c>
      <c r="M1035" t="b">
        <v>0</v>
      </c>
      <c r="N1035" s="5">
        <v>27</v>
      </c>
      <c r="O1035" t="b">
        <v>1</v>
      </c>
      <c r="P1035" s="5" t="s">
        <v>8278</v>
      </c>
      <c r="Q1035" s="5">
        <f t="shared" si="64"/>
        <v>102.86144578313252</v>
      </c>
      <c r="R1035" s="5">
        <v>50.592592592592595</v>
      </c>
      <c r="S1035" s="5">
        <f t="shared" si="65"/>
        <v>50.592592592592595</v>
      </c>
      <c r="T1035" s="5" t="s">
        <v>8307</v>
      </c>
      <c r="U1035" s="5" t="s">
        <v>8313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12">
        <f t="shared" si="66"/>
        <v>42586.915972222225</v>
      </c>
      <c r="K1036" s="5">
        <v>1467604804</v>
      </c>
      <c r="L1036" s="12">
        <f t="shared" si="67"/>
        <v>42554.916712962964</v>
      </c>
      <c r="M1036" t="b">
        <v>0</v>
      </c>
      <c r="N1036" s="5">
        <v>166</v>
      </c>
      <c r="O1036" t="b">
        <v>1</v>
      </c>
      <c r="P1036" s="5" t="s">
        <v>8278</v>
      </c>
      <c r="Q1036" s="5">
        <f t="shared" si="64"/>
        <v>130.0018</v>
      </c>
      <c r="R1036" s="5">
        <v>39.157168674698795</v>
      </c>
      <c r="S1036" s="5">
        <f t="shared" si="65"/>
        <v>39.157168674698795</v>
      </c>
      <c r="T1036" s="5" t="s">
        <v>8307</v>
      </c>
      <c r="U1036" s="5" t="s">
        <v>8313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12">
        <f t="shared" si="66"/>
        <v>42046.391435185185</v>
      </c>
      <c r="K1037" s="5">
        <v>1421076220</v>
      </c>
      <c r="L1037" s="12">
        <f t="shared" si="67"/>
        <v>42016.391435185185</v>
      </c>
      <c r="M1037" t="b">
        <v>0</v>
      </c>
      <c r="N1037" s="5">
        <v>76</v>
      </c>
      <c r="O1037" t="b">
        <v>1</v>
      </c>
      <c r="P1037" s="5" t="s">
        <v>8278</v>
      </c>
      <c r="Q1037" s="5">
        <f t="shared" si="64"/>
        <v>107.65217391304348</v>
      </c>
      <c r="R1037" s="5">
        <v>65.15789473684211</v>
      </c>
      <c r="S1037" s="5">
        <f t="shared" si="65"/>
        <v>65.15789473684211</v>
      </c>
      <c r="T1037" s="5" t="s">
        <v>8307</v>
      </c>
      <c r="U1037" s="5" t="s">
        <v>8313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12">
        <f t="shared" si="66"/>
        <v>41281.083333333336</v>
      </c>
      <c r="K1038" s="5">
        <v>1354790790</v>
      </c>
      <c r="L1038" s="12">
        <f t="shared" si="67"/>
        <v>41249.198958333334</v>
      </c>
      <c r="M1038" t="b">
        <v>0</v>
      </c>
      <c r="N1038" s="5">
        <v>211</v>
      </c>
      <c r="O1038" t="b">
        <v>1</v>
      </c>
      <c r="P1038" s="5" t="s">
        <v>8278</v>
      </c>
      <c r="Q1038" s="5">
        <f t="shared" si="64"/>
        <v>112.36044444444444</v>
      </c>
      <c r="R1038" s="5">
        <v>23.963127962085309</v>
      </c>
      <c r="S1038" s="5">
        <f t="shared" si="65"/>
        <v>23.963127962085309</v>
      </c>
      <c r="T1038" s="5" t="s">
        <v>8307</v>
      </c>
      <c r="U1038" s="5" t="s">
        <v>8313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12">
        <f t="shared" si="66"/>
        <v>42141.958333333328</v>
      </c>
      <c r="K1039" s="5">
        <v>1429991062</v>
      </c>
      <c r="L1039" s="12">
        <f t="shared" si="67"/>
        <v>42119.572476851856</v>
      </c>
      <c r="M1039" t="b">
        <v>0</v>
      </c>
      <c r="N1039" s="5">
        <v>21</v>
      </c>
      <c r="O1039" t="b">
        <v>1</v>
      </c>
      <c r="P1039" s="5" t="s">
        <v>8278</v>
      </c>
      <c r="Q1039" s="5">
        <f t="shared" si="64"/>
        <v>102.1</v>
      </c>
      <c r="R1039" s="5">
        <v>48.61904761904762</v>
      </c>
      <c r="S1039" s="5">
        <f t="shared" si="65"/>
        <v>48.61904761904762</v>
      </c>
      <c r="T1039" s="5" t="s">
        <v>8307</v>
      </c>
      <c r="U1039" s="5" t="s">
        <v>8313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12">
        <f t="shared" si="66"/>
        <v>42447.940081018518</v>
      </c>
      <c r="K1040" s="5">
        <v>1455773623</v>
      </c>
      <c r="L1040" s="12">
        <f t="shared" si="67"/>
        <v>42417.981747685189</v>
      </c>
      <c r="M1040" t="b">
        <v>0</v>
      </c>
      <c r="N1040" s="5">
        <v>61</v>
      </c>
      <c r="O1040" t="b">
        <v>1</v>
      </c>
      <c r="P1040" s="5" t="s">
        <v>8278</v>
      </c>
      <c r="Q1040" s="5">
        <f t="shared" si="64"/>
        <v>145.33333333333334</v>
      </c>
      <c r="R1040" s="5">
        <v>35.73770491803279</v>
      </c>
      <c r="S1040" s="5">
        <f t="shared" si="65"/>
        <v>35.73770491803279</v>
      </c>
      <c r="T1040" s="5" t="s">
        <v>8307</v>
      </c>
      <c r="U1040" s="5" t="s">
        <v>8313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12">
        <f t="shared" si="66"/>
        <v>42717.082638888889</v>
      </c>
      <c r="K1041" s="5">
        <v>1479436646</v>
      </c>
      <c r="L1041" s="12">
        <f t="shared" si="67"/>
        <v>42691.859328703707</v>
      </c>
      <c r="M1041" t="b">
        <v>0</v>
      </c>
      <c r="N1041" s="5">
        <v>30</v>
      </c>
      <c r="O1041" t="b">
        <v>1</v>
      </c>
      <c r="P1041" s="5" t="s">
        <v>8278</v>
      </c>
      <c r="Q1041" s="5">
        <f t="shared" si="64"/>
        <v>128.19999999999999</v>
      </c>
      <c r="R1041" s="5">
        <v>21.366666666666667</v>
      </c>
      <c r="S1041" s="5">
        <f t="shared" si="65"/>
        <v>21.366666666666667</v>
      </c>
      <c r="T1041" s="5" t="s">
        <v>8307</v>
      </c>
      <c r="U1041" s="5" t="s">
        <v>8313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12">
        <f t="shared" si="66"/>
        <v>42609.458437499998</v>
      </c>
      <c r="K1042" s="5">
        <v>1469725209</v>
      </c>
      <c r="L1042" s="12">
        <f t="shared" si="67"/>
        <v>42579.458437499998</v>
      </c>
      <c r="M1042" t="b">
        <v>0</v>
      </c>
      <c r="N1042" s="5">
        <v>1</v>
      </c>
      <c r="O1042" t="b">
        <v>0</v>
      </c>
      <c r="P1042" s="5" t="s">
        <v>8279</v>
      </c>
      <c r="Q1042" s="5">
        <f t="shared" si="64"/>
        <v>0.29411764705882354</v>
      </c>
      <c r="R1042" s="5">
        <v>250</v>
      </c>
      <c r="S1042" s="5">
        <f t="shared" si="65"/>
        <v>250</v>
      </c>
      <c r="T1042" s="5" t="s">
        <v>8335</v>
      </c>
      <c r="U1042" s="5" t="s">
        <v>8336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12">
        <f t="shared" si="66"/>
        <v>41850.81009259259</v>
      </c>
      <c r="K1043" s="5">
        <v>1405041992</v>
      </c>
      <c r="L1043" s="12">
        <f t="shared" si="67"/>
        <v>41830.81009259259</v>
      </c>
      <c r="M1043" t="b">
        <v>0</v>
      </c>
      <c r="N1043" s="5">
        <v>0</v>
      </c>
      <c r="O1043" t="b">
        <v>0</v>
      </c>
      <c r="P1043" s="5" t="s">
        <v>8279</v>
      </c>
      <c r="Q1043" s="5">
        <f t="shared" si="64"/>
        <v>0</v>
      </c>
      <c r="R1043" s="5" t="e">
        <v>#DIV/0!</v>
      </c>
      <c r="S1043" s="5">
        <f t="shared" si="65"/>
        <v>0</v>
      </c>
      <c r="T1043" s="5" t="s">
        <v>8335</v>
      </c>
      <c r="U1043" s="5" t="s">
        <v>8336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12">
        <f t="shared" si="66"/>
        <v>41894.166666666664</v>
      </c>
      <c r="K1044" s="5">
        <v>1406824948</v>
      </c>
      <c r="L1044" s="12">
        <f t="shared" si="67"/>
        <v>41851.446157407408</v>
      </c>
      <c r="M1044" t="b">
        <v>0</v>
      </c>
      <c r="N1044" s="5">
        <v>1</v>
      </c>
      <c r="O1044" t="b">
        <v>0</v>
      </c>
      <c r="P1044" s="5" t="s">
        <v>8279</v>
      </c>
      <c r="Q1044" s="5">
        <f t="shared" si="64"/>
        <v>1.5384615384615385</v>
      </c>
      <c r="R1044" s="5">
        <v>10</v>
      </c>
      <c r="S1044" s="5">
        <f t="shared" si="65"/>
        <v>10</v>
      </c>
      <c r="T1044" s="5" t="s">
        <v>8335</v>
      </c>
      <c r="U1044" s="5" t="s">
        <v>8336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12">
        <f t="shared" si="66"/>
        <v>42144.002951388888</v>
      </c>
      <c r="K1045" s="5">
        <v>1429509855</v>
      </c>
      <c r="L1045" s="12">
        <f t="shared" si="67"/>
        <v>42114.002951388888</v>
      </c>
      <c r="M1045" t="b">
        <v>0</v>
      </c>
      <c r="N1045" s="5">
        <v>292</v>
      </c>
      <c r="O1045" t="b">
        <v>0</v>
      </c>
      <c r="P1045" s="5" t="s">
        <v>8279</v>
      </c>
      <c r="Q1045" s="5">
        <f t="shared" si="64"/>
        <v>8.5370000000000008</v>
      </c>
      <c r="R1045" s="5">
        <v>29.236301369863014</v>
      </c>
      <c r="S1045" s="5">
        <f t="shared" si="65"/>
        <v>29.236301369863014</v>
      </c>
      <c r="T1045" s="5" t="s">
        <v>8335</v>
      </c>
      <c r="U1045" s="5" t="s">
        <v>8336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12">
        <f t="shared" si="66"/>
        <v>42068.602083333331</v>
      </c>
      <c r="K1046" s="5">
        <v>1420668801</v>
      </c>
      <c r="L1046" s="12">
        <f t="shared" si="67"/>
        <v>42011.675937499997</v>
      </c>
      <c r="M1046" t="b">
        <v>0</v>
      </c>
      <c r="N1046" s="5">
        <v>2</v>
      </c>
      <c r="O1046" t="b">
        <v>0</v>
      </c>
      <c r="P1046" s="5" t="s">
        <v>8279</v>
      </c>
      <c r="Q1046" s="5">
        <f t="shared" si="64"/>
        <v>8.5714285714285715E-2</v>
      </c>
      <c r="R1046" s="5">
        <v>3</v>
      </c>
      <c r="S1046" s="5">
        <f t="shared" si="65"/>
        <v>3</v>
      </c>
      <c r="T1046" s="5" t="s">
        <v>8335</v>
      </c>
      <c r="U1046" s="5" t="s">
        <v>8336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12">
        <f t="shared" si="66"/>
        <v>41874.624421296292</v>
      </c>
      <c r="K1047" s="5">
        <v>1406235550</v>
      </c>
      <c r="L1047" s="12">
        <f t="shared" si="67"/>
        <v>41844.624421296292</v>
      </c>
      <c r="M1047" t="b">
        <v>0</v>
      </c>
      <c r="N1047" s="5">
        <v>8</v>
      </c>
      <c r="O1047" t="b">
        <v>0</v>
      </c>
      <c r="P1047" s="5" t="s">
        <v>8279</v>
      </c>
      <c r="Q1047" s="5">
        <f t="shared" si="64"/>
        <v>2.66</v>
      </c>
      <c r="R1047" s="5">
        <v>33.25</v>
      </c>
      <c r="S1047" s="5">
        <f t="shared" si="65"/>
        <v>33.25</v>
      </c>
      <c r="T1047" s="5" t="s">
        <v>8335</v>
      </c>
      <c r="U1047" s="5" t="s">
        <v>8336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12">
        <f t="shared" si="66"/>
        <v>42364.601388888885</v>
      </c>
      <c r="K1048" s="5">
        <v>1447273560</v>
      </c>
      <c r="L1048" s="12">
        <f t="shared" si="67"/>
        <v>42319.601388888885</v>
      </c>
      <c r="M1048" t="b">
        <v>0</v>
      </c>
      <c r="N1048" s="5">
        <v>0</v>
      </c>
      <c r="O1048" t="b">
        <v>0</v>
      </c>
      <c r="P1048" s="5" t="s">
        <v>8279</v>
      </c>
      <c r="Q1048" s="5">
        <f t="shared" si="64"/>
        <v>0</v>
      </c>
      <c r="R1048" s="5" t="e">
        <v>#DIV/0!</v>
      </c>
      <c r="S1048" s="5">
        <f t="shared" si="65"/>
        <v>0</v>
      </c>
      <c r="T1048" s="5" t="s">
        <v>8335</v>
      </c>
      <c r="U1048" s="5" t="s">
        <v>8336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12">
        <f t="shared" si="66"/>
        <v>41948.610127314816</v>
      </c>
      <c r="K1049" s="5">
        <v>1412624315</v>
      </c>
      <c r="L1049" s="12">
        <f t="shared" si="67"/>
        <v>41918.568460648152</v>
      </c>
      <c r="M1049" t="b">
        <v>0</v>
      </c>
      <c r="N1049" s="5">
        <v>1</v>
      </c>
      <c r="O1049" t="b">
        <v>0</v>
      </c>
      <c r="P1049" s="5" t="s">
        <v>8279</v>
      </c>
      <c r="Q1049" s="5">
        <f t="shared" si="64"/>
        <v>0.05</v>
      </c>
      <c r="R1049" s="5">
        <v>1</v>
      </c>
      <c r="S1049" s="5">
        <f t="shared" si="65"/>
        <v>1</v>
      </c>
      <c r="T1049" s="5" t="s">
        <v>8335</v>
      </c>
      <c r="U1049" s="5" t="s">
        <v>8336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12">
        <f t="shared" si="66"/>
        <v>42637.803113425922</v>
      </c>
      <c r="K1050" s="5">
        <v>1471310189</v>
      </c>
      <c r="L1050" s="12">
        <f t="shared" si="67"/>
        <v>42597.803113425922</v>
      </c>
      <c r="M1050" t="b">
        <v>0</v>
      </c>
      <c r="N1050" s="5">
        <v>4</v>
      </c>
      <c r="O1050" t="b">
        <v>0</v>
      </c>
      <c r="P1050" s="5" t="s">
        <v>8279</v>
      </c>
      <c r="Q1050" s="5">
        <f t="shared" si="64"/>
        <v>1.4133333333333333</v>
      </c>
      <c r="R1050" s="5">
        <v>53</v>
      </c>
      <c r="S1050" s="5">
        <f t="shared" si="65"/>
        <v>53</v>
      </c>
      <c r="T1050" s="5" t="s">
        <v>8335</v>
      </c>
      <c r="U1050" s="5" t="s">
        <v>8336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12">
        <f t="shared" si="66"/>
        <v>42412.181076388893</v>
      </c>
      <c r="K1051" s="5">
        <v>1452680445</v>
      </c>
      <c r="L1051" s="12">
        <f t="shared" si="67"/>
        <v>42382.181076388893</v>
      </c>
      <c r="M1051" t="b">
        <v>0</v>
      </c>
      <c r="N1051" s="5">
        <v>0</v>
      </c>
      <c r="O1051" t="b">
        <v>0</v>
      </c>
      <c r="P1051" s="5" t="s">
        <v>8279</v>
      </c>
      <c r="Q1051" s="5">
        <f t="shared" si="64"/>
        <v>0</v>
      </c>
      <c r="R1051" s="5" t="e">
        <v>#DIV/0!</v>
      </c>
      <c r="S1051" s="5">
        <f t="shared" si="65"/>
        <v>0</v>
      </c>
      <c r="T1051" s="5" t="s">
        <v>8335</v>
      </c>
      <c r="U1051" s="5" t="s">
        <v>8336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12">
        <f t="shared" si="66"/>
        <v>42261.5471875</v>
      </c>
      <c r="K1052" s="5">
        <v>1439665677</v>
      </c>
      <c r="L1052" s="12">
        <f t="shared" si="67"/>
        <v>42231.5471875</v>
      </c>
      <c r="M1052" t="b">
        <v>0</v>
      </c>
      <c r="N1052" s="5">
        <v>0</v>
      </c>
      <c r="O1052" t="b">
        <v>0</v>
      </c>
      <c r="P1052" s="5" t="s">
        <v>8279</v>
      </c>
      <c r="Q1052" s="5">
        <f t="shared" si="64"/>
        <v>0</v>
      </c>
      <c r="R1052" s="5" t="e">
        <v>#DIV/0!</v>
      </c>
      <c r="S1052" s="5">
        <f t="shared" si="65"/>
        <v>0</v>
      </c>
      <c r="T1052" s="5" t="s">
        <v>8335</v>
      </c>
      <c r="U1052" s="5" t="s">
        <v>8336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12">
        <f t="shared" si="66"/>
        <v>41877.764178240745</v>
      </c>
      <c r="K1053" s="5">
        <v>1406679625</v>
      </c>
      <c r="L1053" s="12">
        <f t="shared" si="67"/>
        <v>41849.764178240745</v>
      </c>
      <c r="M1053" t="b">
        <v>0</v>
      </c>
      <c r="N1053" s="5">
        <v>0</v>
      </c>
      <c r="O1053" t="b">
        <v>0</v>
      </c>
      <c r="P1053" s="5" t="s">
        <v>8279</v>
      </c>
      <c r="Q1053" s="5">
        <f t="shared" si="64"/>
        <v>0</v>
      </c>
      <c r="R1053" s="5" t="e">
        <v>#DIV/0!</v>
      </c>
      <c r="S1053" s="5">
        <f t="shared" si="65"/>
        <v>0</v>
      </c>
      <c r="T1053" s="5" t="s">
        <v>8335</v>
      </c>
      <c r="U1053" s="5" t="s">
        <v>8336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12">
        <f t="shared" si="66"/>
        <v>42527.589583333334</v>
      </c>
      <c r="K1054" s="5">
        <v>1461438495</v>
      </c>
      <c r="L1054" s="12">
        <f t="shared" si="67"/>
        <v>42483.547395833331</v>
      </c>
      <c r="M1054" t="b">
        <v>0</v>
      </c>
      <c r="N1054" s="5">
        <v>0</v>
      </c>
      <c r="O1054" t="b">
        <v>0</v>
      </c>
      <c r="P1054" s="5" t="s">
        <v>8279</v>
      </c>
      <c r="Q1054" s="5">
        <f t="shared" si="64"/>
        <v>0</v>
      </c>
      <c r="R1054" s="5" t="e">
        <v>#DIV/0!</v>
      </c>
      <c r="S1054" s="5">
        <f t="shared" si="65"/>
        <v>0</v>
      </c>
      <c r="T1054" s="5" t="s">
        <v>8335</v>
      </c>
      <c r="U1054" s="5" t="s">
        <v>8336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12">
        <f t="shared" si="66"/>
        <v>42799.922824074078</v>
      </c>
      <c r="K1055" s="5">
        <v>1486613332</v>
      </c>
      <c r="L1055" s="12">
        <f t="shared" si="67"/>
        <v>42774.922824074078</v>
      </c>
      <c r="M1055" t="b">
        <v>0</v>
      </c>
      <c r="N1055" s="5">
        <v>1</v>
      </c>
      <c r="O1055" t="b">
        <v>0</v>
      </c>
      <c r="P1055" s="5" t="s">
        <v>8279</v>
      </c>
      <c r="Q1055" s="5">
        <f t="shared" si="64"/>
        <v>1</v>
      </c>
      <c r="R1055" s="5">
        <v>15</v>
      </c>
      <c r="S1055" s="5">
        <f t="shared" si="65"/>
        <v>15</v>
      </c>
      <c r="T1055" s="5" t="s">
        <v>8335</v>
      </c>
      <c r="U1055" s="5" t="s">
        <v>8336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12">
        <f t="shared" si="66"/>
        <v>41861.666666666664</v>
      </c>
      <c r="K1056" s="5">
        <v>1405110399</v>
      </c>
      <c r="L1056" s="12">
        <f t="shared" si="67"/>
        <v>41831.601840277777</v>
      </c>
      <c r="M1056" t="b">
        <v>0</v>
      </c>
      <c r="N1056" s="5">
        <v>0</v>
      </c>
      <c r="O1056" t="b">
        <v>0</v>
      </c>
      <c r="P1056" s="5" t="s">
        <v>8279</v>
      </c>
      <c r="Q1056" s="5">
        <f t="shared" si="64"/>
        <v>0</v>
      </c>
      <c r="R1056" s="5" t="e">
        <v>#DIV/0!</v>
      </c>
      <c r="S1056" s="5">
        <f t="shared" si="65"/>
        <v>0</v>
      </c>
      <c r="T1056" s="5" t="s">
        <v>8335</v>
      </c>
      <c r="U1056" s="5" t="s">
        <v>8336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12">
        <f t="shared" si="66"/>
        <v>42436.742418981477</v>
      </c>
      <c r="K1057" s="5">
        <v>1454802545</v>
      </c>
      <c r="L1057" s="12">
        <f t="shared" si="67"/>
        <v>42406.742418981477</v>
      </c>
      <c r="M1057" t="b">
        <v>0</v>
      </c>
      <c r="N1057" s="5">
        <v>0</v>
      </c>
      <c r="O1057" t="b">
        <v>0</v>
      </c>
      <c r="P1057" s="5" t="s">
        <v>8279</v>
      </c>
      <c r="Q1057" s="5">
        <f t="shared" si="64"/>
        <v>0</v>
      </c>
      <c r="R1057" s="5" t="e">
        <v>#DIV/0!</v>
      </c>
      <c r="S1057" s="5">
        <f t="shared" si="65"/>
        <v>0</v>
      </c>
      <c r="T1057" s="5" t="s">
        <v>8335</v>
      </c>
      <c r="U1057" s="5" t="s">
        <v>8336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12">
        <f t="shared" si="66"/>
        <v>42118.427974537037</v>
      </c>
      <c r="K1058" s="5">
        <v>1424711777</v>
      </c>
      <c r="L1058" s="12">
        <f t="shared" si="67"/>
        <v>42058.469641203701</v>
      </c>
      <c r="M1058" t="b">
        <v>0</v>
      </c>
      <c r="N1058" s="5">
        <v>0</v>
      </c>
      <c r="O1058" t="b">
        <v>0</v>
      </c>
      <c r="P1058" s="5" t="s">
        <v>8279</v>
      </c>
      <c r="Q1058" s="5">
        <f t="shared" si="64"/>
        <v>0</v>
      </c>
      <c r="R1058" s="5" t="e">
        <v>#DIV/0!</v>
      </c>
      <c r="S1058" s="5">
        <f t="shared" si="65"/>
        <v>0</v>
      </c>
      <c r="T1058" s="5" t="s">
        <v>8335</v>
      </c>
      <c r="U1058" s="5" t="s">
        <v>8336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12">
        <f t="shared" si="66"/>
        <v>42708.662997685184</v>
      </c>
      <c r="K1059" s="5">
        <v>1478292883</v>
      </c>
      <c r="L1059" s="12">
        <f t="shared" si="67"/>
        <v>42678.621331018519</v>
      </c>
      <c r="M1059" t="b">
        <v>0</v>
      </c>
      <c r="N1059" s="5">
        <v>0</v>
      </c>
      <c r="O1059" t="b">
        <v>0</v>
      </c>
      <c r="P1059" s="5" t="s">
        <v>8279</v>
      </c>
      <c r="Q1059" s="5">
        <f t="shared" si="64"/>
        <v>0</v>
      </c>
      <c r="R1059" s="5" t="e">
        <v>#DIV/0!</v>
      </c>
      <c r="S1059" s="5">
        <f t="shared" si="65"/>
        <v>0</v>
      </c>
      <c r="T1059" s="5" t="s">
        <v>8335</v>
      </c>
      <c r="U1059" s="5" t="s">
        <v>8336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12">
        <f t="shared" si="66"/>
        <v>42088.75</v>
      </c>
      <c r="K1060" s="5">
        <v>1423777043</v>
      </c>
      <c r="L1060" s="12">
        <f t="shared" si="67"/>
        <v>42047.650960648149</v>
      </c>
      <c r="M1060" t="b">
        <v>0</v>
      </c>
      <c r="N1060" s="5">
        <v>0</v>
      </c>
      <c r="O1060" t="b">
        <v>0</v>
      </c>
      <c r="P1060" s="5" t="s">
        <v>8279</v>
      </c>
      <c r="Q1060" s="5">
        <f t="shared" si="64"/>
        <v>0</v>
      </c>
      <c r="R1060" s="5" t="e">
        <v>#DIV/0!</v>
      </c>
      <c r="S1060" s="5">
        <f t="shared" si="65"/>
        <v>0</v>
      </c>
      <c r="T1060" s="5" t="s">
        <v>8335</v>
      </c>
      <c r="U1060" s="5" t="s">
        <v>8336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12">
        <f t="shared" si="66"/>
        <v>42076.498333333337</v>
      </c>
      <c r="K1061" s="5">
        <v>1423681056</v>
      </c>
      <c r="L1061" s="12">
        <f t="shared" si="67"/>
        <v>42046.54</v>
      </c>
      <c r="M1061" t="b">
        <v>0</v>
      </c>
      <c r="N1061" s="5">
        <v>0</v>
      </c>
      <c r="O1061" t="b">
        <v>0</v>
      </c>
      <c r="P1061" s="5" t="s">
        <v>8279</v>
      </c>
      <c r="Q1061" s="5">
        <f t="shared" si="64"/>
        <v>0</v>
      </c>
      <c r="R1061" s="5" t="e">
        <v>#DIV/0!</v>
      </c>
      <c r="S1061" s="5">
        <f t="shared" si="65"/>
        <v>0</v>
      </c>
      <c r="T1061" s="5" t="s">
        <v>8335</v>
      </c>
      <c r="U1061" s="5" t="s">
        <v>8336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12">
        <f t="shared" si="66"/>
        <v>42109.663113425922</v>
      </c>
      <c r="K1062" s="5">
        <v>1426542893</v>
      </c>
      <c r="L1062" s="12">
        <f t="shared" si="67"/>
        <v>42079.663113425922</v>
      </c>
      <c r="M1062" t="b">
        <v>0</v>
      </c>
      <c r="N1062" s="5">
        <v>1</v>
      </c>
      <c r="O1062" t="b">
        <v>0</v>
      </c>
      <c r="P1062" s="5" t="s">
        <v>8279</v>
      </c>
      <c r="Q1062" s="5">
        <f t="shared" si="64"/>
        <v>1</v>
      </c>
      <c r="R1062" s="5">
        <v>50</v>
      </c>
      <c r="S1062" s="5">
        <f t="shared" si="65"/>
        <v>50</v>
      </c>
      <c r="T1062" s="5" t="s">
        <v>8335</v>
      </c>
      <c r="U1062" s="5" t="s">
        <v>8336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12">
        <f t="shared" si="66"/>
        <v>42491.791666666672</v>
      </c>
      <c r="K1063" s="5">
        <v>1456987108</v>
      </c>
      <c r="L1063" s="12">
        <f t="shared" si="67"/>
        <v>42432.026712962965</v>
      </c>
      <c r="M1063" t="b">
        <v>0</v>
      </c>
      <c r="N1063" s="5">
        <v>0</v>
      </c>
      <c r="O1063" t="b">
        <v>0</v>
      </c>
      <c r="P1063" s="5" t="s">
        <v>8279</v>
      </c>
      <c r="Q1063" s="5">
        <f t="shared" si="64"/>
        <v>0</v>
      </c>
      <c r="R1063" s="5" t="e">
        <v>#DIV/0!</v>
      </c>
      <c r="S1063" s="5">
        <f t="shared" si="65"/>
        <v>0</v>
      </c>
      <c r="T1063" s="5" t="s">
        <v>8335</v>
      </c>
      <c r="U1063" s="5" t="s">
        <v>8336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12">
        <f t="shared" si="66"/>
        <v>42563.557187500002</v>
      </c>
      <c r="K1064" s="5">
        <v>1467746541</v>
      </c>
      <c r="L1064" s="12">
        <f t="shared" si="67"/>
        <v>42556.557187500002</v>
      </c>
      <c r="M1064" t="b">
        <v>0</v>
      </c>
      <c r="N1064" s="5">
        <v>4</v>
      </c>
      <c r="O1064" t="b">
        <v>0</v>
      </c>
      <c r="P1064" s="5" t="s">
        <v>8279</v>
      </c>
      <c r="Q1064" s="5">
        <f t="shared" si="64"/>
        <v>95.477386934673362</v>
      </c>
      <c r="R1064" s="5">
        <v>47.5</v>
      </c>
      <c r="S1064" s="5">
        <f t="shared" si="65"/>
        <v>47.5</v>
      </c>
      <c r="T1064" s="5" t="s">
        <v>8335</v>
      </c>
      <c r="U1064" s="5" t="s">
        <v>8336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12">
        <f t="shared" si="66"/>
        <v>42612.780810185184</v>
      </c>
      <c r="K1065" s="5">
        <v>1470012262</v>
      </c>
      <c r="L1065" s="12">
        <f t="shared" si="67"/>
        <v>42582.780810185184</v>
      </c>
      <c r="M1065" t="b">
        <v>0</v>
      </c>
      <c r="N1065" s="5">
        <v>0</v>
      </c>
      <c r="O1065" t="b">
        <v>0</v>
      </c>
      <c r="P1065" s="5" t="s">
        <v>8279</v>
      </c>
      <c r="Q1065" s="5">
        <f t="shared" si="64"/>
        <v>0</v>
      </c>
      <c r="R1065" s="5" t="e">
        <v>#DIV/0!</v>
      </c>
      <c r="S1065" s="5">
        <f t="shared" si="65"/>
        <v>0</v>
      </c>
      <c r="T1065" s="5" t="s">
        <v>8335</v>
      </c>
      <c r="U1065" s="5" t="s">
        <v>8336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12">
        <f t="shared" si="66"/>
        <v>41461.978043981479</v>
      </c>
      <c r="K1066" s="5">
        <v>1369286903</v>
      </c>
      <c r="L1066" s="12">
        <f t="shared" si="67"/>
        <v>41416.978043981479</v>
      </c>
      <c r="M1066" t="b">
        <v>0</v>
      </c>
      <c r="N1066" s="5">
        <v>123</v>
      </c>
      <c r="O1066" t="b">
        <v>0</v>
      </c>
      <c r="P1066" s="5" t="s">
        <v>8280</v>
      </c>
      <c r="Q1066" s="5">
        <f t="shared" si="64"/>
        <v>8.974444444444444</v>
      </c>
      <c r="R1066" s="5">
        <v>65.666666666666671</v>
      </c>
      <c r="S1066" s="5">
        <f t="shared" si="65"/>
        <v>65.666666666666671</v>
      </c>
      <c r="T1066" s="5" t="s">
        <v>8308</v>
      </c>
      <c r="U1066" s="5" t="s">
        <v>8314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12">
        <f t="shared" si="66"/>
        <v>41689.131041666667</v>
      </c>
      <c r="K1067" s="5">
        <v>1390381722</v>
      </c>
      <c r="L1067" s="12">
        <f t="shared" si="67"/>
        <v>41661.131041666667</v>
      </c>
      <c r="M1067" t="b">
        <v>0</v>
      </c>
      <c r="N1067" s="5">
        <v>5</v>
      </c>
      <c r="O1067" t="b">
        <v>0</v>
      </c>
      <c r="P1067" s="5" t="s">
        <v>8280</v>
      </c>
      <c r="Q1067" s="5">
        <f t="shared" si="64"/>
        <v>2.7</v>
      </c>
      <c r="R1067" s="5">
        <v>16.2</v>
      </c>
      <c r="S1067" s="5">
        <f t="shared" si="65"/>
        <v>16.2</v>
      </c>
      <c r="T1067" s="5" t="s">
        <v>8308</v>
      </c>
      <c r="U1067" s="5" t="s">
        <v>8314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12">
        <f t="shared" si="66"/>
        <v>41490.712754629625</v>
      </c>
      <c r="K1068" s="5">
        <v>1371769582</v>
      </c>
      <c r="L1068" s="12">
        <f t="shared" si="67"/>
        <v>41445.712754629625</v>
      </c>
      <c r="M1068" t="b">
        <v>0</v>
      </c>
      <c r="N1068" s="5">
        <v>148</v>
      </c>
      <c r="O1068" t="b">
        <v>0</v>
      </c>
      <c r="P1068" s="5" t="s">
        <v>8280</v>
      </c>
      <c r="Q1068" s="5">
        <f t="shared" si="64"/>
        <v>3.3673333333333333</v>
      </c>
      <c r="R1068" s="5">
        <v>34.128378378378379</v>
      </c>
      <c r="S1068" s="5">
        <f t="shared" si="65"/>
        <v>34.128378378378379</v>
      </c>
      <c r="T1068" s="5" t="s">
        <v>8308</v>
      </c>
      <c r="U1068" s="5" t="s">
        <v>8314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12">
        <f t="shared" si="66"/>
        <v>41629.605682870373</v>
      </c>
      <c r="K1069" s="5">
        <v>1385065931</v>
      </c>
      <c r="L1069" s="12">
        <f t="shared" si="67"/>
        <v>41599.605682870373</v>
      </c>
      <c r="M1069" t="b">
        <v>0</v>
      </c>
      <c r="N1069" s="5">
        <v>10</v>
      </c>
      <c r="O1069" t="b">
        <v>0</v>
      </c>
      <c r="P1069" s="5" t="s">
        <v>8280</v>
      </c>
      <c r="Q1069" s="5">
        <f t="shared" si="64"/>
        <v>26</v>
      </c>
      <c r="R1069" s="5">
        <v>13</v>
      </c>
      <c r="S1069" s="5">
        <f t="shared" si="65"/>
        <v>13</v>
      </c>
      <c r="T1069" s="5" t="s">
        <v>8308</v>
      </c>
      <c r="U1069" s="5" t="s">
        <v>8314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12">
        <f t="shared" si="66"/>
        <v>42470.079444444447</v>
      </c>
      <c r="K1070" s="5">
        <v>1457686464</v>
      </c>
      <c r="L1070" s="12">
        <f t="shared" si="67"/>
        <v>42440.121111111112</v>
      </c>
      <c r="M1070" t="b">
        <v>0</v>
      </c>
      <c r="N1070" s="5">
        <v>4</v>
      </c>
      <c r="O1070" t="b">
        <v>0</v>
      </c>
      <c r="P1070" s="5" t="s">
        <v>8280</v>
      </c>
      <c r="Q1070" s="5">
        <f t="shared" si="64"/>
        <v>0.15</v>
      </c>
      <c r="R1070" s="5">
        <v>11.25</v>
      </c>
      <c r="S1070" s="5">
        <f t="shared" si="65"/>
        <v>11.25</v>
      </c>
      <c r="T1070" s="5" t="s">
        <v>8308</v>
      </c>
      <c r="U1070" s="5" t="s">
        <v>8314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12">
        <f t="shared" si="66"/>
        <v>41604.021516203706</v>
      </c>
      <c r="K1071" s="5">
        <v>1382679059</v>
      </c>
      <c r="L1071" s="12">
        <f t="shared" si="67"/>
        <v>41571.979849537034</v>
      </c>
      <c r="M1071" t="b">
        <v>0</v>
      </c>
      <c r="N1071" s="5">
        <v>21</v>
      </c>
      <c r="O1071" t="b">
        <v>0</v>
      </c>
      <c r="P1071" s="5" t="s">
        <v>8280</v>
      </c>
      <c r="Q1071" s="5">
        <f t="shared" si="64"/>
        <v>38.636363636363633</v>
      </c>
      <c r="R1071" s="5">
        <v>40.476190476190474</v>
      </c>
      <c r="S1071" s="5">
        <f t="shared" si="65"/>
        <v>40.476190476190474</v>
      </c>
      <c r="T1071" s="5" t="s">
        <v>8308</v>
      </c>
      <c r="U1071" s="5" t="s">
        <v>8314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12">
        <f t="shared" si="66"/>
        <v>41182.761828703704</v>
      </c>
      <c r="K1072" s="5">
        <v>1347322622</v>
      </c>
      <c r="L1072" s="12">
        <f t="shared" si="67"/>
        <v>41162.761828703704</v>
      </c>
      <c r="M1072" t="b">
        <v>0</v>
      </c>
      <c r="N1072" s="5">
        <v>2</v>
      </c>
      <c r="O1072" t="b">
        <v>0</v>
      </c>
      <c r="P1072" s="5" t="s">
        <v>8280</v>
      </c>
      <c r="Q1072" s="5">
        <f t="shared" si="64"/>
        <v>0.7</v>
      </c>
      <c r="R1072" s="5">
        <v>35</v>
      </c>
      <c r="S1072" s="5">
        <f t="shared" si="65"/>
        <v>35</v>
      </c>
      <c r="T1072" s="5" t="s">
        <v>8308</v>
      </c>
      <c r="U1072" s="5" t="s">
        <v>8314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12">
        <f t="shared" si="66"/>
        <v>42325.545057870375</v>
      </c>
      <c r="K1073" s="5">
        <v>1445191493</v>
      </c>
      <c r="L1073" s="12">
        <f t="shared" si="67"/>
        <v>42295.503391203703</v>
      </c>
      <c r="M1073" t="b">
        <v>0</v>
      </c>
      <c r="N1073" s="5">
        <v>0</v>
      </c>
      <c r="O1073" t="b">
        <v>0</v>
      </c>
      <c r="P1073" s="5" t="s">
        <v>8280</v>
      </c>
      <c r="Q1073" s="5">
        <f t="shared" si="64"/>
        <v>0</v>
      </c>
      <c r="R1073" s="5" t="e">
        <v>#DIV/0!</v>
      </c>
      <c r="S1073" s="5">
        <f t="shared" si="65"/>
        <v>0</v>
      </c>
      <c r="T1073" s="5" t="s">
        <v>8308</v>
      </c>
      <c r="U1073" s="5" t="s">
        <v>8314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12">
        <f t="shared" si="66"/>
        <v>41675.582141203704</v>
      </c>
      <c r="K1074" s="5">
        <v>1389038297</v>
      </c>
      <c r="L1074" s="12">
        <f t="shared" si="67"/>
        <v>41645.582141203704</v>
      </c>
      <c r="M1074" t="b">
        <v>0</v>
      </c>
      <c r="N1074" s="5">
        <v>4</v>
      </c>
      <c r="O1074" t="b">
        <v>0</v>
      </c>
      <c r="P1074" s="5" t="s">
        <v>8280</v>
      </c>
      <c r="Q1074" s="5">
        <f t="shared" si="64"/>
        <v>6.8000000000000005E-2</v>
      </c>
      <c r="R1074" s="5">
        <v>12.75</v>
      </c>
      <c r="S1074" s="5">
        <f t="shared" si="65"/>
        <v>12.75</v>
      </c>
      <c r="T1074" s="5" t="s">
        <v>8308</v>
      </c>
      <c r="U1074" s="5" t="s">
        <v>8314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12">
        <f t="shared" si="66"/>
        <v>40832.714594907404</v>
      </c>
      <c r="K1075" s="5">
        <v>1316214541</v>
      </c>
      <c r="L1075" s="12">
        <f t="shared" si="67"/>
        <v>40802.714594907404</v>
      </c>
      <c r="M1075" t="b">
        <v>0</v>
      </c>
      <c r="N1075" s="5">
        <v>1</v>
      </c>
      <c r="O1075" t="b">
        <v>0</v>
      </c>
      <c r="P1075" s="5" t="s">
        <v>8280</v>
      </c>
      <c r="Q1075" s="5">
        <f t="shared" si="64"/>
        <v>1.3333333333333333</v>
      </c>
      <c r="R1075" s="5">
        <v>10</v>
      </c>
      <c r="S1075" s="5">
        <f t="shared" si="65"/>
        <v>10</v>
      </c>
      <c r="T1075" s="5" t="s">
        <v>8308</v>
      </c>
      <c r="U1075" s="5" t="s">
        <v>8314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12">
        <f t="shared" si="66"/>
        <v>41642.922974537039</v>
      </c>
      <c r="K1076" s="5">
        <v>1386216545</v>
      </c>
      <c r="L1076" s="12">
        <f t="shared" si="67"/>
        <v>41612.922974537039</v>
      </c>
      <c r="M1076" t="b">
        <v>0</v>
      </c>
      <c r="N1076" s="5">
        <v>30</v>
      </c>
      <c r="O1076" t="b">
        <v>0</v>
      </c>
      <c r="P1076" s="5" t="s">
        <v>8280</v>
      </c>
      <c r="Q1076" s="5">
        <f t="shared" si="64"/>
        <v>6.3092592592592593</v>
      </c>
      <c r="R1076" s="5">
        <v>113.56666666666666</v>
      </c>
      <c r="S1076" s="5">
        <f t="shared" si="65"/>
        <v>113.56666666666666</v>
      </c>
      <c r="T1076" s="5" t="s">
        <v>8308</v>
      </c>
      <c r="U1076" s="5" t="s">
        <v>8314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12">
        <f t="shared" si="66"/>
        <v>41035.654120370367</v>
      </c>
      <c r="K1077" s="5">
        <v>1333748516</v>
      </c>
      <c r="L1077" s="12">
        <f t="shared" si="67"/>
        <v>41005.654120370367</v>
      </c>
      <c r="M1077" t="b">
        <v>0</v>
      </c>
      <c r="N1077" s="5">
        <v>3</v>
      </c>
      <c r="O1077" t="b">
        <v>0</v>
      </c>
      <c r="P1077" s="5" t="s">
        <v>8280</v>
      </c>
      <c r="Q1077" s="5">
        <f t="shared" si="64"/>
        <v>4.5</v>
      </c>
      <c r="R1077" s="5">
        <v>15</v>
      </c>
      <c r="S1077" s="5">
        <f t="shared" si="65"/>
        <v>15</v>
      </c>
      <c r="T1077" s="5" t="s">
        <v>8308</v>
      </c>
      <c r="U1077" s="5" t="s">
        <v>8314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12">
        <f t="shared" si="66"/>
        <v>41893.127893518518</v>
      </c>
      <c r="K1078" s="5">
        <v>1405674250</v>
      </c>
      <c r="L1078" s="12">
        <f t="shared" si="67"/>
        <v>41838.127893518518</v>
      </c>
      <c r="M1078" t="b">
        <v>0</v>
      </c>
      <c r="N1078" s="5">
        <v>975</v>
      </c>
      <c r="O1078" t="b">
        <v>0</v>
      </c>
      <c r="P1078" s="5" t="s">
        <v>8280</v>
      </c>
      <c r="Q1078" s="5">
        <f t="shared" si="64"/>
        <v>62.765333333333331</v>
      </c>
      <c r="R1078" s="5">
        <v>48.281025641025643</v>
      </c>
      <c r="S1078" s="5">
        <f t="shared" si="65"/>
        <v>48.281025641025643</v>
      </c>
      <c r="T1078" s="5" t="s">
        <v>8308</v>
      </c>
      <c r="U1078" s="5" t="s">
        <v>8314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12">
        <f t="shared" si="66"/>
        <v>42382.91679398148</v>
      </c>
      <c r="K1079" s="5">
        <v>1450152011</v>
      </c>
      <c r="L1079" s="12">
        <f t="shared" si="67"/>
        <v>42352.91679398148</v>
      </c>
      <c r="M1079" t="b">
        <v>0</v>
      </c>
      <c r="N1079" s="5">
        <v>167</v>
      </c>
      <c r="O1079" t="b">
        <v>0</v>
      </c>
      <c r="P1079" s="5" t="s">
        <v>8280</v>
      </c>
      <c r="Q1079" s="5">
        <f t="shared" si="64"/>
        <v>29.376000000000001</v>
      </c>
      <c r="R1079" s="5">
        <v>43.976047904191617</v>
      </c>
      <c r="S1079" s="5">
        <f t="shared" si="65"/>
        <v>43.976047904191617</v>
      </c>
      <c r="T1079" s="5" t="s">
        <v>8308</v>
      </c>
      <c r="U1079" s="5" t="s">
        <v>8314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12">
        <f t="shared" si="66"/>
        <v>40745.945844907408</v>
      </c>
      <c r="K1080" s="5">
        <v>1307421721</v>
      </c>
      <c r="L1080" s="12">
        <f t="shared" si="67"/>
        <v>40700.945844907408</v>
      </c>
      <c r="M1080" t="b">
        <v>0</v>
      </c>
      <c r="N1080" s="5">
        <v>5</v>
      </c>
      <c r="O1080" t="b">
        <v>0</v>
      </c>
      <c r="P1080" s="5" t="s">
        <v>8280</v>
      </c>
      <c r="Q1080" s="5">
        <f t="shared" si="64"/>
        <v>7.5</v>
      </c>
      <c r="R1080" s="5">
        <v>9</v>
      </c>
      <c r="S1080" s="5">
        <f t="shared" si="65"/>
        <v>9</v>
      </c>
      <c r="T1080" s="5" t="s">
        <v>8308</v>
      </c>
      <c r="U1080" s="5" t="s">
        <v>8314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12">
        <f t="shared" si="66"/>
        <v>42504.316388888888</v>
      </c>
      <c r="K1081" s="5">
        <v>1461072936</v>
      </c>
      <c r="L1081" s="12">
        <f t="shared" si="67"/>
        <v>42479.316388888888</v>
      </c>
      <c r="M1081" t="b">
        <v>0</v>
      </c>
      <c r="N1081" s="5">
        <v>18</v>
      </c>
      <c r="O1081" t="b">
        <v>0</v>
      </c>
      <c r="P1081" s="5" t="s">
        <v>8280</v>
      </c>
      <c r="Q1081" s="5">
        <f t="shared" si="64"/>
        <v>2.6076923076923078</v>
      </c>
      <c r="R1081" s="5">
        <v>37.666666666666664</v>
      </c>
      <c r="S1081" s="5">
        <f t="shared" si="65"/>
        <v>37.666666666666664</v>
      </c>
      <c r="T1081" s="5" t="s">
        <v>8308</v>
      </c>
      <c r="U1081" s="5" t="s">
        <v>8314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12">
        <f t="shared" si="66"/>
        <v>41769.888113425928</v>
      </c>
      <c r="K1082" s="5">
        <v>1397186333</v>
      </c>
      <c r="L1082" s="12">
        <f t="shared" si="67"/>
        <v>41739.888113425928</v>
      </c>
      <c r="M1082" t="b">
        <v>0</v>
      </c>
      <c r="N1082" s="5">
        <v>98</v>
      </c>
      <c r="O1082" t="b">
        <v>0</v>
      </c>
      <c r="P1082" s="5" t="s">
        <v>8280</v>
      </c>
      <c r="Q1082" s="5">
        <f t="shared" si="64"/>
        <v>9.1050000000000004</v>
      </c>
      <c r="R1082" s="5">
        <v>18.581632653061224</v>
      </c>
      <c r="S1082" s="5">
        <f t="shared" si="65"/>
        <v>18.581632653061224</v>
      </c>
      <c r="T1082" s="5" t="s">
        <v>8308</v>
      </c>
      <c r="U1082" s="5" t="s">
        <v>8314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12">
        <f t="shared" si="66"/>
        <v>42032.676990740743</v>
      </c>
      <c r="K1083" s="5">
        <v>1419891292</v>
      </c>
      <c r="L1083" s="12">
        <f t="shared" si="67"/>
        <v>42002.676990740743</v>
      </c>
      <c r="M1083" t="b">
        <v>0</v>
      </c>
      <c r="N1083" s="5">
        <v>4</v>
      </c>
      <c r="O1083" t="b">
        <v>0</v>
      </c>
      <c r="P1083" s="5" t="s">
        <v>8280</v>
      </c>
      <c r="Q1083" s="5">
        <f t="shared" si="64"/>
        <v>1.7647058823529412E-2</v>
      </c>
      <c r="R1083" s="5">
        <v>3</v>
      </c>
      <c r="S1083" s="5">
        <f t="shared" si="65"/>
        <v>3</v>
      </c>
      <c r="T1083" s="5" t="s">
        <v>8308</v>
      </c>
      <c r="U1083" s="5" t="s">
        <v>8314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12">
        <f t="shared" si="66"/>
        <v>41131.656111111108</v>
      </c>
      <c r="K1084" s="5">
        <v>1342043088</v>
      </c>
      <c r="L1084" s="12">
        <f t="shared" si="67"/>
        <v>41101.656111111108</v>
      </c>
      <c r="M1084" t="b">
        <v>0</v>
      </c>
      <c r="N1084" s="5">
        <v>3</v>
      </c>
      <c r="O1084" t="b">
        <v>0</v>
      </c>
      <c r="P1084" s="5" t="s">
        <v>8280</v>
      </c>
      <c r="Q1084" s="5">
        <f t="shared" si="64"/>
        <v>0.56000000000000005</v>
      </c>
      <c r="R1084" s="5">
        <v>18.666666666666668</v>
      </c>
      <c r="S1084" s="5">
        <f t="shared" si="65"/>
        <v>18.666666666666668</v>
      </c>
      <c r="T1084" s="5" t="s">
        <v>8308</v>
      </c>
      <c r="U1084" s="5" t="s">
        <v>8314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12">
        <f t="shared" si="66"/>
        <v>41853.409525462965</v>
      </c>
      <c r="K1085" s="5">
        <v>1401810583</v>
      </c>
      <c r="L1085" s="12">
        <f t="shared" si="67"/>
        <v>41793.409525462965</v>
      </c>
      <c r="M1085" t="b">
        <v>0</v>
      </c>
      <c r="N1085" s="5">
        <v>1</v>
      </c>
      <c r="O1085" t="b">
        <v>0</v>
      </c>
      <c r="P1085" s="5" t="s">
        <v>8280</v>
      </c>
      <c r="Q1085" s="5">
        <f t="shared" si="64"/>
        <v>0.82</v>
      </c>
      <c r="R1085" s="5">
        <v>410</v>
      </c>
      <c r="S1085" s="5">
        <f t="shared" si="65"/>
        <v>410</v>
      </c>
      <c r="T1085" s="5" t="s">
        <v>8308</v>
      </c>
      <c r="U1085" s="5" t="s">
        <v>8314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12">
        <f t="shared" si="66"/>
        <v>41859.662083333329</v>
      </c>
      <c r="K1086" s="5">
        <v>1404942804</v>
      </c>
      <c r="L1086" s="12">
        <f t="shared" si="67"/>
        <v>41829.662083333329</v>
      </c>
      <c r="M1086" t="b">
        <v>0</v>
      </c>
      <c r="N1086" s="5">
        <v>0</v>
      </c>
      <c r="O1086" t="b">
        <v>0</v>
      </c>
      <c r="P1086" s="5" t="s">
        <v>8280</v>
      </c>
      <c r="Q1086" s="5">
        <f t="shared" si="64"/>
        <v>0</v>
      </c>
      <c r="R1086" s="5" t="e">
        <v>#DIV/0!</v>
      </c>
      <c r="S1086" s="5">
        <f t="shared" si="65"/>
        <v>0</v>
      </c>
      <c r="T1086" s="5" t="s">
        <v>8308</v>
      </c>
      <c r="U1086" s="5" t="s">
        <v>8314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12">
        <f t="shared" si="66"/>
        <v>42443.379340277781</v>
      </c>
      <c r="K1087" s="5">
        <v>1455379575</v>
      </c>
      <c r="L1087" s="12">
        <f t="shared" si="67"/>
        <v>42413.421006944445</v>
      </c>
      <c r="M1087" t="b">
        <v>0</v>
      </c>
      <c r="N1087" s="5">
        <v>9</v>
      </c>
      <c r="O1087" t="b">
        <v>0</v>
      </c>
      <c r="P1087" s="5" t="s">
        <v>8280</v>
      </c>
      <c r="Q1087" s="5">
        <f t="shared" si="64"/>
        <v>3.42</v>
      </c>
      <c r="R1087" s="5">
        <v>114</v>
      </c>
      <c r="S1087" s="5">
        <f t="shared" si="65"/>
        <v>114</v>
      </c>
      <c r="T1087" s="5" t="s">
        <v>8308</v>
      </c>
      <c r="U1087" s="5" t="s">
        <v>8314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12">
        <f t="shared" si="66"/>
        <v>41875.616793981484</v>
      </c>
      <c r="K1088" s="5">
        <v>1406321291</v>
      </c>
      <c r="L1088" s="12">
        <f t="shared" si="67"/>
        <v>41845.616793981484</v>
      </c>
      <c r="M1088" t="b">
        <v>0</v>
      </c>
      <c r="N1088" s="5">
        <v>2</v>
      </c>
      <c r="O1088" t="b">
        <v>0</v>
      </c>
      <c r="P1088" s="5" t="s">
        <v>8280</v>
      </c>
      <c r="Q1088" s="5">
        <f t="shared" si="64"/>
        <v>8.3333333333333329E-2</v>
      </c>
      <c r="R1088" s="5">
        <v>7.5</v>
      </c>
      <c r="S1088" s="5">
        <f t="shared" si="65"/>
        <v>7.5</v>
      </c>
      <c r="T1088" s="5" t="s">
        <v>8308</v>
      </c>
      <c r="U1088" s="5" t="s">
        <v>8314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12">
        <f t="shared" si="66"/>
        <v>41805.463969907403</v>
      </c>
      <c r="K1089" s="5">
        <v>1400260087</v>
      </c>
      <c r="L1089" s="12">
        <f t="shared" si="67"/>
        <v>41775.463969907403</v>
      </c>
      <c r="M1089" t="b">
        <v>0</v>
      </c>
      <c r="N1089" s="5">
        <v>0</v>
      </c>
      <c r="O1089" t="b">
        <v>0</v>
      </c>
      <c r="P1089" s="5" t="s">
        <v>8280</v>
      </c>
      <c r="Q1089" s="5">
        <f t="shared" si="64"/>
        <v>0</v>
      </c>
      <c r="R1089" s="5" t="e">
        <v>#DIV/0!</v>
      </c>
      <c r="S1089" s="5">
        <f t="shared" si="65"/>
        <v>0</v>
      </c>
      <c r="T1089" s="5" t="s">
        <v>8308</v>
      </c>
      <c r="U1089" s="5" t="s">
        <v>8314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12">
        <f t="shared" si="66"/>
        <v>41753.549386574072</v>
      </c>
      <c r="K1090" s="5">
        <v>1395774667</v>
      </c>
      <c r="L1090" s="12">
        <f t="shared" si="67"/>
        <v>41723.549386574072</v>
      </c>
      <c r="M1090" t="b">
        <v>0</v>
      </c>
      <c r="N1090" s="5">
        <v>147</v>
      </c>
      <c r="O1090" t="b">
        <v>0</v>
      </c>
      <c r="P1090" s="5" t="s">
        <v>8280</v>
      </c>
      <c r="Q1090" s="5">
        <f t="shared" ref="Q1090:Q1153" si="68">E1090*100/D1090</f>
        <v>14.182977777777777</v>
      </c>
      <c r="R1090" s="5">
        <v>43.41727891156463</v>
      </c>
      <c r="S1090" s="5">
        <f t="shared" ref="S1090:S1153" si="69">IFERROR(R1090,0)</f>
        <v>43.41727891156463</v>
      </c>
      <c r="T1090" s="5" t="s">
        <v>8308</v>
      </c>
      <c r="U1090" s="5" t="s">
        <v>8314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12">
        <f t="shared" ref="J1091:J1154" si="70">(I1091/86400)+25569+(-6/24)</f>
        <v>42180.939525462964</v>
      </c>
      <c r="K1091" s="5">
        <v>1432701175</v>
      </c>
      <c r="L1091" s="12">
        <f t="shared" ref="L1091:L1154" si="71">(K1091/86400)+25569+(-6/24)</f>
        <v>42150.939525462964</v>
      </c>
      <c r="M1091" t="b">
        <v>0</v>
      </c>
      <c r="N1091" s="5">
        <v>49</v>
      </c>
      <c r="O1091" t="b">
        <v>0</v>
      </c>
      <c r="P1091" s="5" t="s">
        <v>8280</v>
      </c>
      <c r="Q1091" s="5">
        <f t="shared" si="68"/>
        <v>7.8266666666666671</v>
      </c>
      <c r="R1091" s="5">
        <v>23.959183673469386</v>
      </c>
      <c r="S1091" s="5">
        <f t="shared" si="69"/>
        <v>23.959183673469386</v>
      </c>
      <c r="T1091" s="5" t="s">
        <v>8308</v>
      </c>
      <c r="U1091" s="5" t="s">
        <v>8314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12">
        <f t="shared" si="70"/>
        <v>42152.935798611114</v>
      </c>
      <c r="K1092" s="5">
        <v>1430281653</v>
      </c>
      <c r="L1092" s="12">
        <f t="shared" si="71"/>
        <v>42122.935798611114</v>
      </c>
      <c r="M1092" t="b">
        <v>0</v>
      </c>
      <c r="N1092" s="5">
        <v>1</v>
      </c>
      <c r="O1092" t="b">
        <v>0</v>
      </c>
      <c r="P1092" s="5" t="s">
        <v>8280</v>
      </c>
      <c r="Q1092" s="5">
        <f t="shared" si="68"/>
        <v>3.8464497269020695E-2</v>
      </c>
      <c r="R1092" s="5">
        <v>5</v>
      </c>
      <c r="S1092" s="5">
        <f t="shared" si="69"/>
        <v>5</v>
      </c>
      <c r="T1092" s="5" t="s">
        <v>8308</v>
      </c>
      <c r="U1092" s="5" t="s">
        <v>8314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12">
        <f t="shared" si="70"/>
        <v>42470.528611111113</v>
      </c>
      <c r="K1093" s="5">
        <v>1457725272</v>
      </c>
      <c r="L1093" s="12">
        <f t="shared" si="71"/>
        <v>42440.570277777777</v>
      </c>
      <c r="M1093" t="b">
        <v>0</v>
      </c>
      <c r="N1093" s="5">
        <v>2</v>
      </c>
      <c r="O1093" t="b">
        <v>0</v>
      </c>
      <c r="P1093" s="5" t="s">
        <v>8280</v>
      </c>
      <c r="Q1093" s="5">
        <f t="shared" si="68"/>
        <v>12.5</v>
      </c>
      <c r="R1093" s="5">
        <v>12.5</v>
      </c>
      <c r="S1093" s="5">
        <f t="shared" si="69"/>
        <v>12.5</v>
      </c>
      <c r="T1093" s="5" t="s">
        <v>8308</v>
      </c>
      <c r="U1093" s="5" t="s">
        <v>8314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12">
        <f t="shared" si="70"/>
        <v>41279.775902777779</v>
      </c>
      <c r="K1094" s="5">
        <v>1354840638</v>
      </c>
      <c r="L1094" s="12">
        <f t="shared" si="71"/>
        <v>41249.775902777779</v>
      </c>
      <c r="M1094" t="b">
        <v>0</v>
      </c>
      <c r="N1094" s="5">
        <v>7</v>
      </c>
      <c r="O1094" t="b">
        <v>0</v>
      </c>
      <c r="P1094" s="5" t="s">
        <v>8280</v>
      </c>
      <c r="Q1094" s="5">
        <f t="shared" si="68"/>
        <v>1.05</v>
      </c>
      <c r="R1094" s="5">
        <v>3</v>
      </c>
      <c r="S1094" s="5">
        <f t="shared" si="69"/>
        <v>3</v>
      </c>
      <c r="T1094" s="5" t="s">
        <v>8308</v>
      </c>
      <c r="U1094" s="5" t="s">
        <v>8314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12">
        <f t="shared" si="70"/>
        <v>42411.723807870367</v>
      </c>
      <c r="K1095" s="5">
        <v>1453936937</v>
      </c>
      <c r="L1095" s="12">
        <f t="shared" si="71"/>
        <v>42396.723807870367</v>
      </c>
      <c r="M1095" t="b">
        <v>0</v>
      </c>
      <c r="N1095" s="5">
        <v>4</v>
      </c>
      <c r="O1095" t="b">
        <v>0</v>
      </c>
      <c r="P1095" s="5" t="s">
        <v>8280</v>
      </c>
      <c r="Q1095" s="5">
        <f t="shared" si="68"/>
        <v>14.083333333333334</v>
      </c>
      <c r="R1095" s="5">
        <v>10.5625</v>
      </c>
      <c r="S1095" s="5">
        <f t="shared" si="69"/>
        <v>10.5625</v>
      </c>
      <c r="T1095" s="5" t="s">
        <v>8308</v>
      </c>
      <c r="U1095" s="5" t="s">
        <v>8314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12">
        <f t="shared" si="70"/>
        <v>40825.46334490741</v>
      </c>
      <c r="K1096" s="5">
        <v>1315588033</v>
      </c>
      <c r="L1096" s="12">
        <f t="shared" si="71"/>
        <v>40795.46334490741</v>
      </c>
      <c r="M1096" t="b">
        <v>0</v>
      </c>
      <c r="N1096" s="5">
        <v>27</v>
      </c>
      <c r="O1096" t="b">
        <v>0</v>
      </c>
      <c r="P1096" s="5" t="s">
        <v>8280</v>
      </c>
      <c r="Q1096" s="5">
        <f t="shared" si="68"/>
        <v>18.300055555555556</v>
      </c>
      <c r="R1096" s="5">
        <v>122.00037037037038</v>
      </c>
      <c r="S1096" s="5">
        <f t="shared" si="69"/>
        <v>122.00037037037038</v>
      </c>
      <c r="T1096" s="5" t="s">
        <v>8308</v>
      </c>
      <c r="U1096" s="5" t="s">
        <v>8314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12">
        <f t="shared" si="70"/>
        <v>41516.287268518521</v>
      </c>
      <c r="K1097" s="5">
        <v>1375275220</v>
      </c>
      <c r="L1097" s="12">
        <f t="shared" si="71"/>
        <v>41486.287268518521</v>
      </c>
      <c r="M1097" t="b">
        <v>0</v>
      </c>
      <c r="N1097" s="5">
        <v>94</v>
      </c>
      <c r="O1097" t="b">
        <v>0</v>
      </c>
      <c r="P1097" s="5" t="s">
        <v>8280</v>
      </c>
      <c r="Q1097" s="5">
        <f t="shared" si="68"/>
        <v>5.0347999999999997</v>
      </c>
      <c r="R1097" s="5">
        <v>267.80851063829789</v>
      </c>
      <c r="S1097" s="5">
        <f t="shared" si="69"/>
        <v>267.80851063829789</v>
      </c>
      <c r="T1097" s="5" t="s">
        <v>8308</v>
      </c>
      <c r="U1097" s="5" t="s">
        <v>8314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12">
        <f t="shared" si="70"/>
        <v>41915.895833333336</v>
      </c>
      <c r="K1098" s="5">
        <v>1409747154</v>
      </c>
      <c r="L1098" s="12">
        <f t="shared" si="71"/>
        <v>41885.26798611111</v>
      </c>
      <c r="M1098" t="b">
        <v>0</v>
      </c>
      <c r="N1098" s="5">
        <v>29</v>
      </c>
      <c r="O1098" t="b">
        <v>0</v>
      </c>
      <c r="P1098" s="5" t="s">
        <v>8280</v>
      </c>
      <c r="Q1098" s="5">
        <f t="shared" si="68"/>
        <v>17.933333333333334</v>
      </c>
      <c r="R1098" s="5">
        <v>74.206896551724142</v>
      </c>
      <c r="S1098" s="5">
        <f t="shared" si="69"/>
        <v>74.206896551724142</v>
      </c>
      <c r="T1098" s="5" t="s">
        <v>8308</v>
      </c>
      <c r="U1098" s="5" t="s">
        <v>8314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12">
        <f t="shared" si="70"/>
        <v>41700.542557870373</v>
      </c>
      <c r="K1099" s="5">
        <v>1390330877</v>
      </c>
      <c r="L1099" s="12">
        <f t="shared" si="71"/>
        <v>41660.542557870373</v>
      </c>
      <c r="M1099" t="b">
        <v>0</v>
      </c>
      <c r="N1099" s="5">
        <v>7</v>
      </c>
      <c r="O1099" t="b">
        <v>0</v>
      </c>
      <c r="P1099" s="5" t="s">
        <v>8280</v>
      </c>
      <c r="Q1099" s="5">
        <f t="shared" si="68"/>
        <v>4.7E-2</v>
      </c>
      <c r="R1099" s="5">
        <v>6.7142857142857144</v>
      </c>
      <c r="S1099" s="5">
        <f t="shared" si="69"/>
        <v>6.7142857142857144</v>
      </c>
      <c r="T1099" s="5" t="s">
        <v>8308</v>
      </c>
      <c r="U1099" s="5" t="s">
        <v>8314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12">
        <f t="shared" si="70"/>
        <v>41742.512673611112</v>
      </c>
      <c r="K1100" s="5">
        <v>1394821095</v>
      </c>
      <c r="L1100" s="12">
        <f t="shared" si="71"/>
        <v>41712.512673611112</v>
      </c>
      <c r="M1100" t="b">
        <v>0</v>
      </c>
      <c r="N1100" s="5">
        <v>22</v>
      </c>
      <c r="O1100" t="b">
        <v>0</v>
      </c>
      <c r="P1100" s="5" t="s">
        <v>8280</v>
      </c>
      <c r="Q1100" s="5">
        <f t="shared" si="68"/>
        <v>7.2119999999999997</v>
      </c>
      <c r="R1100" s="5">
        <v>81.954545454545453</v>
      </c>
      <c r="S1100" s="5">
        <f t="shared" si="69"/>
        <v>81.954545454545453</v>
      </c>
      <c r="T1100" s="5" t="s">
        <v>8308</v>
      </c>
      <c r="U1100" s="5" t="s">
        <v>8314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12">
        <f t="shared" si="70"/>
        <v>42137.586435185185</v>
      </c>
      <c r="K1101" s="5">
        <v>1428955468</v>
      </c>
      <c r="L1101" s="12">
        <f t="shared" si="71"/>
        <v>42107.586435185185</v>
      </c>
      <c r="M1101" t="b">
        <v>0</v>
      </c>
      <c r="N1101" s="5">
        <v>1</v>
      </c>
      <c r="O1101" t="b">
        <v>0</v>
      </c>
      <c r="P1101" s="5" t="s">
        <v>8280</v>
      </c>
      <c r="Q1101" s="5">
        <f t="shared" si="68"/>
        <v>0.5</v>
      </c>
      <c r="R1101" s="5">
        <v>25</v>
      </c>
      <c r="S1101" s="5">
        <f t="shared" si="69"/>
        <v>25</v>
      </c>
      <c r="T1101" s="5" t="s">
        <v>8308</v>
      </c>
      <c r="U1101" s="5" t="s">
        <v>8314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12">
        <f t="shared" si="70"/>
        <v>42413.860775462963</v>
      </c>
      <c r="K1102" s="5">
        <v>1452825571</v>
      </c>
      <c r="L1102" s="12">
        <f t="shared" si="71"/>
        <v>42383.860775462963</v>
      </c>
      <c r="M1102" t="b">
        <v>0</v>
      </c>
      <c r="N1102" s="5">
        <v>10</v>
      </c>
      <c r="O1102" t="b">
        <v>0</v>
      </c>
      <c r="P1102" s="5" t="s">
        <v>8280</v>
      </c>
      <c r="Q1102" s="5">
        <f t="shared" si="68"/>
        <v>2.5</v>
      </c>
      <c r="R1102" s="5">
        <v>10</v>
      </c>
      <c r="S1102" s="5">
        <f t="shared" si="69"/>
        <v>10</v>
      </c>
      <c r="T1102" s="5" t="s">
        <v>8308</v>
      </c>
      <c r="U1102" s="5" t="s">
        <v>8314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12">
        <f t="shared" si="70"/>
        <v>42565.508333333331</v>
      </c>
      <c r="K1103" s="5">
        <v>1466188338</v>
      </c>
      <c r="L1103" s="12">
        <f t="shared" si="71"/>
        <v>42538.52243055556</v>
      </c>
      <c r="M1103" t="b">
        <v>0</v>
      </c>
      <c r="N1103" s="5">
        <v>6</v>
      </c>
      <c r="O1103" t="b">
        <v>0</v>
      </c>
      <c r="P1103" s="5" t="s">
        <v>8280</v>
      </c>
      <c r="Q1103" s="5">
        <f t="shared" si="68"/>
        <v>4.1000000000000002E-2</v>
      </c>
      <c r="R1103" s="5">
        <v>6.833333333333333</v>
      </c>
      <c r="S1103" s="5">
        <f t="shared" si="69"/>
        <v>6.833333333333333</v>
      </c>
      <c r="T1103" s="5" t="s">
        <v>8308</v>
      </c>
      <c r="U1103" s="5" t="s">
        <v>8314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12">
        <f t="shared" si="70"/>
        <v>41616.999305555553</v>
      </c>
      <c r="K1104" s="5">
        <v>1383095125</v>
      </c>
      <c r="L1104" s="12">
        <f t="shared" si="71"/>
        <v>41576.795428240745</v>
      </c>
      <c r="M1104" t="b">
        <v>0</v>
      </c>
      <c r="N1104" s="5">
        <v>24</v>
      </c>
      <c r="O1104" t="b">
        <v>0</v>
      </c>
      <c r="P1104" s="5" t="s">
        <v>8280</v>
      </c>
      <c r="Q1104" s="5">
        <f t="shared" si="68"/>
        <v>5.3125</v>
      </c>
      <c r="R1104" s="5">
        <v>17.708333333333332</v>
      </c>
      <c r="S1104" s="5">
        <f t="shared" si="69"/>
        <v>17.708333333333332</v>
      </c>
      <c r="T1104" s="5" t="s">
        <v>8308</v>
      </c>
      <c r="U1104" s="5" t="s">
        <v>8314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12">
        <f t="shared" si="70"/>
        <v>42538.97210648148</v>
      </c>
      <c r="K1105" s="5">
        <v>1461043190</v>
      </c>
      <c r="L1105" s="12">
        <f t="shared" si="71"/>
        <v>42478.97210648148</v>
      </c>
      <c r="M1105" t="b">
        <v>0</v>
      </c>
      <c r="N1105" s="5">
        <v>15</v>
      </c>
      <c r="O1105" t="b">
        <v>0</v>
      </c>
      <c r="P1105" s="5" t="s">
        <v>8280</v>
      </c>
      <c r="Q1105" s="5">
        <f t="shared" si="68"/>
        <v>1.62</v>
      </c>
      <c r="R1105" s="5">
        <v>16.2</v>
      </c>
      <c r="S1105" s="5">
        <f t="shared" si="69"/>
        <v>16.2</v>
      </c>
      <c r="T1105" s="5" t="s">
        <v>8308</v>
      </c>
      <c r="U1105" s="5" t="s">
        <v>8314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12">
        <f t="shared" si="70"/>
        <v>41801.15996527778</v>
      </c>
      <c r="K1106" s="5">
        <v>1399888221</v>
      </c>
      <c r="L1106" s="12">
        <f t="shared" si="71"/>
        <v>41771.15996527778</v>
      </c>
      <c r="M1106" t="b">
        <v>0</v>
      </c>
      <c r="N1106" s="5">
        <v>37</v>
      </c>
      <c r="O1106" t="b">
        <v>0</v>
      </c>
      <c r="P1106" s="5" t="s">
        <v>8280</v>
      </c>
      <c r="Q1106" s="5">
        <f t="shared" si="68"/>
        <v>4.9516666666666671</v>
      </c>
      <c r="R1106" s="5">
        <v>80.297297297297291</v>
      </c>
      <c r="S1106" s="5">
        <f t="shared" si="69"/>
        <v>80.297297297297291</v>
      </c>
      <c r="T1106" s="5" t="s">
        <v>8308</v>
      </c>
      <c r="U1106" s="5" t="s">
        <v>8314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12">
        <f t="shared" si="70"/>
        <v>41721.8440625</v>
      </c>
      <c r="K1107" s="5">
        <v>1393038927</v>
      </c>
      <c r="L1107" s="12">
        <f t="shared" si="71"/>
        <v>41691.885729166665</v>
      </c>
      <c r="M1107" t="b">
        <v>0</v>
      </c>
      <c r="N1107" s="5">
        <v>20</v>
      </c>
      <c r="O1107" t="b">
        <v>0</v>
      </c>
      <c r="P1107" s="5" t="s">
        <v>8280</v>
      </c>
      <c r="Q1107" s="5">
        <f t="shared" si="68"/>
        <v>0.159</v>
      </c>
      <c r="R1107" s="5">
        <v>71.55</v>
      </c>
      <c r="S1107" s="5">
        <f t="shared" si="69"/>
        <v>71.55</v>
      </c>
      <c r="T1107" s="5" t="s">
        <v>8308</v>
      </c>
      <c r="U1107" s="5" t="s">
        <v>8314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12">
        <f t="shared" si="70"/>
        <v>41003.448784722219</v>
      </c>
      <c r="K1108" s="5">
        <v>1330969575</v>
      </c>
      <c r="L1108" s="12">
        <f t="shared" si="71"/>
        <v>40973.490451388891</v>
      </c>
      <c r="M1108" t="b">
        <v>0</v>
      </c>
      <c r="N1108" s="5">
        <v>7</v>
      </c>
      <c r="O1108" t="b">
        <v>0</v>
      </c>
      <c r="P1108" s="5" t="s">
        <v>8280</v>
      </c>
      <c r="Q1108" s="5">
        <f t="shared" si="68"/>
        <v>41.25</v>
      </c>
      <c r="R1108" s="5">
        <v>23.571428571428573</v>
      </c>
      <c r="S1108" s="5">
        <f t="shared" si="69"/>
        <v>23.571428571428573</v>
      </c>
      <c r="T1108" s="5" t="s">
        <v>8308</v>
      </c>
      <c r="U1108" s="5" t="s">
        <v>8314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12">
        <f t="shared" si="70"/>
        <v>41843.611388888887</v>
      </c>
      <c r="K1109" s="5">
        <v>1403556024</v>
      </c>
      <c r="L1109" s="12">
        <f t="shared" si="71"/>
        <v>41813.611388888887</v>
      </c>
      <c r="M1109" t="b">
        <v>0</v>
      </c>
      <c r="N1109" s="5">
        <v>0</v>
      </c>
      <c r="O1109" t="b">
        <v>0</v>
      </c>
      <c r="P1109" s="5" t="s">
        <v>8280</v>
      </c>
      <c r="Q1109" s="5">
        <f t="shared" si="68"/>
        <v>0</v>
      </c>
      <c r="R1109" s="5" t="e">
        <v>#DIV/0!</v>
      </c>
      <c r="S1109" s="5">
        <f t="shared" si="69"/>
        <v>0</v>
      </c>
      <c r="T1109" s="5" t="s">
        <v>8308</v>
      </c>
      <c r="U1109" s="5" t="s">
        <v>8314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12">
        <f t="shared" si="70"/>
        <v>41012.345312500001</v>
      </c>
      <c r="K1110" s="5">
        <v>1329146235</v>
      </c>
      <c r="L1110" s="12">
        <f t="shared" si="71"/>
        <v>40952.386979166666</v>
      </c>
      <c r="M1110" t="b">
        <v>0</v>
      </c>
      <c r="N1110" s="5">
        <v>21</v>
      </c>
      <c r="O1110" t="b">
        <v>0</v>
      </c>
      <c r="P1110" s="5" t="s">
        <v>8280</v>
      </c>
      <c r="Q1110" s="5">
        <f t="shared" si="68"/>
        <v>2.93</v>
      </c>
      <c r="R1110" s="5">
        <v>34.88095238095238</v>
      </c>
      <c r="S1110" s="5">
        <f t="shared" si="69"/>
        <v>34.88095238095238</v>
      </c>
      <c r="T1110" s="5" t="s">
        <v>8308</v>
      </c>
      <c r="U1110" s="5" t="s">
        <v>8314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12">
        <f t="shared" si="70"/>
        <v>42692.543865740736</v>
      </c>
      <c r="K1111" s="5">
        <v>1476900190</v>
      </c>
      <c r="L1111" s="12">
        <f t="shared" si="71"/>
        <v>42662.502199074079</v>
      </c>
      <c r="M1111" t="b">
        <v>0</v>
      </c>
      <c r="N1111" s="5">
        <v>3</v>
      </c>
      <c r="O1111" t="b">
        <v>0</v>
      </c>
      <c r="P1111" s="5" t="s">
        <v>8280</v>
      </c>
      <c r="Q1111" s="5">
        <f t="shared" si="68"/>
        <v>0.45</v>
      </c>
      <c r="R1111" s="5">
        <v>15</v>
      </c>
      <c r="S1111" s="5">
        <f t="shared" si="69"/>
        <v>15</v>
      </c>
      <c r="T1111" s="5" t="s">
        <v>8308</v>
      </c>
      <c r="U1111" s="5" t="s">
        <v>8314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12">
        <f t="shared" si="70"/>
        <v>41250.683124999996</v>
      </c>
      <c r="K1112" s="5">
        <v>1352327022</v>
      </c>
      <c r="L1112" s="12">
        <f t="shared" si="71"/>
        <v>41220.683124999996</v>
      </c>
      <c r="M1112" t="b">
        <v>0</v>
      </c>
      <c r="N1112" s="5">
        <v>11</v>
      </c>
      <c r="O1112" t="b">
        <v>0</v>
      </c>
      <c r="P1112" s="5" t="s">
        <v>8280</v>
      </c>
      <c r="Q1112" s="5">
        <f t="shared" si="68"/>
        <v>0.51</v>
      </c>
      <c r="R1112" s="5">
        <v>23.181818181818183</v>
      </c>
      <c r="S1112" s="5">
        <f t="shared" si="69"/>
        <v>23.181818181818183</v>
      </c>
      <c r="T1112" s="5" t="s">
        <v>8308</v>
      </c>
      <c r="U1112" s="5" t="s">
        <v>8314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12">
        <f t="shared" si="70"/>
        <v>42376.953587962962</v>
      </c>
      <c r="K1113" s="5">
        <v>1449636790</v>
      </c>
      <c r="L1113" s="12">
        <f t="shared" si="71"/>
        <v>42346.953587962962</v>
      </c>
      <c r="M1113" t="b">
        <v>0</v>
      </c>
      <c r="N1113" s="5">
        <v>1</v>
      </c>
      <c r="O1113" t="b">
        <v>0</v>
      </c>
      <c r="P1113" s="5" t="s">
        <v>8280</v>
      </c>
      <c r="Q1113" s="5">
        <f t="shared" si="68"/>
        <v>0.04</v>
      </c>
      <c r="R1113" s="5">
        <v>1</v>
      </c>
      <c r="S1113" s="5">
        <f t="shared" si="69"/>
        <v>1</v>
      </c>
      <c r="T1113" s="5" t="s">
        <v>8308</v>
      </c>
      <c r="U1113" s="5" t="s">
        <v>8314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12">
        <f t="shared" si="70"/>
        <v>42023.104166666672</v>
      </c>
      <c r="K1114" s="5">
        <v>1416507211</v>
      </c>
      <c r="L1114" s="12">
        <f t="shared" si="71"/>
        <v>41963.509386574078</v>
      </c>
      <c r="M1114" t="b">
        <v>0</v>
      </c>
      <c r="N1114" s="5">
        <v>312</v>
      </c>
      <c r="O1114" t="b">
        <v>0</v>
      </c>
      <c r="P1114" s="5" t="s">
        <v>8280</v>
      </c>
      <c r="Q1114" s="5">
        <f t="shared" si="68"/>
        <v>35.537409090909094</v>
      </c>
      <c r="R1114" s="5">
        <v>100.23371794871794</v>
      </c>
      <c r="S1114" s="5">
        <f t="shared" si="69"/>
        <v>100.23371794871794</v>
      </c>
      <c r="T1114" s="5" t="s">
        <v>8308</v>
      </c>
      <c r="U1114" s="5" t="s">
        <v>8314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12">
        <f t="shared" si="70"/>
        <v>41865.727083333331</v>
      </c>
      <c r="K1115" s="5">
        <v>1405466820</v>
      </c>
      <c r="L1115" s="12">
        <f t="shared" si="71"/>
        <v>41835.727083333331</v>
      </c>
      <c r="M1115" t="b">
        <v>0</v>
      </c>
      <c r="N1115" s="5">
        <v>1</v>
      </c>
      <c r="O1115" t="b">
        <v>0</v>
      </c>
      <c r="P1115" s="5" t="s">
        <v>8280</v>
      </c>
      <c r="Q1115" s="5">
        <f t="shared" si="68"/>
        <v>0.5</v>
      </c>
      <c r="R1115" s="5">
        <v>5</v>
      </c>
      <c r="S1115" s="5">
        <f t="shared" si="69"/>
        <v>5</v>
      </c>
      <c r="T1115" s="5" t="s">
        <v>8308</v>
      </c>
      <c r="U1115" s="5" t="s">
        <v>8314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12">
        <f t="shared" si="70"/>
        <v>41556.095914351856</v>
      </c>
      <c r="K1116" s="5">
        <v>1378714687</v>
      </c>
      <c r="L1116" s="12">
        <f t="shared" si="71"/>
        <v>41526.095914351856</v>
      </c>
      <c r="M1116" t="b">
        <v>0</v>
      </c>
      <c r="N1116" s="5">
        <v>3</v>
      </c>
      <c r="O1116" t="b">
        <v>0</v>
      </c>
      <c r="P1116" s="5" t="s">
        <v>8280</v>
      </c>
      <c r="Q1116" s="5">
        <f t="shared" si="68"/>
        <v>0.16666666666666666</v>
      </c>
      <c r="R1116" s="5">
        <v>3.3333333333333335</v>
      </c>
      <c r="S1116" s="5">
        <f t="shared" si="69"/>
        <v>3.3333333333333335</v>
      </c>
      <c r="T1116" s="5" t="s">
        <v>8308</v>
      </c>
      <c r="U1116" s="5" t="s">
        <v>8314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12">
        <f t="shared" si="70"/>
        <v>42459.403877314813</v>
      </c>
      <c r="K1117" s="5">
        <v>1456764095</v>
      </c>
      <c r="L1117" s="12">
        <f t="shared" si="71"/>
        <v>42429.445543981477</v>
      </c>
      <c r="M1117" t="b">
        <v>0</v>
      </c>
      <c r="N1117" s="5">
        <v>4</v>
      </c>
      <c r="O1117" t="b">
        <v>0</v>
      </c>
      <c r="P1117" s="5" t="s">
        <v>8280</v>
      </c>
      <c r="Q1117" s="5">
        <f t="shared" si="68"/>
        <v>0.13250000000000001</v>
      </c>
      <c r="R1117" s="5">
        <v>13.25</v>
      </c>
      <c r="S1117" s="5">
        <f t="shared" si="69"/>
        <v>13.25</v>
      </c>
      <c r="T1117" s="5" t="s">
        <v>8308</v>
      </c>
      <c r="U1117" s="5" t="s">
        <v>8314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12">
        <f t="shared" si="70"/>
        <v>41069.597314814819</v>
      </c>
      <c r="K1118" s="5">
        <v>1334089208</v>
      </c>
      <c r="L1118" s="12">
        <f t="shared" si="71"/>
        <v>41009.597314814819</v>
      </c>
      <c r="M1118" t="b">
        <v>0</v>
      </c>
      <c r="N1118" s="5">
        <v>10</v>
      </c>
      <c r="O1118" t="b">
        <v>0</v>
      </c>
      <c r="P1118" s="5" t="s">
        <v>8280</v>
      </c>
      <c r="Q1118" s="5">
        <f t="shared" si="68"/>
        <v>3.5704E-2</v>
      </c>
      <c r="R1118" s="5">
        <v>17.852</v>
      </c>
      <c r="S1118" s="5">
        <f t="shared" si="69"/>
        <v>17.852</v>
      </c>
      <c r="T1118" s="5" t="s">
        <v>8308</v>
      </c>
      <c r="U1118" s="5" t="s">
        <v>8314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12">
        <f t="shared" si="70"/>
        <v>42363.348530092597</v>
      </c>
      <c r="K1119" s="5">
        <v>1448461313</v>
      </c>
      <c r="L1119" s="12">
        <f t="shared" si="71"/>
        <v>42333.348530092597</v>
      </c>
      <c r="M1119" t="b">
        <v>0</v>
      </c>
      <c r="N1119" s="5">
        <v>8</v>
      </c>
      <c r="O1119" t="b">
        <v>0</v>
      </c>
      <c r="P1119" s="5" t="s">
        <v>8280</v>
      </c>
      <c r="Q1119" s="5">
        <f t="shared" si="68"/>
        <v>8.3000000000000007</v>
      </c>
      <c r="R1119" s="5">
        <v>10.375</v>
      </c>
      <c r="S1119" s="5">
        <f t="shared" si="69"/>
        <v>10.375</v>
      </c>
      <c r="T1119" s="5" t="s">
        <v>8308</v>
      </c>
      <c r="U1119" s="5" t="s">
        <v>8314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12">
        <f t="shared" si="70"/>
        <v>41733.874756944446</v>
      </c>
      <c r="K1120" s="5">
        <v>1394078379</v>
      </c>
      <c r="L1120" s="12">
        <f t="shared" si="71"/>
        <v>41703.91642361111</v>
      </c>
      <c r="M1120" t="b">
        <v>0</v>
      </c>
      <c r="N1120" s="5">
        <v>3</v>
      </c>
      <c r="O1120" t="b">
        <v>0</v>
      </c>
      <c r="P1120" s="5" t="s">
        <v>8280</v>
      </c>
      <c r="Q1120" s="5">
        <f t="shared" si="68"/>
        <v>2.4222222222222221</v>
      </c>
      <c r="R1120" s="5">
        <v>36.333333333333336</v>
      </c>
      <c r="S1120" s="5">
        <f t="shared" si="69"/>
        <v>36.333333333333336</v>
      </c>
      <c r="T1120" s="5" t="s">
        <v>8308</v>
      </c>
      <c r="U1120" s="5" t="s">
        <v>8314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12">
        <f t="shared" si="70"/>
        <v>41735.542407407411</v>
      </c>
      <c r="K1121" s="5">
        <v>1395687664</v>
      </c>
      <c r="L1121" s="12">
        <f t="shared" si="71"/>
        <v>41722.542407407411</v>
      </c>
      <c r="M1121" t="b">
        <v>0</v>
      </c>
      <c r="N1121" s="5">
        <v>1</v>
      </c>
      <c r="O1121" t="b">
        <v>0</v>
      </c>
      <c r="P1121" s="5" t="s">
        <v>8280</v>
      </c>
      <c r="Q1121" s="5">
        <f t="shared" si="68"/>
        <v>0.23809523809523808</v>
      </c>
      <c r="R1121" s="5">
        <v>5</v>
      </c>
      <c r="S1121" s="5">
        <f t="shared" si="69"/>
        <v>5</v>
      </c>
      <c r="T1121" s="5" t="s">
        <v>8308</v>
      </c>
      <c r="U1121" s="5" t="s">
        <v>8314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12">
        <f t="shared" si="70"/>
        <v>40844.622685185182</v>
      </c>
      <c r="K1122" s="5">
        <v>1315947400</v>
      </c>
      <c r="L1122" s="12">
        <f t="shared" si="71"/>
        <v>40799.622685185182</v>
      </c>
      <c r="M1122" t="b">
        <v>0</v>
      </c>
      <c r="N1122" s="5">
        <v>0</v>
      </c>
      <c r="O1122" t="b">
        <v>0</v>
      </c>
      <c r="P1122" s="5" t="s">
        <v>8280</v>
      </c>
      <c r="Q1122" s="5">
        <f t="shared" si="68"/>
        <v>0</v>
      </c>
      <c r="R1122" s="5" t="e">
        <v>#DIV/0!</v>
      </c>
      <c r="S1122" s="5">
        <f t="shared" si="69"/>
        <v>0</v>
      </c>
      <c r="T1122" s="5" t="s">
        <v>8308</v>
      </c>
      <c r="U1122" s="5" t="s">
        <v>8314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12">
        <f t="shared" si="70"/>
        <v>42442.642546296294</v>
      </c>
      <c r="K1123" s="5">
        <v>1455315916</v>
      </c>
      <c r="L1123" s="12">
        <f t="shared" si="71"/>
        <v>42412.684212962966</v>
      </c>
      <c r="M1123" t="b">
        <v>0</v>
      </c>
      <c r="N1123" s="5">
        <v>5</v>
      </c>
      <c r="O1123" t="b">
        <v>0</v>
      </c>
      <c r="P1123" s="5" t="s">
        <v>8280</v>
      </c>
      <c r="Q1123" s="5">
        <f t="shared" si="68"/>
        <v>1.1599999999999999E-2</v>
      </c>
      <c r="R1123" s="5">
        <v>5.8</v>
      </c>
      <c r="S1123" s="5">
        <f t="shared" si="69"/>
        <v>5.8</v>
      </c>
      <c r="T1123" s="5" t="s">
        <v>8308</v>
      </c>
      <c r="U1123" s="5" t="s">
        <v>8314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12">
        <f t="shared" si="70"/>
        <v>41424.453993055555</v>
      </c>
      <c r="K1124" s="5">
        <v>1368723225</v>
      </c>
      <c r="L1124" s="12">
        <f t="shared" si="71"/>
        <v>41410.453993055555</v>
      </c>
      <c r="M1124" t="b">
        <v>0</v>
      </c>
      <c r="N1124" s="5">
        <v>0</v>
      </c>
      <c r="O1124" t="b">
        <v>0</v>
      </c>
      <c r="P1124" s="5" t="s">
        <v>8280</v>
      </c>
      <c r="Q1124" s="5">
        <f t="shared" si="68"/>
        <v>0</v>
      </c>
      <c r="R1124" s="5" t="e">
        <v>#DIV/0!</v>
      </c>
      <c r="S1124" s="5">
        <f t="shared" si="69"/>
        <v>0</v>
      </c>
      <c r="T1124" s="5" t="s">
        <v>8308</v>
      </c>
      <c r="U1124" s="5" t="s">
        <v>8314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12">
        <f t="shared" si="70"/>
        <v>41748.2737037037</v>
      </c>
      <c r="K1125" s="5">
        <v>1395318848</v>
      </c>
      <c r="L1125" s="12">
        <f t="shared" si="71"/>
        <v>41718.2737037037</v>
      </c>
      <c r="M1125" t="b">
        <v>0</v>
      </c>
      <c r="N1125" s="5">
        <v>3</v>
      </c>
      <c r="O1125" t="b">
        <v>0</v>
      </c>
      <c r="P1125" s="5" t="s">
        <v>8280</v>
      </c>
      <c r="Q1125" s="5">
        <f t="shared" si="68"/>
        <v>0.22</v>
      </c>
      <c r="R1125" s="5">
        <v>3.6666666666666665</v>
      </c>
      <c r="S1125" s="5">
        <f t="shared" si="69"/>
        <v>3.6666666666666665</v>
      </c>
      <c r="T1125" s="5" t="s">
        <v>8308</v>
      </c>
      <c r="U1125" s="5" t="s">
        <v>8314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12">
        <f t="shared" si="70"/>
        <v>42124.417256944449</v>
      </c>
      <c r="K1126" s="5">
        <v>1427817651</v>
      </c>
      <c r="L1126" s="12">
        <f t="shared" si="71"/>
        <v>42094.417256944449</v>
      </c>
      <c r="M1126" t="b">
        <v>0</v>
      </c>
      <c r="N1126" s="5">
        <v>7</v>
      </c>
      <c r="O1126" t="b">
        <v>0</v>
      </c>
      <c r="P1126" s="5" t="s">
        <v>8281</v>
      </c>
      <c r="Q1126" s="5">
        <f t="shared" si="68"/>
        <v>0.47222222222222221</v>
      </c>
      <c r="R1126" s="5">
        <v>60.714285714285715</v>
      </c>
      <c r="S1126" s="5">
        <f t="shared" si="69"/>
        <v>60.714285714285715</v>
      </c>
      <c r="T1126" s="5" t="s">
        <v>8308</v>
      </c>
      <c r="U1126" s="5" t="s">
        <v>8315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12">
        <f t="shared" si="70"/>
        <v>42272.374189814815</v>
      </c>
      <c r="K1127" s="5">
        <v>1438009130</v>
      </c>
      <c r="L1127" s="12">
        <f t="shared" si="71"/>
        <v>42212.374189814815</v>
      </c>
      <c r="M1127" t="b">
        <v>0</v>
      </c>
      <c r="N1127" s="5">
        <v>0</v>
      </c>
      <c r="O1127" t="b">
        <v>0</v>
      </c>
      <c r="P1127" s="5" t="s">
        <v>8281</v>
      </c>
      <c r="Q1127" s="5">
        <f t="shared" si="68"/>
        <v>0</v>
      </c>
      <c r="R1127" s="5" t="e">
        <v>#DIV/0!</v>
      </c>
      <c r="S1127" s="5">
        <f t="shared" si="69"/>
        <v>0</v>
      </c>
      <c r="T1127" s="5" t="s">
        <v>8308</v>
      </c>
      <c r="U1127" s="5" t="s">
        <v>8315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12">
        <f t="shared" si="70"/>
        <v>42565.077476851853</v>
      </c>
      <c r="K1128" s="5">
        <v>1465890694</v>
      </c>
      <c r="L1128" s="12">
        <f t="shared" si="71"/>
        <v>42535.077476851853</v>
      </c>
      <c r="M1128" t="b">
        <v>0</v>
      </c>
      <c r="N1128" s="5">
        <v>2</v>
      </c>
      <c r="O1128" t="b">
        <v>0</v>
      </c>
      <c r="P1128" s="5" t="s">
        <v>8281</v>
      </c>
      <c r="Q1128" s="5">
        <f t="shared" si="68"/>
        <v>0.5</v>
      </c>
      <c r="R1128" s="5">
        <v>5</v>
      </c>
      <c r="S1128" s="5">
        <f t="shared" si="69"/>
        <v>5</v>
      </c>
      <c r="T1128" s="5" t="s">
        <v>8308</v>
      </c>
      <c r="U1128" s="5" t="s">
        <v>8315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12">
        <f t="shared" si="70"/>
        <v>41957.645833333328</v>
      </c>
      <c r="K1129" s="5">
        <v>1413318600</v>
      </c>
      <c r="L1129" s="12">
        <f t="shared" si="71"/>
        <v>41926.604166666664</v>
      </c>
      <c r="M1129" t="b">
        <v>0</v>
      </c>
      <c r="N1129" s="5">
        <v>23</v>
      </c>
      <c r="O1129" t="b">
        <v>0</v>
      </c>
      <c r="P1129" s="5" t="s">
        <v>8281</v>
      </c>
      <c r="Q1129" s="5">
        <f t="shared" si="68"/>
        <v>1.6714285714285715</v>
      </c>
      <c r="R1129" s="5">
        <v>25.434782608695652</v>
      </c>
      <c r="S1129" s="5">
        <f t="shared" si="69"/>
        <v>25.434782608695652</v>
      </c>
      <c r="T1129" s="5" t="s">
        <v>8308</v>
      </c>
      <c r="U1129" s="5" t="s">
        <v>8315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12">
        <f t="shared" si="70"/>
        <v>41858.399502314816</v>
      </c>
      <c r="K1130" s="5">
        <v>1404833717</v>
      </c>
      <c r="L1130" s="12">
        <f t="shared" si="71"/>
        <v>41828.399502314816</v>
      </c>
      <c r="M1130" t="b">
        <v>0</v>
      </c>
      <c r="N1130" s="5">
        <v>1</v>
      </c>
      <c r="O1130" t="b">
        <v>0</v>
      </c>
      <c r="P1130" s="5" t="s">
        <v>8281</v>
      </c>
      <c r="Q1130" s="5">
        <f t="shared" si="68"/>
        <v>0.1</v>
      </c>
      <c r="R1130" s="5">
        <v>1</v>
      </c>
      <c r="S1130" s="5">
        <f t="shared" si="69"/>
        <v>1</v>
      </c>
      <c r="T1130" s="5" t="s">
        <v>8308</v>
      </c>
      <c r="U1130" s="5" t="s">
        <v>8315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12">
        <f t="shared" si="70"/>
        <v>42526.014965277776</v>
      </c>
      <c r="K1131" s="5">
        <v>1462515693</v>
      </c>
      <c r="L1131" s="12">
        <f t="shared" si="71"/>
        <v>42496.014965277776</v>
      </c>
      <c r="M1131" t="b">
        <v>0</v>
      </c>
      <c r="N1131" s="5">
        <v>2</v>
      </c>
      <c r="O1131" t="b">
        <v>0</v>
      </c>
      <c r="P1131" s="5" t="s">
        <v>8281</v>
      </c>
      <c r="Q1131" s="5">
        <f t="shared" si="68"/>
        <v>0.105</v>
      </c>
      <c r="R1131" s="5">
        <v>10.5</v>
      </c>
      <c r="S1131" s="5">
        <f t="shared" si="69"/>
        <v>10.5</v>
      </c>
      <c r="T1131" s="5" t="s">
        <v>8308</v>
      </c>
      <c r="U1131" s="5" t="s">
        <v>8315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12">
        <f t="shared" si="70"/>
        <v>41968.788194444445</v>
      </c>
      <c r="K1132" s="5">
        <v>1411775700</v>
      </c>
      <c r="L1132" s="12">
        <f t="shared" si="71"/>
        <v>41908.746527777781</v>
      </c>
      <c r="M1132" t="b">
        <v>0</v>
      </c>
      <c r="N1132" s="5">
        <v>3</v>
      </c>
      <c r="O1132" t="b">
        <v>0</v>
      </c>
      <c r="P1132" s="5" t="s">
        <v>8281</v>
      </c>
      <c r="Q1132" s="5">
        <f t="shared" si="68"/>
        <v>0.22</v>
      </c>
      <c r="R1132" s="5">
        <v>3.6666666666666665</v>
      </c>
      <c r="S1132" s="5">
        <f t="shared" si="69"/>
        <v>3.6666666666666665</v>
      </c>
      <c r="T1132" s="5" t="s">
        <v>8308</v>
      </c>
      <c r="U1132" s="5" t="s">
        <v>8315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12">
        <f t="shared" si="70"/>
        <v>42362.658194444448</v>
      </c>
      <c r="K1133" s="5">
        <v>1448401668</v>
      </c>
      <c r="L1133" s="12">
        <f t="shared" si="71"/>
        <v>42332.658194444448</v>
      </c>
      <c r="M1133" t="b">
        <v>0</v>
      </c>
      <c r="N1133" s="5">
        <v>0</v>
      </c>
      <c r="O1133" t="b">
        <v>0</v>
      </c>
      <c r="P1133" s="5" t="s">
        <v>8281</v>
      </c>
      <c r="Q1133" s="5">
        <f t="shared" si="68"/>
        <v>0</v>
      </c>
      <c r="R1133" s="5" t="e">
        <v>#DIV/0!</v>
      </c>
      <c r="S1133" s="5">
        <f t="shared" si="69"/>
        <v>0</v>
      </c>
      <c r="T1133" s="5" t="s">
        <v>8308</v>
      </c>
      <c r="U1133" s="5" t="s">
        <v>8315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12">
        <f t="shared" si="70"/>
        <v>42735.865405092598</v>
      </c>
      <c r="K1134" s="5">
        <v>1480646771</v>
      </c>
      <c r="L1134" s="12">
        <f t="shared" si="71"/>
        <v>42705.865405092598</v>
      </c>
      <c r="M1134" t="b">
        <v>0</v>
      </c>
      <c r="N1134" s="5">
        <v>13</v>
      </c>
      <c r="O1134" t="b">
        <v>0</v>
      </c>
      <c r="P1134" s="5" t="s">
        <v>8281</v>
      </c>
      <c r="Q1134" s="5">
        <f t="shared" si="68"/>
        <v>14.38</v>
      </c>
      <c r="R1134" s="5">
        <v>110.61538461538461</v>
      </c>
      <c r="S1134" s="5">
        <f t="shared" si="69"/>
        <v>110.61538461538461</v>
      </c>
      <c r="T1134" s="5" t="s">
        <v>8308</v>
      </c>
      <c r="U1134" s="5" t="s">
        <v>8315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12">
        <f t="shared" si="70"/>
        <v>41851.157187500001</v>
      </c>
      <c r="K1135" s="5">
        <v>1404207981</v>
      </c>
      <c r="L1135" s="12">
        <f t="shared" si="71"/>
        <v>41821.157187500001</v>
      </c>
      <c r="M1135" t="b">
        <v>0</v>
      </c>
      <c r="N1135" s="5">
        <v>1</v>
      </c>
      <c r="O1135" t="b">
        <v>0</v>
      </c>
      <c r="P1135" s="5" t="s">
        <v>8281</v>
      </c>
      <c r="Q1135" s="5">
        <f t="shared" si="68"/>
        <v>0.66666666666666663</v>
      </c>
      <c r="R1135" s="5">
        <v>20</v>
      </c>
      <c r="S1135" s="5">
        <f t="shared" si="69"/>
        <v>20</v>
      </c>
      <c r="T1135" s="5" t="s">
        <v>8308</v>
      </c>
      <c r="U1135" s="5" t="s">
        <v>8315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12">
        <f t="shared" si="70"/>
        <v>41971.939583333333</v>
      </c>
      <c r="K1136" s="5">
        <v>1416034228</v>
      </c>
      <c r="L1136" s="12">
        <f t="shared" si="71"/>
        <v>41958.035046296296</v>
      </c>
      <c r="M1136" t="b">
        <v>0</v>
      </c>
      <c r="N1136" s="5">
        <v>1</v>
      </c>
      <c r="O1136" t="b">
        <v>0</v>
      </c>
      <c r="P1136" s="5" t="s">
        <v>8281</v>
      </c>
      <c r="Q1136" s="5">
        <f t="shared" si="68"/>
        <v>4.0000000000000001E-3</v>
      </c>
      <c r="R1136" s="5">
        <v>1</v>
      </c>
      <c r="S1136" s="5">
        <f t="shared" si="69"/>
        <v>1</v>
      </c>
      <c r="T1136" s="5" t="s">
        <v>8308</v>
      </c>
      <c r="U1136" s="5" t="s">
        <v>8315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12">
        <f t="shared" si="70"/>
        <v>42588.73951388889</v>
      </c>
      <c r="K1137" s="5">
        <v>1467935094</v>
      </c>
      <c r="L1137" s="12">
        <f t="shared" si="71"/>
        <v>42558.73951388889</v>
      </c>
      <c r="M1137" t="b">
        <v>0</v>
      </c>
      <c r="N1137" s="5">
        <v>1</v>
      </c>
      <c r="O1137" t="b">
        <v>0</v>
      </c>
      <c r="P1137" s="5" t="s">
        <v>8281</v>
      </c>
      <c r="Q1137" s="5">
        <f t="shared" si="68"/>
        <v>5</v>
      </c>
      <c r="R1137" s="5">
        <v>50</v>
      </c>
      <c r="S1137" s="5">
        <f t="shared" si="69"/>
        <v>50</v>
      </c>
      <c r="T1137" s="5" t="s">
        <v>8308</v>
      </c>
      <c r="U1137" s="5" t="s">
        <v>8315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12">
        <f t="shared" si="70"/>
        <v>42357.421631944446</v>
      </c>
      <c r="K1138" s="5">
        <v>1447949229</v>
      </c>
      <c r="L1138" s="12">
        <f t="shared" si="71"/>
        <v>42327.421631944446</v>
      </c>
      <c r="M1138" t="b">
        <v>0</v>
      </c>
      <c r="N1138" s="5">
        <v>6</v>
      </c>
      <c r="O1138" t="b">
        <v>0</v>
      </c>
      <c r="P1138" s="5" t="s">
        <v>8281</v>
      </c>
      <c r="Q1138" s="5">
        <f t="shared" si="68"/>
        <v>6.4439140811455848</v>
      </c>
      <c r="R1138" s="5">
        <v>45</v>
      </c>
      <c r="S1138" s="5">
        <f t="shared" si="69"/>
        <v>45</v>
      </c>
      <c r="T1138" s="5" t="s">
        <v>8308</v>
      </c>
      <c r="U1138" s="5" t="s">
        <v>8315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12">
        <f t="shared" si="70"/>
        <v>42483.569687499999</v>
      </c>
      <c r="K1139" s="5">
        <v>1458848421</v>
      </c>
      <c r="L1139" s="12">
        <f t="shared" si="71"/>
        <v>42453.569687499999</v>
      </c>
      <c r="M1139" t="b">
        <v>0</v>
      </c>
      <c r="N1139" s="5">
        <v>39</v>
      </c>
      <c r="O1139" t="b">
        <v>0</v>
      </c>
      <c r="P1139" s="5" t="s">
        <v>8281</v>
      </c>
      <c r="Q1139" s="5">
        <f t="shared" si="68"/>
        <v>39.5</v>
      </c>
      <c r="R1139" s="5">
        <v>253.2051282051282</v>
      </c>
      <c r="S1139" s="5">
        <f t="shared" si="69"/>
        <v>253.2051282051282</v>
      </c>
      <c r="T1139" s="5" t="s">
        <v>8308</v>
      </c>
      <c r="U1139" s="5" t="s">
        <v>8315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12">
        <f t="shared" si="70"/>
        <v>42756.6566087963</v>
      </c>
      <c r="K1140" s="5">
        <v>1483307131</v>
      </c>
      <c r="L1140" s="12">
        <f t="shared" si="71"/>
        <v>42736.6566087963</v>
      </c>
      <c r="M1140" t="b">
        <v>0</v>
      </c>
      <c r="N1140" s="5">
        <v>4</v>
      </c>
      <c r="O1140" t="b">
        <v>0</v>
      </c>
      <c r="P1140" s="5" t="s">
        <v>8281</v>
      </c>
      <c r="Q1140" s="5">
        <f t="shared" si="68"/>
        <v>0.35714285714285715</v>
      </c>
      <c r="R1140" s="5">
        <v>31.25</v>
      </c>
      <c r="S1140" s="5">
        <f t="shared" si="69"/>
        <v>31.25</v>
      </c>
      <c r="T1140" s="5" t="s">
        <v>8308</v>
      </c>
      <c r="U1140" s="5" t="s">
        <v>8315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12">
        <f t="shared" si="70"/>
        <v>42005.09752314815</v>
      </c>
      <c r="K1141" s="5">
        <v>1417508426</v>
      </c>
      <c r="L1141" s="12">
        <f t="shared" si="71"/>
        <v>41975.09752314815</v>
      </c>
      <c r="M1141" t="b">
        <v>0</v>
      </c>
      <c r="N1141" s="5">
        <v>1</v>
      </c>
      <c r="O1141" t="b">
        <v>0</v>
      </c>
      <c r="P1141" s="5" t="s">
        <v>8281</v>
      </c>
      <c r="Q1141" s="5">
        <f t="shared" si="68"/>
        <v>6.25E-2</v>
      </c>
      <c r="R1141" s="5">
        <v>5</v>
      </c>
      <c r="S1141" s="5">
        <f t="shared" si="69"/>
        <v>5</v>
      </c>
      <c r="T1141" s="5" t="s">
        <v>8308</v>
      </c>
      <c r="U1141" s="5" t="s">
        <v>8315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12">
        <f t="shared" si="70"/>
        <v>42222.212048611109</v>
      </c>
      <c r="K1142" s="5">
        <v>1436267121</v>
      </c>
      <c r="L1142" s="12">
        <f t="shared" si="71"/>
        <v>42192.212048611109</v>
      </c>
      <c r="M1142" t="b">
        <v>0</v>
      </c>
      <c r="N1142" s="5">
        <v>0</v>
      </c>
      <c r="O1142" t="b">
        <v>0</v>
      </c>
      <c r="P1142" s="5" t="s">
        <v>8281</v>
      </c>
      <c r="Q1142" s="5">
        <f t="shared" si="68"/>
        <v>0</v>
      </c>
      <c r="R1142" s="5" t="e">
        <v>#DIV/0!</v>
      </c>
      <c r="S1142" s="5">
        <f t="shared" si="69"/>
        <v>0</v>
      </c>
      <c r="T1142" s="5" t="s">
        <v>8308</v>
      </c>
      <c r="U1142" s="5" t="s">
        <v>8315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12">
        <f t="shared" si="70"/>
        <v>42194.449652777781</v>
      </c>
      <c r="K1143" s="5">
        <v>1433868450</v>
      </c>
      <c r="L1143" s="12">
        <f t="shared" si="71"/>
        <v>42164.449652777781</v>
      </c>
      <c r="M1143" t="b">
        <v>0</v>
      </c>
      <c r="N1143" s="5">
        <v>0</v>
      </c>
      <c r="O1143" t="b">
        <v>0</v>
      </c>
      <c r="P1143" s="5" t="s">
        <v>8281</v>
      </c>
      <c r="Q1143" s="5">
        <f t="shared" si="68"/>
        <v>0</v>
      </c>
      <c r="R1143" s="5" t="e">
        <v>#DIV/0!</v>
      </c>
      <c r="S1143" s="5">
        <f t="shared" si="69"/>
        <v>0</v>
      </c>
      <c r="T1143" s="5" t="s">
        <v>8308</v>
      </c>
      <c r="U1143" s="5" t="s">
        <v>8315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12">
        <f t="shared" si="70"/>
        <v>42051.756099537037</v>
      </c>
      <c r="K1144" s="5">
        <v>1421539727</v>
      </c>
      <c r="L1144" s="12">
        <f t="shared" si="71"/>
        <v>42021.756099537037</v>
      </c>
      <c r="M1144" t="b">
        <v>0</v>
      </c>
      <c r="N1144" s="5">
        <v>0</v>
      </c>
      <c r="O1144" t="b">
        <v>0</v>
      </c>
      <c r="P1144" s="5" t="s">
        <v>8281</v>
      </c>
      <c r="Q1144" s="5">
        <f t="shared" si="68"/>
        <v>0</v>
      </c>
      <c r="R1144" s="5" t="e">
        <v>#DIV/0!</v>
      </c>
      <c r="S1144" s="5">
        <f t="shared" si="69"/>
        <v>0</v>
      </c>
      <c r="T1144" s="5" t="s">
        <v>8308</v>
      </c>
      <c r="U1144" s="5" t="s">
        <v>8315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12">
        <f t="shared" si="70"/>
        <v>42354.94358796296</v>
      </c>
      <c r="K1145" s="5">
        <v>1447735126</v>
      </c>
      <c r="L1145" s="12">
        <f t="shared" si="71"/>
        <v>42324.94358796296</v>
      </c>
      <c r="M1145" t="b">
        <v>0</v>
      </c>
      <c r="N1145" s="5">
        <v>8</v>
      </c>
      <c r="O1145" t="b">
        <v>0</v>
      </c>
      <c r="P1145" s="5" t="s">
        <v>8281</v>
      </c>
      <c r="Q1145" s="5">
        <f t="shared" si="68"/>
        <v>0.41333333333333333</v>
      </c>
      <c r="R1145" s="5">
        <v>23.25</v>
      </c>
      <c r="S1145" s="5">
        <f t="shared" si="69"/>
        <v>23.25</v>
      </c>
      <c r="T1145" s="5" t="s">
        <v>8308</v>
      </c>
      <c r="U1145" s="5" t="s">
        <v>8315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12">
        <f t="shared" si="70"/>
        <v>42122.931944444441</v>
      </c>
      <c r="K1146" s="5">
        <v>1427689320</v>
      </c>
      <c r="L1146" s="12">
        <f t="shared" si="71"/>
        <v>42092.931944444441</v>
      </c>
      <c r="M1146" t="b">
        <v>0</v>
      </c>
      <c r="N1146" s="5">
        <v>0</v>
      </c>
      <c r="O1146" t="b">
        <v>0</v>
      </c>
      <c r="P1146" s="5" t="s">
        <v>8282</v>
      </c>
      <c r="Q1146" s="5">
        <f t="shared" si="68"/>
        <v>0</v>
      </c>
      <c r="R1146" s="5" t="e">
        <v>#DIV/0!</v>
      </c>
      <c r="S1146" s="5">
        <f t="shared" si="69"/>
        <v>0</v>
      </c>
      <c r="T1146" s="5" t="s">
        <v>8309</v>
      </c>
      <c r="U1146" s="5" t="s">
        <v>8337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12">
        <f t="shared" si="70"/>
        <v>41914.49759259259</v>
      </c>
      <c r="K1147" s="5">
        <v>1407088592</v>
      </c>
      <c r="L1147" s="12">
        <f t="shared" si="71"/>
        <v>41854.49759259259</v>
      </c>
      <c r="M1147" t="b">
        <v>0</v>
      </c>
      <c r="N1147" s="5">
        <v>1</v>
      </c>
      <c r="O1147" t="b">
        <v>0</v>
      </c>
      <c r="P1147" s="5" t="s">
        <v>8282</v>
      </c>
      <c r="Q1147" s="5">
        <f t="shared" si="68"/>
        <v>0.125</v>
      </c>
      <c r="R1147" s="5">
        <v>100</v>
      </c>
      <c r="S1147" s="5">
        <f t="shared" si="69"/>
        <v>100</v>
      </c>
      <c r="T1147" s="5" t="s">
        <v>8309</v>
      </c>
      <c r="U1147" s="5" t="s">
        <v>8337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12">
        <f t="shared" si="70"/>
        <v>41761.7033912037</v>
      </c>
      <c r="K1148" s="5">
        <v>1395787973</v>
      </c>
      <c r="L1148" s="12">
        <f t="shared" si="71"/>
        <v>41723.7033912037</v>
      </c>
      <c r="M1148" t="b">
        <v>0</v>
      </c>
      <c r="N1148" s="5">
        <v>12</v>
      </c>
      <c r="O1148" t="b">
        <v>0</v>
      </c>
      <c r="P1148" s="5" t="s">
        <v>8282</v>
      </c>
      <c r="Q1148" s="5">
        <f t="shared" si="68"/>
        <v>8.8333333333333339</v>
      </c>
      <c r="R1148" s="5">
        <v>44.166666666666664</v>
      </c>
      <c r="S1148" s="5">
        <f t="shared" si="69"/>
        <v>44.166666666666664</v>
      </c>
      <c r="T1148" s="5" t="s">
        <v>8309</v>
      </c>
      <c r="U1148" s="5" t="s">
        <v>8337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12">
        <f t="shared" si="70"/>
        <v>41931.722025462965</v>
      </c>
      <c r="K1149" s="5">
        <v>1408576783</v>
      </c>
      <c r="L1149" s="12">
        <f t="shared" si="71"/>
        <v>41871.722025462965</v>
      </c>
      <c r="M1149" t="b">
        <v>0</v>
      </c>
      <c r="N1149" s="5">
        <v>0</v>
      </c>
      <c r="O1149" t="b">
        <v>0</v>
      </c>
      <c r="P1149" s="5" t="s">
        <v>8282</v>
      </c>
      <c r="Q1149" s="5">
        <f t="shared" si="68"/>
        <v>0</v>
      </c>
      <c r="R1149" s="5" t="e">
        <v>#DIV/0!</v>
      </c>
      <c r="S1149" s="5">
        <f t="shared" si="69"/>
        <v>0</v>
      </c>
      <c r="T1149" s="5" t="s">
        <v>8309</v>
      </c>
      <c r="U1149" s="5" t="s">
        <v>8337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12">
        <f t="shared" si="70"/>
        <v>42704.962743055556</v>
      </c>
      <c r="K1150" s="5">
        <v>1477973181</v>
      </c>
      <c r="L1150" s="12">
        <f t="shared" si="71"/>
        <v>42674.921076388884</v>
      </c>
      <c r="M1150" t="b">
        <v>0</v>
      </c>
      <c r="N1150" s="5">
        <v>3</v>
      </c>
      <c r="O1150" t="b">
        <v>0</v>
      </c>
      <c r="P1150" s="5" t="s">
        <v>8282</v>
      </c>
      <c r="Q1150" s="5">
        <f t="shared" si="68"/>
        <v>0.48666666666666669</v>
      </c>
      <c r="R1150" s="5">
        <v>24.333333333333332</v>
      </c>
      <c r="S1150" s="5">
        <f t="shared" si="69"/>
        <v>24.333333333333332</v>
      </c>
      <c r="T1150" s="5" t="s">
        <v>8309</v>
      </c>
      <c r="U1150" s="5" t="s">
        <v>8337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12">
        <f t="shared" si="70"/>
        <v>42537.46025462963</v>
      </c>
      <c r="K1151" s="5">
        <v>1463504566</v>
      </c>
      <c r="L1151" s="12">
        <f t="shared" si="71"/>
        <v>42507.46025462963</v>
      </c>
      <c r="M1151" t="b">
        <v>0</v>
      </c>
      <c r="N1151" s="5">
        <v>2</v>
      </c>
      <c r="O1151" t="b">
        <v>0</v>
      </c>
      <c r="P1151" s="5" t="s">
        <v>8282</v>
      </c>
      <c r="Q1151" s="5">
        <f t="shared" si="68"/>
        <v>0.15</v>
      </c>
      <c r="R1151" s="5">
        <v>37.5</v>
      </c>
      <c r="S1151" s="5">
        <f t="shared" si="69"/>
        <v>37.5</v>
      </c>
      <c r="T1151" s="5" t="s">
        <v>8309</v>
      </c>
      <c r="U1151" s="5" t="s">
        <v>8337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12">
        <f t="shared" si="70"/>
        <v>42377.704571759255</v>
      </c>
      <c r="K1152" s="5">
        <v>1447109675</v>
      </c>
      <c r="L1152" s="12">
        <f t="shared" si="71"/>
        <v>42317.704571759255</v>
      </c>
      <c r="M1152" t="b">
        <v>0</v>
      </c>
      <c r="N1152" s="5">
        <v>6</v>
      </c>
      <c r="O1152" t="b">
        <v>0</v>
      </c>
      <c r="P1152" s="5" t="s">
        <v>8282</v>
      </c>
      <c r="Q1152" s="5">
        <f t="shared" si="68"/>
        <v>10.08</v>
      </c>
      <c r="R1152" s="5">
        <v>42</v>
      </c>
      <c r="S1152" s="5">
        <f t="shared" si="69"/>
        <v>42</v>
      </c>
      <c r="T1152" s="5" t="s">
        <v>8309</v>
      </c>
      <c r="U1152" s="5" t="s">
        <v>8337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12">
        <f t="shared" si="70"/>
        <v>42253.852581018524</v>
      </c>
      <c r="K1153" s="5">
        <v>1439000863</v>
      </c>
      <c r="L1153" s="12">
        <f t="shared" si="71"/>
        <v>42223.852581018524</v>
      </c>
      <c r="M1153" t="b">
        <v>0</v>
      </c>
      <c r="N1153" s="5">
        <v>0</v>
      </c>
      <c r="O1153" t="b">
        <v>0</v>
      </c>
      <c r="P1153" s="5" t="s">
        <v>8282</v>
      </c>
      <c r="Q1153" s="5">
        <f t="shared" si="68"/>
        <v>0</v>
      </c>
      <c r="R1153" s="5" t="e">
        <v>#DIV/0!</v>
      </c>
      <c r="S1153" s="5">
        <f t="shared" si="69"/>
        <v>0</v>
      </c>
      <c r="T1153" s="5" t="s">
        <v>8309</v>
      </c>
      <c r="U1153" s="5" t="s">
        <v>8337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12">
        <f t="shared" si="70"/>
        <v>42139.459629629629</v>
      </c>
      <c r="K1154" s="5">
        <v>1429117312</v>
      </c>
      <c r="L1154" s="12">
        <f t="shared" si="71"/>
        <v>42109.459629629629</v>
      </c>
      <c r="M1154" t="b">
        <v>0</v>
      </c>
      <c r="N1154" s="5">
        <v>15</v>
      </c>
      <c r="O1154" t="b">
        <v>0</v>
      </c>
      <c r="P1154" s="5" t="s">
        <v>8282</v>
      </c>
      <c r="Q1154" s="5">
        <f t="shared" ref="Q1154:Q1217" si="72">E1154*100/D1154</f>
        <v>5.6937499999999996</v>
      </c>
      <c r="R1154" s="5">
        <v>60.733333333333334</v>
      </c>
      <c r="S1154" s="5">
        <f t="shared" ref="S1154:S1217" si="73">IFERROR(R1154,0)</f>
        <v>60.733333333333334</v>
      </c>
      <c r="T1154" s="5" t="s">
        <v>8309</v>
      </c>
      <c r="U1154" s="5" t="s">
        <v>8337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12">
        <f t="shared" ref="J1155:J1218" si="74">(I1155/86400)+25569+(-6/24)</f>
        <v>42173.464178240742</v>
      </c>
      <c r="K1155" s="5">
        <v>1432055305</v>
      </c>
      <c r="L1155" s="12">
        <f t="shared" ref="L1155:L1218" si="75">(K1155/86400)+25569+(-6/24)</f>
        <v>42143.464178240742</v>
      </c>
      <c r="M1155" t="b">
        <v>0</v>
      </c>
      <c r="N1155" s="5">
        <v>1</v>
      </c>
      <c r="O1155" t="b">
        <v>0</v>
      </c>
      <c r="P1155" s="5" t="s">
        <v>8282</v>
      </c>
      <c r="Q1155" s="5">
        <f t="shared" si="72"/>
        <v>0.625</v>
      </c>
      <c r="R1155" s="5">
        <v>50</v>
      </c>
      <c r="S1155" s="5">
        <f t="shared" si="73"/>
        <v>50</v>
      </c>
      <c r="T1155" s="5" t="s">
        <v>8309</v>
      </c>
      <c r="U1155" s="5" t="s">
        <v>8337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12">
        <f t="shared" si="74"/>
        <v>42252.858865740738</v>
      </c>
      <c r="K1156" s="5">
        <v>1438915006</v>
      </c>
      <c r="L1156" s="12">
        <f t="shared" si="75"/>
        <v>42222.858865740738</v>
      </c>
      <c r="M1156" t="b">
        <v>0</v>
      </c>
      <c r="N1156" s="5">
        <v>3</v>
      </c>
      <c r="O1156" t="b">
        <v>0</v>
      </c>
      <c r="P1156" s="5" t="s">
        <v>8282</v>
      </c>
      <c r="Q1156" s="5">
        <f t="shared" si="72"/>
        <v>6.5</v>
      </c>
      <c r="R1156" s="5">
        <v>108.33333333333333</v>
      </c>
      <c r="S1156" s="5">
        <f t="shared" si="73"/>
        <v>108.33333333333333</v>
      </c>
      <c r="T1156" s="5" t="s">
        <v>8309</v>
      </c>
      <c r="U1156" s="5" t="s">
        <v>8337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12">
        <f t="shared" si="74"/>
        <v>41865.513981481483</v>
      </c>
      <c r="K1157" s="5">
        <v>1405448408</v>
      </c>
      <c r="L1157" s="12">
        <f t="shared" si="75"/>
        <v>41835.513981481483</v>
      </c>
      <c r="M1157" t="b">
        <v>0</v>
      </c>
      <c r="N1157" s="5">
        <v>8</v>
      </c>
      <c r="O1157" t="b">
        <v>0</v>
      </c>
      <c r="P1157" s="5" t="s">
        <v>8282</v>
      </c>
      <c r="Q1157" s="5">
        <f t="shared" si="72"/>
        <v>0.752</v>
      </c>
      <c r="R1157" s="5">
        <v>23.5</v>
      </c>
      <c r="S1157" s="5">
        <f t="shared" si="73"/>
        <v>23.5</v>
      </c>
      <c r="T1157" s="5" t="s">
        <v>8309</v>
      </c>
      <c r="U1157" s="5" t="s">
        <v>8337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12">
        <f t="shared" si="74"/>
        <v>42058.82131944444</v>
      </c>
      <c r="K1158" s="5">
        <v>1422150162</v>
      </c>
      <c r="L1158" s="12">
        <f t="shared" si="75"/>
        <v>42028.82131944444</v>
      </c>
      <c r="M1158" t="b">
        <v>0</v>
      </c>
      <c r="N1158" s="5">
        <v>0</v>
      </c>
      <c r="O1158" t="b">
        <v>0</v>
      </c>
      <c r="P1158" s="5" t="s">
        <v>8282</v>
      </c>
      <c r="Q1158" s="5">
        <f t="shared" si="72"/>
        <v>0</v>
      </c>
      <c r="R1158" s="5" t="e">
        <v>#DIV/0!</v>
      </c>
      <c r="S1158" s="5">
        <f t="shared" si="73"/>
        <v>0</v>
      </c>
      <c r="T1158" s="5" t="s">
        <v>8309</v>
      </c>
      <c r="U1158" s="5" t="s">
        <v>8337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12">
        <f t="shared" si="74"/>
        <v>41978.419907407406</v>
      </c>
      <c r="K1159" s="5">
        <v>1412607880</v>
      </c>
      <c r="L1159" s="12">
        <f t="shared" si="75"/>
        <v>41918.378240740742</v>
      </c>
      <c r="M1159" t="b">
        <v>0</v>
      </c>
      <c r="N1159" s="5">
        <v>3</v>
      </c>
      <c r="O1159" t="b">
        <v>0</v>
      </c>
      <c r="P1159" s="5" t="s">
        <v>8282</v>
      </c>
      <c r="Q1159" s="5">
        <f t="shared" si="72"/>
        <v>1.51</v>
      </c>
      <c r="R1159" s="5">
        <v>50.333333333333336</v>
      </c>
      <c r="S1159" s="5">
        <f t="shared" si="73"/>
        <v>50.333333333333336</v>
      </c>
      <c r="T1159" s="5" t="s">
        <v>8309</v>
      </c>
      <c r="U1159" s="5" t="s">
        <v>8337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12">
        <f t="shared" si="74"/>
        <v>41981.84175925926</v>
      </c>
      <c r="K1160" s="5">
        <v>1415499128</v>
      </c>
      <c r="L1160" s="12">
        <f t="shared" si="75"/>
        <v>41951.84175925926</v>
      </c>
      <c r="M1160" t="b">
        <v>0</v>
      </c>
      <c r="N1160" s="5">
        <v>3</v>
      </c>
      <c r="O1160" t="b">
        <v>0</v>
      </c>
      <c r="P1160" s="5" t="s">
        <v>8282</v>
      </c>
      <c r="Q1160" s="5">
        <f t="shared" si="72"/>
        <v>0.46666666666666667</v>
      </c>
      <c r="R1160" s="5">
        <v>11.666666666666666</v>
      </c>
      <c r="S1160" s="5">
        <f t="shared" si="73"/>
        <v>11.666666666666666</v>
      </c>
      <c r="T1160" s="5" t="s">
        <v>8309</v>
      </c>
      <c r="U1160" s="5" t="s">
        <v>8337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12">
        <f t="shared" si="74"/>
        <v>42185.40625</v>
      </c>
      <c r="K1161" s="5">
        <v>1433006765</v>
      </c>
      <c r="L1161" s="12">
        <f t="shared" si="75"/>
        <v>42154.476446759261</v>
      </c>
      <c r="M1161" t="b">
        <v>0</v>
      </c>
      <c r="N1161" s="5">
        <v>0</v>
      </c>
      <c r="O1161" t="b">
        <v>0</v>
      </c>
      <c r="P1161" s="5" t="s">
        <v>8282</v>
      </c>
      <c r="Q1161" s="5">
        <f t="shared" si="72"/>
        <v>0</v>
      </c>
      <c r="R1161" s="5" t="e">
        <v>#DIV/0!</v>
      </c>
      <c r="S1161" s="5">
        <f t="shared" si="73"/>
        <v>0</v>
      </c>
      <c r="T1161" s="5" t="s">
        <v>8309</v>
      </c>
      <c r="U1161" s="5" t="s">
        <v>8337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12">
        <f t="shared" si="74"/>
        <v>42090.863263888888</v>
      </c>
      <c r="K1162" s="5">
        <v>1424922186</v>
      </c>
      <c r="L1162" s="12">
        <f t="shared" si="75"/>
        <v>42060.904930555553</v>
      </c>
      <c r="M1162" t="b">
        <v>0</v>
      </c>
      <c r="N1162" s="5">
        <v>19</v>
      </c>
      <c r="O1162" t="b">
        <v>0</v>
      </c>
      <c r="P1162" s="5" t="s">
        <v>8282</v>
      </c>
      <c r="Q1162" s="5">
        <f t="shared" si="72"/>
        <v>3.85</v>
      </c>
      <c r="R1162" s="5">
        <v>60.789473684210527</v>
      </c>
      <c r="S1162" s="5">
        <f t="shared" si="73"/>
        <v>60.789473684210527</v>
      </c>
      <c r="T1162" s="5" t="s">
        <v>8309</v>
      </c>
      <c r="U1162" s="5" t="s">
        <v>8337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12">
        <f t="shared" si="74"/>
        <v>42143.379502314812</v>
      </c>
      <c r="K1163" s="5">
        <v>1430233589</v>
      </c>
      <c r="L1163" s="12">
        <f t="shared" si="75"/>
        <v>42122.379502314812</v>
      </c>
      <c r="M1163" t="b">
        <v>0</v>
      </c>
      <c r="N1163" s="5">
        <v>0</v>
      </c>
      <c r="O1163" t="b">
        <v>0</v>
      </c>
      <c r="P1163" s="5" t="s">
        <v>8282</v>
      </c>
      <c r="Q1163" s="5">
        <f t="shared" si="72"/>
        <v>0</v>
      </c>
      <c r="R1163" s="5" t="e">
        <v>#DIV/0!</v>
      </c>
      <c r="S1163" s="5">
        <f t="shared" si="73"/>
        <v>0</v>
      </c>
      <c r="T1163" s="5" t="s">
        <v>8309</v>
      </c>
      <c r="U1163" s="5" t="s">
        <v>8337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12">
        <f t="shared" si="74"/>
        <v>41907.433611111112</v>
      </c>
      <c r="K1164" s="5">
        <v>1408983864</v>
      </c>
      <c r="L1164" s="12">
        <f t="shared" si="75"/>
        <v>41876.433611111112</v>
      </c>
      <c r="M1164" t="b">
        <v>0</v>
      </c>
      <c r="N1164" s="5">
        <v>2</v>
      </c>
      <c r="O1164" t="b">
        <v>0</v>
      </c>
      <c r="P1164" s="5" t="s">
        <v>8282</v>
      </c>
      <c r="Q1164" s="5">
        <f t="shared" si="72"/>
        <v>5.8333333333333334E-2</v>
      </c>
      <c r="R1164" s="5">
        <v>17.5</v>
      </c>
      <c r="S1164" s="5">
        <f t="shared" si="73"/>
        <v>17.5</v>
      </c>
      <c r="T1164" s="5" t="s">
        <v>8309</v>
      </c>
      <c r="U1164" s="5" t="s">
        <v>8337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12">
        <f t="shared" si="74"/>
        <v>41860.473611111112</v>
      </c>
      <c r="K1165" s="5">
        <v>1405012920</v>
      </c>
      <c r="L1165" s="12">
        <f t="shared" si="75"/>
        <v>41830.473611111112</v>
      </c>
      <c r="M1165" t="b">
        <v>0</v>
      </c>
      <c r="N1165" s="5">
        <v>0</v>
      </c>
      <c r="O1165" t="b">
        <v>0</v>
      </c>
      <c r="P1165" s="5" t="s">
        <v>8282</v>
      </c>
      <c r="Q1165" s="5">
        <f t="shared" si="72"/>
        <v>0</v>
      </c>
      <c r="R1165" s="5" t="e">
        <v>#DIV/0!</v>
      </c>
      <c r="S1165" s="5">
        <f t="shared" si="73"/>
        <v>0</v>
      </c>
      <c r="T1165" s="5" t="s">
        <v>8309</v>
      </c>
      <c r="U1165" s="5" t="s">
        <v>8337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12">
        <f t="shared" si="74"/>
        <v>42539.474328703705</v>
      </c>
      <c r="K1166" s="5">
        <v>1463678582</v>
      </c>
      <c r="L1166" s="12">
        <f t="shared" si="75"/>
        <v>42509.474328703705</v>
      </c>
      <c r="M1166" t="b">
        <v>0</v>
      </c>
      <c r="N1166" s="5">
        <v>0</v>
      </c>
      <c r="O1166" t="b">
        <v>0</v>
      </c>
      <c r="P1166" s="5" t="s">
        <v>8282</v>
      </c>
      <c r="Q1166" s="5">
        <f t="shared" si="72"/>
        <v>0</v>
      </c>
      <c r="R1166" s="5" t="e">
        <v>#DIV/0!</v>
      </c>
      <c r="S1166" s="5">
        <f t="shared" si="73"/>
        <v>0</v>
      </c>
      <c r="T1166" s="5" t="s">
        <v>8309</v>
      </c>
      <c r="U1166" s="5" t="s">
        <v>8337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12">
        <f t="shared" si="74"/>
        <v>41825.964467592596</v>
      </c>
      <c r="K1167" s="5">
        <v>1401685730</v>
      </c>
      <c r="L1167" s="12">
        <f t="shared" si="75"/>
        <v>41791.964467592596</v>
      </c>
      <c r="M1167" t="b">
        <v>0</v>
      </c>
      <c r="N1167" s="5">
        <v>25</v>
      </c>
      <c r="O1167" t="b">
        <v>0</v>
      </c>
      <c r="P1167" s="5" t="s">
        <v>8282</v>
      </c>
      <c r="Q1167" s="5">
        <f t="shared" si="72"/>
        <v>20.704999999999998</v>
      </c>
      <c r="R1167" s="5">
        <v>82.82</v>
      </c>
      <c r="S1167" s="5">
        <f t="shared" si="73"/>
        <v>82.82</v>
      </c>
      <c r="T1167" s="5" t="s">
        <v>8309</v>
      </c>
      <c r="U1167" s="5" t="s">
        <v>8337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12">
        <f t="shared" si="74"/>
        <v>42180.916666666672</v>
      </c>
      <c r="K1168" s="5">
        <v>1432640342</v>
      </c>
      <c r="L1168" s="12">
        <f t="shared" si="75"/>
        <v>42150.235439814816</v>
      </c>
      <c r="M1168" t="b">
        <v>0</v>
      </c>
      <c r="N1168" s="5">
        <v>8</v>
      </c>
      <c r="O1168" t="b">
        <v>0</v>
      </c>
      <c r="P1168" s="5" t="s">
        <v>8282</v>
      </c>
      <c r="Q1168" s="5">
        <f t="shared" si="72"/>
        <v>19.14</v>
      </c>
      <c r="R1168" s="5">
        <v>358.875</v>
      </c>
      <c r="S1168" s="5">
        <f t="shared" si="73"/>
        <v>358.875</v>
      </c>
      <c r="T1168" s="5" t="s">
        <v>8309</v>
      </c>
      <c r="U1168" s="5" t="s">
        <v>8337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12">
        <f t="shared" si="74"/>
        <v>41894.484895833331</v>
      </c>
      <c r="K1169" s="5">
        <v>1407865095</v>
      </c>
      <c r="L1169" s="12">
        <f t="shared" si="75"/>
        <v>41863.484895833331</v>
      </c>
      <c r="M1169" t="b">
        <v>0</v>
      </c>
      <c r="N1169" s="5">
        <v>16</v>
      </c>
      <c r="O1169" t="b">
        <v>0</v>
      </c>
      <c r="P1169" s="5" t="s">
        <v>8282</v>
      </c>
      <c r="Q1169" s="5">
        <f t="shared" si="72"/>
        <v>1.6316666666666666</v>
      </c>
      <c r="R1169" s="5">
        <v>61.1875</v>
      </c>
      <c r="S1169" s="5">
        <f t="shared" si="73"/>
        <v>61.1875</v>
      </c>
      <c r="T1169" s="5" t="s">
        <v>8309</v>
      </c>
      <c r="U1169" s="5" t="s">
        <v>8337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12">
        <f t="shared" si="74"/>
        <v>42634.803993055553</v>
      </c>
      <c r="K1170" s="5">
        <v>1471915065</v>
      </c>
      <c r="L1170" s="12">
        <f t="shared" si="75"/>
        <v>42604.803993055553</v>
      </c>
      <c r="M1170" t="b">
        <v>0</v>
      </c>
      <c r="N1170" s="5">
        <v>3</v>
      </c>
      <c r="O1170" t="b">
        <v>0</v>
      </c>
      <c r="P1170" s="5" t="s">
        <v>8282</v>
      </c>
      <c r="Q1170" s="5">
        <f t="shared" si="72"/>
        <v>5.666666666666667</v>
      </c>
      <c r="R1170" s="5">
        <v>340</v>
      </c>
      <c r="S1170" s="5">
        <f t="shared" si="73"/>
        <v>340</v>
      </c>
      <c r="T1170" s="5" t="s">
        <v>8309</v>
      </c>
      <c r="U1170" s="5" t="s">
        <v>8337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12">
        <f t="shared" si="74"/>
        <v>42057.103738425925</v>
      </c>
      <c r="K1171" s="5">
        <v>1422001763</v>
      </c>
      <c r="L1171" s="12">
        <f t="shared" si="75"/>
        <v>42027.103738425925</v>
      </c>
      <c r="M1171" t="b">
        <v>0</v>
      </c>
      <c r="N1171" s="5">
        <v>3</v>
      </c>
      <c r="O1171" t="b">
        <v>0</v>
      </c>
      <c r="P1171" s="5" t="s">
        <v>8282</v>
      </c>
      <c r="Q1171" s="5">
        <f t="shared" si="72"/>
        <v>0.17</v>
      </c>
      <c r="R1171" s="5">
        <v>5.666666666666667</v>
      </c>
      <c r="S1171" s="5">
        <f t="shared" si="73"/>
        <v>5.666666666666667</v>
      </c>
      <c r="T1171" s="5" t="s">
        <v>8309</v>
      </c>
      <c r="U1171" s="5" t="s">
        <v>8337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12">
        <f t="shared" si="74"/>
        <v>42154.643182870372</v>
      </c>
      <c r="K1172" s="5">
        <v>1430429171</v>
      </c>
      <c r="L1172" s="12">
        <f t="shared" si="75"/>
        <v>42124.643182870372</v>
      </c>
      <c r="M1172" t="b">
        <v>0</v>
      </c>
      <c r="N1172" s="5">
        <v>2</v>
      </c>
      <c r="O1172" t="b">
        <v>0</v>
      </c>
      <c r="P1172" s="5" t="s">
        <v>8282</v>
      </c>
      <c r="Q1172" s="5">
        <f t="shared" si="72"/>
        <v>0.4</v>
      </c>
      <c r="R1172" s="5">
        <v>50</v>
      </c>
      <c r="S1172" s="5">
        <f t="shared" si="73"/>
        <v>50</v>
      </c>
      <c r="T1172" s="5" t="s">
        <v>8309</v>
      </c>
      <c r="U1172" s="5" t="s">
        <v>8337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12">
        <f t="shared" si="74"/>
        <v>41956.596377314811</v>
      </c>
      <c r="K1173" s="5">
        <v>1414351127</v>
      </c>
      <c r="L1173" s="12">
        <f t="shared" si="75"/>
        <v>41938.554710648146</v>
      </c>
      <c r="M1173" t="b">
        <v>0</v>
      </c>
      <c r="N1173" s="5">
        <v>1</v>
      </c>
      <c r="O1173" t="b">
        <v>0</v>
      </c>
      <c r="P1173" s="5" t="s">
        <v>8282</v>
      </c>
      <c r="Q1173" s="5">
        <f t="shared" si="72"/>
        <v>0.1</v>
      </c>
      <c r="R1173" s="5">
        <v>25</v>
      </c>
      <c r="S1173" s="5">
        <f t="shared" si="73"/>
        <v>25</v>
      </c>
      <c r="T1173" s="5" t="s">
        <v>8309</v>
      </c>
      <c r="U1173" s="5" t="s">
        <v>8337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12">
        <f t="shared" si="74"/>
        <v>41871.432314814811</v>
      </c>
      <c r="K1174" s="5">
        <v>1405959752</v>
      </c>
      <c r="L1174" s="12">
        <f t="shared" si="75"/>
        <v>41841.432314814811</v>
      </c>
      <c r="M1174" t="b">
        <v>0</v>
      </c>
      <c r="N1174" s="5">
        <v>0</v>
      </c>
      <c r="O1174" t="b">
        <v>0</v>
      </c>
      <c r="P1174" s="5" t="s">
        <v>8282</v>
      </c>
      <c r="Q1174" s="5">
        <f t="shared" si="72"/>
        <v>0</v>
      </c>
      <c r="R1174" s="5" t="e">
        <v>#DIV/0!</v>
      </c>
      <c r="S1174" s="5">
        <f t="shared" si="73"/>
        <v>0</v>
      </c>
      <c r="T1174" s="5" t="s">
        <v>8309</v>
      </c>
      <c r="U1174" s="5" t="s">
        <v>8337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12">
        <f t="shared" si="74"/>
        <v>42218.935844907406</v>
      </c>
      <c r="K1175" s="5">
        <v>1435552057</v>
      </c>
      <c r="L1175" s="12">
        <f t="shared" si="75"/>
        <v>42183.935844907406</v>
      </c>
      <c r="M1175" t="b">
        <v>0</v>
      </c>
      <c r="N1175" s="5">
        <v>1</v>
      </c>
      <c r="O1175" t="b">
        <v>0</v>
      </c>
      <c r="P1175" s="5" t="s">
        <v>8282</v>
      </c>
      <c r="Q1175" s="5">
        <f t="shared" si="72"/>
        <v>2.4E-2</v>
      </c>
      <c r="R1175" s="5">
        <v>30</v>
      </c>
      <c r="S1175" s="5">
        <f t="shared" si="73"/>
        <v>30</v>
      </c>
      <c r="T1175" s="5" t="s">
        <v>8309</v>
      </c>
      <c r="U1175" s="5" t="s">
        <v>8337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12">
        <f t="shared" si="74"/>
        <v>42498.59174768519</v>
      </c>
      <c r="K1176" s="5">
        <v>1460146327</v>
      </c>
      <c r="L1176" s="12">
        <f t="shared" si="75"/>
        <v>42468.59174768519</v>
      </c>
      <c r="M1176" t="b">
        <v>0</v>
      </c>
      <c r="N1176" s="5">
        <v>19</v>
      </c>
      <c r="O1176" t="b">
        <v>0</v>
      </c>
      <c r="P1176" s="5" t="s">
        <v>8282</v>
      </c>
      <c r="Q1176" s="5">
        <f t="shared" si="72"/>
        <v>5.9066666666666663</v>
      </c>
      <c r="R1176" s="5">
        <v>46.631578947368418</v>
      </c>
      <c r="S1176" s="5">
        <f t="shared" si="73"/>
        <v>46.631578947368418</v>
      </c>
      <c r="T1176" s="5" t="s">
        <v>8309</v>
      </c>
      <c r="U1176" s="5" t="s">
        <v>8337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12">
        <f t="shared" si="74"/>
        <v>42200.478460648148</v>
      </c>
      <c r="K1177" s="5">
        <v>1434389339</v>
      </c>
      <c r="L1177" s="12">
        <f t="shared" si="75"/>
        <v>42170.478460648148</v>
      </c>
      <c r="M1177" t="b">
        <v>0</v>
      </c>
      <c r="N1177" s="5">
        <v>9</v>
      </c>
      <c r="O1177" t="b">
        <v>0</v>
      </c>
      <c r="P1177" s="5" t="s">
        <v>8282</v>
      </c>
      <c r="Q1177" s="5">
        <f t="shared" si="72"/>
        <v>2.9249999999999998</v>
      </c>
      <c r="R1177" s="5">
        <v>65</v>
      </c>
      <c r="S1177" s="5">
        <f t="shared" si="73"/>
        <v>65</v>
      </c>
      <c r="T1177" s="5" t="s">
        <v>8309</v>
      </c>
      <c r="U1177" s="5" t="s">
        <v>8337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12">
        <f t="shared" si="74"/>
        <v>42800.291666666672</v>
      </c>
      <c r="K1178" s="5">
        <v>1484094498</v>
      </c>
      <c r="L1178" s="12">
        <f t="shared" si="75"/>
        <v>42745.769652777773</v>
      </c>
      <c r="M1178" t="b">
        <v>0</v>
      </c>
      <c r="N1178" s="5">
        <v>1</v>
      </c>
      <c r="O1178" t="b">
        <v>0</v>
      </c>
      <c r="P1178" s="5" t="s">
        <v>8282</v>
      </c>
      <c r="Q1178" s="5">
        <f t="shared" si="72"/>
        <v>5.7142857142857143E-3</v>
      </c>
      <c r="R1178" s="5">
        <v>10</v>
      </c>
      <c r="S1178" s="5">
        <f t="shared" si="73"/>
        <v>10</v>
      </c>
      <c r="T1178" s="5" t="s">
        <v>8309</v>
      </c>
      <c r="U1178" s="5" t="s">
        <v>8337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12">
        <f t="shared" si="74"/>
        <v>41927.410833333335</v>
      </c>
      <c r="K1179" s="5">
        <v>1410796296</v>
      </c>
      <c r="L1179" s="12">
        <f t="shared" si="75"/>
        <v>41897.410833333335</v>
      </c>
      <c r="M1179" t="b">
        <v>0</v>
      </c>
      <c r="N1179" s="5">
        <v>0</v>
      </c>
      <c r="O1179" t="b">
        <v>0</v>
      </c>
      <c r="P1179" s="5" t="s">
        <v>8282</v>
      </c>
      <c r="Q1179" s="5">
        <f t="shared" si="72"/>
        <v>0</v>
      </c>
      <c r="R1179" s="5" t="e">
        <v>#DIV/0!</v>
      </c>
      <c r="S1179" s="5">
        <f t="shared" si="73"/>
        <v>0</v>
      </c>
      <c r="T1179" s="5" t="s">
        <v>8309</v>
      </c>
      <c r="U1179" s="5" t="s">
        <v>8337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12">
        <f t="shared" si="74"/>
        <v>41867.655694444446</v>
      </c>
      <c r="K1180" s="5">
        <v>1405633452</v>
      </c>
      <c r="L1180" s="12">
        <f t="shared" si="75"/>
        <v>41837.655694444446</v>
      </c>
      <c r="M1180" t="b">
        <v>0</v>
      </c>
      <c r="N1180" s="5">
        <v>1</v>
      </c>
      <c r="O1180" t="b">
        <v>0</v>
      </c>
      <c r="P1180" s="5" t="s">
        <v>8282</v>
      </c>
      <c r="Q1180" s="5">
        <f t="shared" si="72"/>
        <v>6.6666666666666671E-3</v>
      </c>
      <c r="R1180" s="5">
        <v>5</v>
      </c>
      <c r="S1180" s="5">
        <f t="shared" si="73"/>
        <v>5</v>
      </c>
      <c r="T1180" s="5" t="s">
        <v>8309</v>
      </c>
      <c r="U1180" s="5" t="s">
        <v>8337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12">
        <f t="shared" si="74"/>
        <v>42305.470219907409</v>
      </c>
      <c r="K1181" s="5">
        <v>1443460627</v>
      </c>
      <c r="L1181" s="12">
        <f t="shared" si="75"/>
        <v>42275.470219907409</v>
      </c>
      <c r="M1181" t="b">
        <v>0</v>
      </c>
      <c r="N1181" s="5">
        <v>5</v>
      </c>
      <c r="O1181" t="b">
        <v>0</v>
      </c>
      <c r="P1181" s="5" t="s">
        <v>8282</v>
      </c>
      <c r="Q1181" s="5">
        <f t="shared" si="72"/>
        <v>5.333333333333333</v>
      </c>
      <c r="R1181" s="5">
        <v>640</v>
      </c>
      <c r="S1181" s="5">
        <f t="shared" si="73"/>
        <v>640</v>
      </c>
      <c r="T1181" s="5" t="s">
        <v>8309</v>
      </c>
      <c r="U1181" s="5" t="s">
        <v>8337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12">
        <f t="shared" si="74"/>
        <v>41818.556875000002</v>
      </c>
      <c r="K1182" s="5">
        <v>1400786514</v>
      </c>
      <c r="L1182" s="12">
        <f t="shared" si="75"/>
        <v>41781.556875000002</v>
      </c>
      <c r="M1182" t="b">
        <v>0</v>
      </c>
      <c r="N1182" s="5">
        <v>85</v>
      </c>
      <c r="O1182" t="b">
        <v>0</v>
      </c>
      <c r="P1182" s="5" t="s">
        <v>8282</v>
      </c>
      <c r="Q1182" s="5">
        <f t="shared" si="72"/>
        <v>11.75</v>
      </c>
      <c r="R1182" s="5">
        <v>69.117647058823536</v>
      </c>
      <c r="S1182" s="5">
        <f t="shared" si="73"/>
        <v>69.117647058823536</v>
      </c>
      <c r="T1182" s="5" t="s">
        <v>8309</v>
      </c>
      <c r="U1182" s="5" t="s">
        <v>8337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12">
        <f t="shared" si="74"/>
        <v>42064.089363425926</v>
      </c>
      <c r="K1183" s="5">
        <v>1422605321</v>
      </c>
      <c r="L1183" s="12">
        <f t="shared" si="75"/>
        <v>42034.089363425926</v>
      </c>
      <c r="M1183" t="b">
        <v>0</v>
      </c>
      <c r="N1183" s="5">
        <v>3</v>
      </c>
      <c r="O1183" t="b">
        <v>0</v>
      </c>
      <c r="P1183" s="5" t="s">
        <v>8282</v>
      </c>
      <c r="Q1183" s="5">
        <f t="shared" si="72"/>
        <v>8.0000000000000002E-3</v>
      </c>
      <c r="R1183" s="5">
        <v>1.3333333333333333</v>
      </c>
      <c r="S1183" s="5">
        <f t="shared" si="73"/>
        <v>1.3333333333333333</v>
      </c>
      <c r="T1183" s="5" t="s">
        <v>8309</v>
      </c>
      <c r="U1183" s="5" t="s">
        <v>8337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12">
        <f t="shared" si="74"/>
        <v>42747.445833333331</v>
      </c>
      <c r="K1184" s="5">
        <v>1482609088</v>
      </c>
      <c r="L1184" s="12">
        <f t="shared" si="75"/>
        <v>42728.577407407407</v>
      </c>
      <c r="M1184" t="b">
        <v>0</v>
      </c>
      <c r="N1184" s="5">
        <v>4</v>
      </c>
      <c r="O1184" t="b">
        <v>0</v>
      </c>
      <c r="P1184" s="5" t="s">
        <v>8282</v>
      </c>
      <c r="Q1184" s="5">
        <f t="shared" si="72"/>
        <v>4.2</v>
      </c>
      <c r="R1184" s="5">
        <v>10.5</v>
      </c>
      <c r="S1184" s="5">
        <f t="shared" si="73"/>
        <v>10.5</v>
      </c>
      <c r="T1184" s="5" t="s">
        <v>8309</v>
      </c>
      <c r="U1184" s="5" t="s">
        <v>8337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12">
        <f t="shared" si="74"/>
        <v>42675.915972222225</v>
      </c>
      <c r="K1185" s="5">
        <v>1476391223</v>
      </c>
      <c r="L1185" s="12">
        <f t="shared" si="75"/>
        <v>42656.61137731481</v>
      </c>
      <c r="M1185" t="b">
        <v>0</v>
      </c>
      <c r="N1185" s="5">
        <v>3</v>
      </c>
      <c r="O1185" t="b">
        <v>0</v>
      </c>
      <c r="P1185" s="5" t="s">
        <v>8282</v>
      </c>
      <c r="Q1185" s="5">
        <f t="shared" si="72"/>
        <v>4</v>
      </c>
      <c r="R1185" s="5">
        <v>33.333333333333336</v>
      </c>
      <c r="S1185" s="5">
        <f t="shared" si="73"/>
        <v>33.333333333333336</v>
      </c>
      <c r="T1185" s="5" t="s">
        <v>8309</v>
      </c>
      <c r="U1185" s="5" t="s">
        <v>8337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12">
        <f t="shared" si="74"/>
        <v>42772.349664351852</v>
      </c>
      <c r="K1186" s="5">
        <v>1483712611</v>
      </c>
      <c r="L1186" s="12">
        <f t="shared" si="75"/>
        <v>42741.349664351852</v>
      </c>
      <c r="M1186" t="b">
        <v>0</v>
      </c>
      <c r="N1186" s="5">
        <v>375</v>
      </c>
      <c r="O1186" t="b">
        <v>1</v>
      </c>
      <c r="P1186" s="5" t="s">
        <v>8283</v>
      </c>
      <c r="Q1186" s="5">
        <f t="shared" si="72"/>
        <v>104.93636363636364</v>
      </c>
      <c r="R1186" s="5">
        <v>61.562666666666665</v>
      </c>
      <c r="S1186" s="5">
        <f t="shared" si="73"/>
        <v>61.562666666666665</v>
      </c>
      <c r="T1186" s="5" t="s">
        <v>8338</v>
      </c>
      <c r="U1186" s="5" t="s">
        <v>8339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12">
        <f t="shared" si="74"/>
        <v>42162.916666666672</v>
      </c>
      <c r="K1187" s="5">
        <v>1430945149</v>
      </c>
      <c r="L1187" s="12">
        <f t="shared" si="75"/>
        <v>42130.615150462967</v>
      </c>
      <c r="M1187" t="b">
        <v>0</v>
      </c>
      <c r="N1187" s="5">
        <v>111</v>
      </c>
      <c r="O1187" t="b">
        <v>1</v>
      </c>
      <c r="P1187" s="5" t="s">
        <v>8283</v>
      </c>
      <c r="Q1187" s="5">
        <f t="shared" si="72"/>
        <v>105.44</v>
      </c>
      <c r="R1187" s="5">
        <v>118.73873873873873</v>
      </c>
      <c r="S1187" s="5">
        <f t="shared" si="73"/>
        <v>118.73873873873873</v>
      </c>
      <c r="T1187" s="5" t="s">
        <v>8338</v>
      </c>
      <c r="U1187" s="5" t="s">
        <v>8339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12">
        <f t="shared" si="74"/>
        <v>42156.695833333331</v>
      </c>
      <c r="K1188" s="5">
        <v>1430340195</v>
      </c>
      <c r="L1188" s="12">
        <f t="shared" si="75"/>
        <v>42123.61336805555</v>
      </c>
      <c r="M1188" t="b">
        <v>0</v>
      </c>
      <c r="N1188" s="5">
        <v>123</v>
      </c>
      <c r="O1188" t="b">
        <v>1</v>
      </c>
      <c r="P1188" s="5" t="s">
        <v>8283</v>
      </c>
      <c r="Q1188" s="5">
        <f t="shared" si="72"/>
        <v>106.73333333333333</v>
      </c>
      <c r="R1188" s="5">
        <v>65.081300813008127</v>
      </c>
      <c r="S1188" s="5">
        <f t="shared" si="73"/>
        <v>65.081300813008127</v>
      </c>
      <c r="T1188" s="5" t="s">
        <v>8338</v>
      </c>
      <c r="U1188" s="5" t="s">
        <v>8339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12">
        <f t="shared" si="74"/>
        <v>42141.5</v>
      </c>
      <c r="K1189" s="5">
        <v>1429133323</v>
      </c>
      <c r="L1189" s="12">
        <f t="shared" si="75"/>
        <v>42109.644942129627</v>
      </c>
      <c r="M1189" t="b">
        <v>0</v>
      </c>
      <c r="N1189" s="5">
        <v>70</v>
      </c>
      <c r="O1189" t="b">
        <v>1</v>
      </c>
      <c r="P1189" s="5" t="s">
        <v>8283</v>
      </c>
      <c r="Q1189" s="5">
        <f t="shared" si="72"/>
        <v>104.12571428571428</v>
      </c>
      <c r="R1189" s="5">
        <v>130.15714285714284</v>
      </c>
      <c r="S1189" s="5">
        <f t="shared" si="73"/>
        <v>130.15714285714284</v>
      </c>
      <c r="T1189" s="5" t="s">
        <v>8338</v>
      </c>
      <c r="U1189" s="5" t="s">
        <v>8339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12">
        <f t="shared" si="74"/>
        <v>42732.450694444444</v>
      </c>
      <c r="K1190" s="5">
        <v>1481129340</v>
      </c>
      <c r="L1190" s="12">
        <f t="shared" si="75"/>
        <v>42711.450694444444</v>
      </c>
      <c r="M1190" t="b">
        <v>0</v>
      </c>
      <c r="N1190" s="5">
        <v>85</v>
      </c>
      <c r="O1190" t="b">
        <v>1</v>
      </c>
      <c r="P1190" s="5" t="s">
        <v>8283</v>
      </c>
      <c r="Q1190" s="5">
        <f t="shared" si="72"/>
        <v>160.55000000000001</v>
      </c>
      <c r="R1190" s="5">
        <v>37.776470588235291</v>
      </c>
      <c r="S1190" s="5">
        <f t="shared" si="73"/>
        <v>37.776470588235291</v>
      </c>
      <c r="T1190" s="5" t="s">
        <v>8338</v>
      </c>
      <c r="U1190" s="5" t="s">
        <v>8339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12">
        <f t="shared" si="74"/>
        <v>42550.729108796295</v>
      </c>
      <c r="K1191" s="5">
        <v>1465428595</v>
      </c>
      <c r="L1191" s="12">
        <f t="shared" si="75"/>
        <v>42529.729108796295</v>
      </c>
      <c r="M1191" t="b">
        <v>0</v>
      </c>
      <c r="N1191" s="5">
        <v>86</v>
      </c>
      <c r="O1191" t="b">
        <v>1</v>
      </c>
      <c r="P1191" s="5" t="s">
        <v>8283</v>
      </c>
      <c r="Q1191" s="5">
        <f t="shared" si="72"/>
        <v>107.77777777777777</v>
      </c>
      <c r="R1191" s="5">
        <v>112.79069767441861</v>
      </c>
      <c r="S1191" s="5">
        <f t="shared" si="73"/>
        <v>112.79069767441861</v>
      </c>
      <c r="T1191" s="5" t="s">
        <v>8338</v>
      </c>
      <c r="U1191" s="5" t="s">
        <v>8339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12">
        <f t="shared" si="74"/>
        <v>41882.415798611109</v>
      </c>
      <c r="K1192" s="5">
        <v>1406908725</v>
      </c>
      <c r="L1192" s="12">
        <f t="shared" si="75"/>
        <v>41852.415798611109</v>
      </c>
      <c r="M1192" t="b">
        <v>0</v>
      </c>
      <c r="N1192" s="5">
        <v>13</v>
      </c>
      <c r="O1192" t="b">
        <v>1</v>
      </c>
      <c r="P1192" s="5" t="s">
        <v>8283</v>
      </c>
      <c r="Q1192" s="5">
        <f t="shared" si="72"/>
        <v>135</v>
      </c>
      <c r="R1192" s="5">
        <v>51.92307692307692</v>
      </c>
      <c r="S1192" s="5">
        <f t="shared" si="73"/>
        <v>51.92307692307692</v>
      </c>
      <c r="T1192" s="5" t="s">
        <v>8338</v>
      </c>
      <c r="U1192" s="5" t="s">
        <v>8339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12">
        <f t="shared" si="74"/>
        <v>42449.312037037038</v>
      </c>
      <c r="K1193" s="5">
        <v>1455892160</v>
      </c>
      <c r="L1193" s="12">
        <f t="shared" si="75"/>
        <v>42419.353703703702</v>
      </c>
      <c r="M1193" t="b">
        <v>0</v>
      </c>
      <c r="N1193" s="5">
        <v>33</v>
      </c>
      <c r="O1193" t="b">
        <v>1</v>
      </c>
      <c r="P1193" s="5" t="s">
        <v>8283</v>
      </c>
      <c r="Q1193" s="5">
        <f t="shared" si="72"/>
        <v>109.07407407407408</v>
      </c>
      <c r="R1193" s="5">
        <v>89.242424242424249</v>
      </c>
      <c r="S1193" s="5">
        <f t="shared" si="73"/>
        <v>89.242424242424249</v>
      </c>
      <c r="T1193" s="5" t="s">
        <v>8338</v>
      </c>
      <c r="U1193" s="5" t="s">
        <v>8339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12">
        <f t="shared" si="74"/>
        <v>42777.256689814814</v>
      </c>
      <c r="K1194" s="5">
        <v>1484222978</v>
      </c>
      <c r="L1194" s="12">
        <f t="shared" si="75"/>
        <v>42747.256689814814</v>
      </c>
      <c r="M1194" t="b">
        <v>0</v>
      </c>
      <c r="N1194" s="5">
        <v>15</v>
      </c>
      <c r="O1194" t="b">
        <v>1</v>
      </c>
      <c r="P1194" s="5" t="s">
        <v>8283</v>
      </c>
      <c r="Q1194" s="5">
        <f t="shared" si="72"/>
        <v>290</v>
      </c>
      <c r="R1194" s="5">
        <v>19.333333333333332</v>
      </c>
      <c r="S1194" s="5">
        <f t="shared" si="73"/>
        <v>19.333333333333332</v>
      </c>
      <c r="T1194" s="5" t="s">
        <v>8338</v>
      </c>
      <c r="U1194" s="5" t="s">
        <v>8339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12">
        <f t="shared" si="74"/>
        <v>42469.484409722223</v>
      </c>
      <c r="K1195" s="5">
        <v>1455043053</v>
      </c>
      <c r="L1195" s="12">
        <f t="shared" si="75"/>
        <v>42409.526076388887</v>
      </c>
      <c r="M1195" t="b">
        <v>0</v>
      </c>
      <c r="N1195" s="5">
        <v>273</v>
      </c>
      <c r="O1195" t="b">
        <v>1</v>
      </c>
      <c r="P1195" s="5" t="s">
        <v>8283</v>
      </c>
      <c r="Q1195" s="5">
        <f t="shared" si="72"/>
        <v>103.95714285714286</v>
      </c>
      <c r="R1195" s="5">
        <v>79.967032967032964</v>
      </c>
      <c r="S1195" s="5">
        <f t="shared" si="73"/>
        <v>79.967032967032964</v>
      </c>
      <c r="T1195" s="5" t="s">
        <v>8338</v>
      </c>
      <c r="U1195" s="5" t="s">
        <v>8339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12">
        <f t="shared" si="74"/>
        <v>42102.238182870366</v>
      </c>
      <c r="K1196" s="5">
        <v>1425901379</v>
      </c>
      <c r="L1196" s="12">
        <f t="shared" si="75"/>
        <v>42072.238182870366</v>
      </c>
      <c r="M1196" t="b">
        <v>0</v>
      </c>
      <c r="N1196" s="5">
        <v>714</v>
      </c>
      <c r="O1196" t="b">
        <v>1</v>
      </c>
      <c r="P1196" s="5" t="s">
        <v>8283</v>
      </c>
      <c r="Q1196" s="5">
        <f t="shared" si="72"/>
        <v>322.24</v>
      </c>
      <c r="R1196" s="5">
        <v>56.414565826330531</v>
      </c>
      <c r="S1196" s="5">
        <f t="shared" si="73"/>
        <v>56.414565826330531</v>
      </c>
      <c r="T1196" s="5" t="s">
        <v>8338</v>
      </c>
      <c r="U1196" s="5" t="s">
        <v>8339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12">
        <f t="shared" si="74"/>
        <v>42358.125</v>
      </c>
      <c r="K1197" s="5">
        <v>1445415653</v>
      </c>
      <c r="L1197" s="12">
        <f t="shared" si="75"/>
        <v>42298.09783564815</v>
      </c>
      <c r="M1197" t="b">
        <v>0</v>
      </c>
      <c r="N1197" s="5">
        <v>170</v>
      </c>
      <c r="O1197" t="b">
        <v>1</v>
      </c>
      <c r="P1197" s="5" t="s">
        <v>8283</v>
      </c>
      <c r="Q1197" s="5">
        <f t="shared" si="72"/>
        <v>135</v>
      </c>
      <c r="R1197" s="5">
        <v>79.411764705882348</v>
      </c>
      <c r="S1197" s="5">
        <f t="shared" si="73"/>
        <v>79.411764705882348</v>
      </c>
      <c r="T1197" s="5" t="s">
        <v>8338</v>
      </c>
      <c r="U1197" s="5" t="s">
        <v>8339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12">
        <f t="shared" si="74"/>
        <v>42356.568738425922</v>
      </c>
      <c r="K1198" s="5">
        <v>1447875539</v>
      </c>
      <c r="L1198" s="12">
        <f t="shared" si="75"/>
        <v>42326.568738425922</v>
      </c>
      <c r="M1198" t="b">
        <v>0</v>
      </c>
      <c r="N1198" s="5">
        <v>512</v>
      </c>
      <c r="O1198" t="b">
        <v>1</v>
      </c>
      <c r="P1198" s="5" t="s">
        <v>8283</v>
      </c>
      <c r="Q1198" s="5">
        <f t="shared" si="72"/>
        <v>269.91034482758619</v>
      </c>
      <c r="R1198" s="5">
        <v>76.439453125</v>
      </c>
      <c r="S1198" s="5">
        <f t="shared" si="73"/>
        <v>76.439453125</v>
      </c>
      <c r="T1198" s="5" t="s">
        <v>8338</v>
      </c>
      <c r="U1198" s="5" t="s">
        <v>8339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12">
        <f t="shared" si="74"/>
        <v>42533.999305555553</v>
      </c>
      <c r="K1199" s="5">
        <v>1463155034</v>
      </c>
      <c r="L1199" s="12">
        <f t="shared" si="75"/>
        <v>42503.41474537037</v>
      </c>
      <c r="M1199" t="b">
        <v>0</v>
      </c>
      <c r="N1199" s="5">
        <v>314</v>
      </c>
      <c r="O1199" t="b">
        <v>1</v>
      </c>
      <c r="P1199" s="5" t="s">
        <v>8283</v>
      </c>
      <c r="Q1199" s="5">
        <f t="shared" si="72"/>
        <v>253.29333333333332</v>
      </c>
      <c r="R1199" s="5">
        <v>121</v>
      </c>
      <c r="S1199" s="5">
        <f t="shared" si="73"/>
        <v>121</v>
      </c>
      <c r="T1199" s="5" t="s">
        <v>8338</v>
      </c>
      <c r="U1199" s="5" t="s">
        <v>8339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12">
        <f t="shared" si="74"/>
        <v>42368.875</v>
      </c>
      <c r="K1200" s="5">
        <v>1448463086</v>
      </c>
      <c r="L1200" s="12">
        <f t="shared" si="75"/>
        <v>42333.369050925925</v>
      </c>
      <c r="M1200" t="b">
        <v>0</v>
      </c>
      <c r="N1200" s="5">
        <v>167</v>
      </c>
      <c r="O1200" t="b">
        <v>1</v>
      </c>
      <c r="P1200" s="5" t="s">
        <v>8283</v>
      </c>
      <c r="Q1200" s="5">
        <f t="shared" si="72"/>
        <v>260.60000000000002</v>
      </c>
      <c r="R1200" s="5">
        <v>54.616766467065865</v>
      </c>
      <c r="S1200" s="5">
        <f t="shared" si="73"/>
        <v>54.616766467065865</v>
      </c>
      <c r="T1200" s="5" t="s">
        <v>8338</v>
      </c>
      <c r="U1200" s="5" t="s">
        <v>8339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12">
        <f t="shared" si="74"/>
        <v>42193.520833333328</v>
      </c>
      <c r="K1201" s="5">
        <v>1433615400</v>
      </c>
      <c r="L1201" s="12">
        <f t="shared" si="75"/>
        <v>42161.520833333328</v>
      </c>
      <c r="M1201" t="b">
        <v>0</v>
      </c>
      <c r="N1201" s="5">
        <v>9</v>
      </c>
      <c r="O1201" t="b">
        <v>1</v>
      </c>
      <c r="P1201" s="5" t="s">
        <v>8283</v>
      </c>
      <c r="Q1201" s="5">
        <f t="shared" si="72"/>
        <v>101.31677953348382</v>
      </c>
      <c r="R1201" s="5">
        <v>299.22222222222223</v>
      </c>
      <c r="S1201" s="5">
        <f t="shared" si="73"/>
        <v>299.22222222222223</v>
      </c>
      <c r="T1201" s="5" t="s">
        <v>8338</v>
      </c>
      <c r="U1201" s="5" t="s">
        <v>8339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12">
        <f t="shared" si="74"/>
        <v>42110.227500000001</v>
      </c>
      <c r="K1202" s="5">
        <v>1427369256</v>
      </c>
      <c r="L1202" s="12">
        <f t="shared" si="75"/>
        <v>42089.227500000001</v>
      </c>
      <c r="M1202" t="b">
        <v>0</v>
      </c>
      <c r="N1202" s="5">
        <v>103</v>
      </c>
      <c r="O1202" t="b">
        <v>1</v>
      </c>
      <c r="P1202" s="5" t="s">
        <v>8283</v>
      </c>
      <c r="Q1202" s="5">
        <f t="shared" si="72"/>
        <v>125.60416666666667</v>
      </c>
      <c r="R1202" s="5">
        <v>58.533980582524272</v>
      </c>
      <c r="S1202" s="5">
        <f t="shared" si="73"/>
        <v>58.533980582524272</v>
      </c>
      <c r="T1202" s="5" t="s">
        <v>8338</v>
      </c>
      <c r="U1202" s="5" t="s">
        <v>8339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12">
        <f t="shared" si="74"/>
        <v>42566.35701388889</v>
      </c>
      <c r="K1203" s="5">
        <v>1466001246</v>
      </c>
      <c r="L1203" s="12">
        <f t="shared" si="75"/>
        <v>42536.35701388889</v>
      </c>
      <c r="M1203" t="b">
        <v>0</v>
      </c>
      <c r="N1203" s="5">
        <v>111</v>
      </c>
      <c r="O1203" t="b">
        <v>1</v>
      </c>
      <c r="P1203" s="5" t="s">
        <v>8283</v>
      </c>
      <c r="Q1203" s="5">
        <f t="shared" si="72"/>
        <v>102.43783333333333</v>
      </c>
      <c r="R1203" s="5">
        <v>55.371801801801809</v>
      </c>
      <c r="S1203" s="5">
        <f t="shared" si="73"/>
        <v>55.371801801801809</v>
      </c>
      <c r="T1203" s="5" t="s">
        <v>8338</v>
      </c>
      <c r="U1203" s="5" t="s">
        <v>8339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12">
        <f t="shared" si="74"/>
        <v>42182.038819444446</v>
      </c>
      <c r="K1204" s="5">
        <v>1432796154</v>
      </c>
      <c r="L1204" s="12">
        <f t="shared" si="75"/>
        <v>42152.038819444446</v>
      </c>
      <c r="M1204" t="b">
        <v>0</v>
      </c>
      <c r="N1204" s="5">
        <v>271</v>
      </c>
      <c r="O1204" t="b">
        <v>1</v>
      </c>
      <c r="P1204" s="5" t="s">
        <v>8283</v>
      </c>
      <c r="Q1204" s="5">
        <f t="shared" si="72"/>
        <v>199.244</v>
      </c>
      <c r="R1204" s="5">
        <v>183.80442804428046</v>
      </c>
      <c r="S1204" s="5">
        <f t="shared" si="73"/>
        <v>183.80442804428046</v>
      </c>
      <c r="T1204" s="5" t="s">
        <v>8338</v>
      </c>
      <c r="U1204" s="5" t="s">
        <v>8339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12">
        <f t="shared" si="74"/>
        <v>42155.364895833336</v>
      </c>
      <c r="K1205" s="5">
        <v>1430491527</v>
      </c>
      <c r="L1205" s="12">
        <f t="shared" si="75"/>
        <v>42125.364895833336</v>
      </c>
      <c r="M1205" t="b">
        <v>0</v>
      </c>
      <c r="N1205" s="5">
        <v>101</v>
      </c>
      <c r="O1205" t="b">
        <v>1</v>
      </c>
      <c r="P1205" s="5" t="s">
        <v>8283</v>
      </c>
      <c r="Q1205" s="5">
        <f t="shared" si="72"/>
        <v>102.45398773006134</v>
      </c>
      <c r="R1205" s="5">
        <v>165.34653465346534</v>
      </c>
      <c r="S1205" s="5">
        <f t="shared" si="73"/>
        <v>165.34653465346534</v>
      </c>
      <c r="T1205" s="5" t="s">
        <v>8338</v>
      </c>
      <c r="U1205" s="5" t="s">
        <v>8339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12">
        <f t="shared" si="74"/>
        <v>42341.958333333328</v>
      </c>
      <c r="K1206" s="5">
        <v>1445363833</v>
      </c>
      <c r="L1206" s="12">
        <f t="shared" si="75"/>
        <v>42297.498067129629</v>
      </c>
      <c r="M1206" t="b">
        <v>0</v>
      </c>
      <c r="N1206" s="5">
        <v>57</v>
      </c>
      <c r="O1206" t="b">
        <v>1</v>
      </c>
      <c r="P1206" s="5" t="s">
        <v>8283</v>
      </c>
      <c r="Q1206" s="5">
        <f t="shared" si="72"/>
        <v>102.94615384615385</v>
      </c>
      <c r="R1206" s="5">
        <v>234.78947368421052</v>
      </c>
      <c r="S1206" s="5">
        <f t="shared" si="73"/>
        <v>234.78947368421052</v>
      </c>
      <c r="T1206" s="5" t="s">
        <v>8338</v>
      </c>
      <c r="U1206" s="5" t="s">
        <v>8339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12">
        <f t="shared" si="74"/>
        <v>42168.256377314814</v>
      </c>
      <c r="K1207" s="5">
        <v>1431605351</v>
      </c>
      <c r="L1207" s="12">
        <f t="shared" si="75"/>
        <v>42138.256377314814</v>
      </c>
      <c r="M1207" t="b">
        <v>0</v>
      </c>
      <c r="N1207" s="5">
        <v>62</v>
      </c>
      <c r="O1207" t="b">
        <v>1</v>
      </c>
      <c r="P1207" s="5" t="s">
        <v>8283</v>
      </c>
      <c r="Q1207" s="5">
        <f t="shared" si="72"/>
        <v>100.86153846153846</v>
      </c>
      <c r="R1207" s="5">
        <v>211.48387096774192</v>
      </c>
      <c r="S1207" s="5">
        <f t="shared" si="73"/>
        <v>211.48387096774192</v>
      </c>
      <c r="T1207" s="5" t="s">
        <v>8338</v>
      </c>
      <c r="U1207" s="5" t="s">
        <v>8339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12">
        <f t="shared" si="74"/>
        <v>42805.311805555553</v>
      </c>
      <c r="K1208" s="5">
        <v>1486406253</v>
      </c>
      <c r="L1208" s="12">
        <f t="shared" si="75"/>
        <v>42772.526076388887</v>
      </c>
      <c r="M1208" t="b">
        <v>0</v>
      </c>
      <c r="N1208" s="5">
        <v>32</v>
      </c>
      <c r="O1208" t="b">
        <v>1</v>
      </c>
      <c r="P1208" s="5" t="s">
        <v>8283</v>
      </c>
      <c r="Q1208" s="5">
        <f t="shared" si="72"/>
        <v>115</v>
      </c>
      <c r="R1208" s="5">
        <v>32.34375</v>
      </c>
      <c r="S1208" s="5">
        <f t="shared" si="73"/>
        <v>32.34375</v>
      </c>
      <c r="T1208" s="5" t="s">
        <v>8338</v>
      </c>
      <c r="U1208" s="5" t="s">
        <v>8339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12">
        <f t="shared" si="74"/>
        <v>42460.166666666672</v>
      </c>
      <c r="K1209" s="5">
        <v>1456827573</v>
      </c>
      <c r="L1209" s="12">
        <f t="shared" si="75"/>
        <v>42430.180243055554</v>
      </c>
      <c r="M1209" t="b">
        <v>0</v>
      </c>
      <c r="N1209" s="5">
        <v>141</v>
      </c>
      <c r="O1209" t="b">
        <v>1</v>
      </c>
      <c r="P1209" s="5" t="s">
        <v>8283</v>
      </c>
      <c r="Q1209" s="5">
        <f t="shared" si="72"/>
        <v>104.16766467065868</v>
      </c>
      <c r="R1209" s="5">
        <v>123.37588652482269</v>
      </c>
      <c r="S1209" s="5">
        <f t="shared" si="73"/>
        <v>123.37588652482269</v>
      </c>
      <c r="T1209" s="5" t="s">
        <v>8338</v>
      </c>
      <c r="U1209" s="5" t="s">
        <v>8339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12">
        <f t="shared" si="74"/>
        <v>42453.417407407411</v>
      </c>
      <c r="K1210" s="5">
        <v>1456246864</v>
      </c>
      <c r="L1210" s="12">
        <f t="shared" si="75"/>
        <v>42423.459074074075</v>
      </c>
      <c r="M1210" t="b">
        <v>0</v>
      </c>
      <c r="N1210" s="5">
        <v>75</v>
      </c>
      <c r="O1210" t="b">
        <v>1</v>
      </c>
      <c r="P1210" s="5" t="s">
        <v>8283</v>
      </c>
      <c r="Q1210" s="5">
        <f t="shared" si="72"/>
        <v>155.30000000000001</v>
      </c>
      <c r="R1210" s="5">
        <v>207.06666666666666</v>
      </c>
      <c r="S1210" s="5">
        <f t="shared" si="73"/>
        <v>207.06666666666666</v>
      </c>
      <c r="T1210" s="5" t="s">
        <v>8338</v>
      </c>
      <c r="U1210" s="5" t="s">
        <v>8339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12">
        <f t="shared" si="74"/>
        <v>42791.596122685187</v>
      </c>
      <c r="K1211" s="5">
        <v>1485461905</v>
      </c>
      <c r="L1211" s="12">
        <f t="shared" si="75"/>
        <v>42761.596122685187</v>
      </c>
      <c r="M1211" t="b">
        <v>0</v>
      </c>
      <c r="N1211" s="5">
        <v>46</v>
      </c>
      <c r="O1211" t="b">
        <v>1</v>
      </c>
      <c r="P1211" s="5" t="s">
        <v>8283</v>
      </c>
      <c r="Q1211" s="5">
        <f t="shared" si="72"/>
        <v>106</v>
      </c>
      <c r="R1211" s="5">
        <v>138.2608695652174</v>
      </c>
      <c r="S1211" s="5">
        <f t="shared" si="73"/>
        <v>138.2608695652174</v>
      </c>
      <c r="T1211" s="5" t="s">
        <v>8338</v>
      </c>
      <c r="U1211" s="5" t="s">
        <v>8339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12">
        <f t="shared" si="74"/>
        <v>42155.625</v>
      </c>
      <c r="K1212" s="5">
        <v>1431124572</v>
      </c>
      <c r="L1212" s="12">
        <f t="shared" si="75"/>
        <v>42132.691805555558</v>
      </c>
      <c r="M1212" t="b">
        <v>0</v>
      </c>
      <c r="N1212" s="5">
        <v>103</v>
      </c>
      <c r="O1212" t="b">
        <v>1</v>
      </c>
      <c r="P1212" s="5" t="s">
        <v>8283</v>
      </c>
      <c r="Q1212" s="5">
        <f t="shared" si="72"/>
        <v>254.315</v>
      </c>
      <c r="R1212" s="5">
        <v>493.81553398058253</v>
      </c>
      <c r="S1212" s="5">
        <f t="shared" si="73"/>
        <v>493.81553398058253</v>
      </c>
      <c r="T1212" s="5" t="s">
        <v>8338</v>
      </c>
      <c r="U1212" s="5" t="s">
        <v>8339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12">
        <f t="shared" si="74"/>
        <v>42530.616446759261</v>
      </c>
      <c r="K1213" s="5">
        <v>1464209261</v>
      </c>
      <c r="L1213" s="12">
        <f t="shared" si="75"/>
        <v>42515.616446759261</v>
      </c>
      <c r="M1213" t="b">
        <v>0</v>
      </c>
      <c r="N1213" s="5">
        <v>6</v>
      </c>
      <c r="O1213" t="b">
        <v>1</v>
      </c>
      <c r="P1213" s="5" t="s">
        <v>8283</v>
      </c>
      <c r="Q1213" s="5">
        <f t="shared" si="72"/>
        <v>101.1</v>
      </c>
      <c r="R1213" s="5">
        <v>168.5</v>
      </c>
      <c r="S1213" s="5">
        <f t="shared" si="73"/>
        <v>168.5</v>
      </c>
      <c r="T1213" s="5" t="s">
        <v>8338</v>
      </c>
      <c r="U1213" s="5" t="s">
        <v>8339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12">
        <f t="shared" si="74"/>
        <v>42334.791666666672</v>
      </c>
      <c r="K1214" s="5">
        <v>1447195695</v>
      </c>
      <c r="L1214" s="12">
        <f t="shared" si="75"/>
        <v>42318.700173611112</v>
      </c>
      <c r="M1214" t="b">
        <v>0</v>
      </c>
      <c r="N1214" s="5">
        <v>83</v>
      </c>
      <c r="O1214" t="b">
        <v>1</v>
      </c>
      <c r="P1214" s="5" t="s">
        <v>8283</v>
      </c>
      <c r="Q1214" s="5">
        <f t="shared" si="72"/>
        <v>129.04</v>
      </c>
      <c r="R1214" s="5">
        <v>38.867469879518069</v>
      </c>
      <c r="S1214" s="5">
        <f t="shared" si="73"/>
        <v>38.867469879518069</v>
      </c>
      <c r="T1214" s="5" t="s">
        <v>8338</v>
      </c>
      <c r="U1214" s="5" t="s">
        <v>8339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12">
        <f t="shared" si="74"/>
        <v>42766.505787037036</v>
      </c>
      <c r="K1215" s="5">
        <v>1482862100</v>
      </c>
      <c r="L1215" s="12">
        <f t="shared" si="75"/>
        <v>42731.505787037036</v>
      </c>
      <c r="M1215" t="b">
        <v>0</v>
      </c>
      <c r="N1215" s="5">
        <v>108</v>
      </c>
      <c r="O1215" t="b">
        <v>1</v>
      </c>
      <c r="P1215" s="5" t="s">
        <v>8283</v>
      </c>
      <c r="Q1215" s="5">
        <f t="shared" si="72"/>
        <v>102.23076923076923</v>
      </c>
      <c r="R1215" s="5">
        <v>61.527777777777779</v>
      </c>
      <c r="S1215" s="5">
        <f t="shared" si="73"/>
        <v>61.527777777777779</v>
      </c>
      <c r="T1215" s="5" t="s">
        <v>8338</v>
      </c>
      <c r="U1215" s="5" t="s">
        <v>8339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12">
        <f t="shared" si="74"/>
        <v>42164.590335648143</v>
      </c>
      <c r="K1216" s="5">
        <v>1428696605</v>
      </c>
      <c r="L1216" s="12">
        <f t="shared" si="75"/>
        <v>42104.590335648143</v>
      </c>
      <c r="M1216" t="b">
        <v>0</v>
      </c>
      <c r="N1216" s="5">
        <v>25</v>
      </c>
      <c r="O1216" t="b">
        <v>1</v>
      </c>
      <c r="P1216" s="5" t="s">
        <v>8283</v>
      </c>
      <c r="Q1216" s="5">
        <f t="shared" si="72"/>
        <v>131.80000000000001</v>
      </c>
      <c r="R1216" s="5">
        <v>105.44</v>
      </c>
      <c r="S1216" s="5">
        <f t="shared" si="73"/>
        <v>105.44</v>
      </c>
      <c r="T1216" s="5" t="s">
        <v>8338</v>
      </c>
      <c r="U1216" s="5" t="s">
        <v>8339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12">
        <f t="shared" si="74"/>
        <v>41789.673101851848</v>
      </c>
      <c r="K1217" s="5">
        <v>1398895756</v>
      </c>
      <c r="L1217" s="12">
        <f t="shared" si="75"/>
        <v>41759.673101851848</v>
      </c>
      <c r="M1217" t="b">
        <v>0</v>
      </c>
      <c r="N1217" s="5">
        <v>549</v>
      </c>
      <c r="O1217" t="b">
        <v>1</v>
      </c>
      <c r="P1217" s="5" t="s">
        <v>8283</v>
      </c>
      <c r="Q1217" s="5">
        <f t="shared" si="72"/>
        <v>786.08019999999999</v>
      </c>
      <c r="R1217" s="5">
        <v>71.592003642987251</v>
      </c>
      <c r="S1217" s="5">
        <f t="shared" si="73"/>
        <v>71.592003642987251</v>
      </c>
      <c r="T1217" s="5" t="s">
        <v>8338</v>
      </c>
      <c r="U1217" s="5" t="s">
        <v>8339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12">
        <f t="shared" si="74"/>
        <v>42279.710416666669</v>
      </c>
      <c r="K1218" s="5">
        <v>1441032457</v>
      </c>
      <c r="L1218" s="12">
        <f t="shared" si="75"/>
        <v>42247.366400462968</v>
      </c>
      <c r="M1218" t="b">
        <v>0</v>
      </c>
      <c r="N1218" s="5">
        <v>222</v>
      </c>
      <c r="O1218" t="b">
        <v>1</v>
      </c>
      <c r="P1218" s="5" t="s">
        <v>8283</v>
      </c>
      <c r="Q1218" s="5">
        <f t="shared" ref="Q1218:Q1281" si="76">E1218*100/D1218</f>
        <v>145.69999999999999</v>
      </c>
      <c r="R1218" s="5">
        <v>91.882882882882882</v>
      </c>
      <c r="S1218" s="5">
        <f t="shared" ref="S1218:S1281" si="77">IFERROR(R1218,0)</f>
        <v>91.882882882882882</v>
      </c>
      <c r="T1218" s="5" t="s">
        <v>8338</v>
      </c>
      <c r="U1218" s="5" t="s">
        <v>8339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12">
        <f t="shared" ref="J1219:J1282" si="78">(I1219/86400)+25569+(-6/24)</f>
        <v>42565.559490740736</v>
      </c>
      <c r="K1219" s="5">
        <v>1465932340</v>
      </c>
      <c r="L1219" s="12">
        <f t="shared" ref="L1219:L1282" si="79">(K1219/86400)+25569+(-6/24)</f>
        <v>42535.559490740736</v>
      </c>
      <c r="M1219" t="b">
        <v>0</v>
      </c>
      <c r="N1219" s="5">
        <v>183</v>
      </c>
      <c r="O1219" t="b">
        <v>1</v>
      </c>
      <c r="P1219" s="5" t="s">
        <v>8283</v>
      </c>
      <c r="Q1219" s="5">
        <f t="shared" si="76"/>
        <v>102.6</v>
      </c>
      <c r="R1219" s="5">
        <v>148.57377049180329</v>
      </c>
      <c r="S1219" s="5">
        <f t="shared" si="77"/>
        <v>148.57377049180329</v>
      </c>
      <c r="T1219" s="5" t="s">
        <v>8338</v>
      </c>
      <c r="U1219" s="5" t="s">
        <v>8339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12">
        <f t="shared" si="78"/>
        <v>42308.875</v>
      </c>
      <c r="K1220" s="5">
        <v>1443714800</v>
      </c>
      <c r="L1220" s="12">
        <f t="shared" si="79"/>
        <v>42278.412037037036</v>
      </c>
      <c r="M1220" t="b">
        <v>0</v>
      </c>
      <c r="N1220" s="5">
        <v>89</v>
      </c>
      <c r="O1220" t="b">
        <v>1</v>
      </c>
      <c r="P1220" s="5" t="s">
        <v>8283</v>
      </c>
      <c r="Q1220" s="5">
        <f t="shared" si="76"/>
        <v>172.27777777777777</v>
      </c>
      <c r="R1220" s="5">
        <v>174.2134831460674</v>
      </c>
      <c r="S1220" s="5">
        <f t="shared" si="77"/>
        <v>174.2134831460674</v>
      </c>
      <c r="T1220" s="5" t="s">
        <v>8338</v>
      </c>
      <c r="U1220" s="5" t="s">
        <v>8339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12">
        <f t="shared" si="78"/>
        <v>42663.211956018524</v>
      </c>
      <c r="K1221" s="5">
        <v>1474369513</v>
      </c>
      <c r="L1221" s="12">
        <f t="shared" si="79"/>
        <v>42633.211956018524</v>
      </c>
      <c r="M1221" t="b">
        <v>0</v>
      </c>
      <c r="N1221" s="5">
        <v>253</v>
      </c>
      <c r="O1221" t="b">
        <v>1</v>
      </c>
      <c r="P1221" s="5" t="s">
        <v>8283</v>
      </c>
      <c r="Q1221" s="5">
        <f t="shared" si="76"/>
        <v>159.16819571865443</v>
      </c>
      <c r="R1221" s="5">
        <v>102.86166007905139</v>
      </c>
      <c r="S1221" s="5">
        <f t="shared" si="77"/>
        <v>102.86166007905139</v>
      </c>
      <c r="T1221" s="5" t="s">
        <v>8338</v>
      </c>
      <c r="U1221" s="5" t="s">
        <v>8339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12">
        <f t="shared" si="78"/>
        <v>42241.378611111111</v>
      </c>
      <c r="K1222" s="5">
        <v>1437923112</v>
      </c>
      <c r="L1222" s="12">
        <f t="shared" si="79"/>
        <v>42211.378611111111</v>
      </c>
      <c r="M1222" t="b">
        <v>0</v>
      </c>
      <c r="N1222" s="5">
        <v>140</v>
      </c>
      <c r="O1222" t="b">
        <v>1</v>
      </c>
      <c r="P1222" s="5" t="s">
        <v>8283</v>
      </c>
      <c r="Q1222" s="5">
        <f t="shared" si="76"/>
        <v>103.76666666666667</v>
      </c>
      <c r="R1222" s="5">
        <v>111.17857142857143</v>
      </c>
      <c r="S1222" s="5">
        <f t="shared" si="77"/>
        <v>111.17857142857143</v>
      </c>
      <c r="T1222" s="5" t="s">
        <v>8338</v>
      </c>
      <c r="U1222" s="5" t="s">
        <v>8339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12">
        <f t="shared" si="78"/>
        <v>42707.75</v>
      </c>
      <c r="K1223" s="5">
        <v>1478431488</v>
      </c>
      <c r="L1223" s="12">
        <f t="shared" si="79"/>
        <v>42680.22555555556</v>
      </c>
      <c r="M1223" t="b">
        <v>0</v>
      </c>
      <c r="N1223" s="5">
        <v>103</v>
      </c>
      <c r="O1223" t="b">
        <v>1</v>
      </c>
      <c r="P1223" s="5" t="s">
        <v>8283</v>
      </c>
      <c r="Q1223" s="5">
        <f t="shared" si="76"/>
        <v>111.40954545454547</v>
      </c>
      <c r="R1223" s="5">
        <v>23.796213592233013</v>
      </c>
      <c r="S1223" s="5">
        <f t="shared" si="77"/>
        <v>23.796213592233013</v>
      </c>
      <c r="T1223" s="5" t="s">
        <v>8338</v>
      </c>
      <c r="U1223" s="5" t="s">
        <v>8339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12">
        <f t="shared" si="78"/>
        <v>42460.916666666672</v>
      </c>
      <c r="K1224" s="5">
        <v>1456852647</v>
      </c>
      <c r="L1224" s="12">
        <f t="shared" si="79"/>
        <v>42430.470451388886</v>
      </c>
      <c r="M1224" t="b">
        <v>0</v>
      </c>
      <c r="N1224" s="5">
        <v>138</v>
      </c>
      <c r="O1224" t="b">
        <v>1</v>
      </c>
      <c r="P1224" s="5" t="s">
        <v>8283</v>
      </c>
      <c r="Q1224" s="5">
        <f t="shared" si="76"/>
        <v>280.375</v>
      </c>
      <c r="R1224" s="5">
        <v>81.268115942028984</v>
      </c>
      <c r="S1224" s="5">
        <f t="shared" si="77"/>
        <v>81.268115942028984</v>
      </c>
      <c r="T1224" s="5" t="s">
        <v>8338</v>
      </c>
      <c r="U1224" s="5" t="s">
        <v>8339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12">
        <f t="shared" si="78"/>
        <v>42683.968854166669</v>
      </c>
      <c r="K1225" s="5">
        <v>1476159309</v>
      </c>
      <c r="L1225" s="12">
        <f t="shared" si="79"/>
        <v>42653.927187499998</v>
      </c>
      <c r="M1225" t="b">
        <v>0</v>
      </c>
      <c r="N1225" s="5">
        <v>191</v>
      </c>
      <c r="O1225" t="b">
        <v>1</v>
      </c>
      <c r="P1225" s="5" t="s">
        <v>8283</v>
      </c>
      <c r="Q1225" s="5">
        <f t="shared" si="76"/>
        <v>112.10606060606061</v>
      </c>
      <c r="R1225" s="5">
        <v>116.21465968586388</v>
      </c>
      <c r="S1225" s="5">
        <f t="shared" si="77"/>
        <v>116.21465968586388</v>
      </c>
      <c r="T1225" s="5" t="s">
        <v>8338</v>
      </c>
      <c r="U1225" s="5" t="s">
        <v>8339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12">
        <f t="shared" si="78"/>
        <v>41796.299791666665</v>
      </c>
      <c r="K1226" s="5">
        <v>1396876302</v>
      </c>
      <c r="L1226" s="12">
        <f t="shared" si="79"/>
        <v>41736.299791666665</v>
      </c>
      <c r="M1226" t="b">
        <v>0</v>
      </c>
      <c r="N1226" s="5">
        <v>18</v>
      </c>
      <c r="O1226" t="b">
        <v>0</v>
      </c>
      <c r="P1226" s="5" t="s">
        <v>8284</v>
      </c>
      <c r="Q1226" s="5">
        <f t="shared" si="76"/>
        <v>7.0666666666666664</v>
      </c>
      <c r="R1226" s="5">
        <v>58.888888888888886</v>
      </c>
      <c r="S1226" s="5">
        <f t="shared" si="77"/>
        <v>58.888888888888886</v>
      </c>
      <c r="T1226" s="5" t="s">
        <v>8307</v>
      </c>
      <c r="U1226" s="5" t="s">
        <v>8316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12">
        <f t="shared" si="78"/>
        <v>41569.655995370369</v>
      </c>
      <c r="K1227" s="5">
        <v>1377294278</v>
      </c>
      <c r="L1227" s="12">
        <f t="shared" si="79"/>
        <v>41509.655995370369</v>
      </c>
      <c r="M1227" t="b">
        <v>0</v>
      </c>
      <c r="N1227" s="5">
        <v>3</v>
      </c>
      <c r="O1227" t="b">
        <v>0</v>
      </c>
      <c r="P1227" s="5" t="s">
        <v>8284</v>
      </c>
      <c r="Q1227" s="5">
        <f t="shared" si="76"/>
        <v>4.4000000000000004</v>
      </c>
      <c r="R1227" s="5">
        <v>44</v>
      </c>
      <c r="S1227" s="5">
        <f t="shared" si="77"/>
        <v>44</v>
      </c>
      <c r="T1227" s="5" t="s">
        <v>8307</v>
      </c>
      <c r="U1227" s="5" t="s">
        <v>8316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12">
        <f t="shared" si="78"/>
        <v>41749.791666666664</v>
      </c>
      <c r="K1228" s="5">
        <v>1395089981</v>
      </c>
      <c r="L1228" s="12">
        <f t="shared" si="79"/>
        <v>41715.624780092592</v>
      </c>
      <c r="M1228" t="b">
        <v>0</v>
      </c>
      <c r="N1228" s="5">
        <v>40</v>
      </c>
      <c r="O1228" t="b">
        <v>0</v>
      </c>
      <c r="P1228" s="5" t="s">
        <v>8284</v>
      </c>
      <c r="Q1228" s="5">
        <f t="shared" si="76"/>
        <v>3.8740000000000001</v>
      </c>
      <c r="R1228" s="5">
        <v>48.424999999999997</v>
      </c>
      <c r="S1228" s="5">
        <f t="shared" si="77"/>
        <v>48.424999999999997</v>
      </c>
      <c r="T1228" s="5" t="s">
        <v>8307</v>
      </c>
      <c r="U1228" s="5" t="s">
        <v>8316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12">
        <f t="shared" si="78"/>
        <v>41858.041666666664</v>
      </c>
      <c r="K1229" s="5">
        <v>1404770616</v>
      </c>
      <c r="L1229" s="12">
        <f t="shared" si="79"/>
        <v>41827.669166666667</v>
      </c>
      <c r="M1229" t="b">
        <v>0</v>
      </c>
      <c r="N1229" s="5">
        <v>0</v>
      </c>
      <c r="O1229" t="b">
        <v>0</v>
      </c>
      <c r="P1229" s="5" t="s">
        <v>8284</v>
      </c>
      <c r="Q1229" s="5">
        <f t="shared" si="76"/>
        <v>0</v>
      </c>
      <c r="R1229" s="5" t="e">
        <v>#DIV/0!</v>
      </c>
      <c r="S1229" s="5">
        <f t="shared" si="77"/>
        <v>0</v>
      </c>
      <c r="T1229" s="5" t="s">
        <v>8307</v>
      </c>
      <c r="U1229" s="5" t="s">
        <v>8316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12">
        <f t="shared" si="78"/>
        <v>40814.479259259257</v>
      </c>
      <c r="K1230" s="5">
        <v>1312047008</v>
      </c>
      <c r="L1230" s="12">
        <f t="shared" si="79"/>
        <v>40754.479259259257</v>
      </c>
      <c r="M1230" t="b">
        <v>0</v>
      </c>
      <c r="N1230" s="5">
        <v>24</v>
      </c>
      <c r="O1230" t="b">
        <v>0</v>
      </c>
      <c r="P1230" s="5" t="s">
        <v>8284</v>
      </c>
      <c r="Q1230" s="5">
        <f t="shared" si="76"/>
        <v>29.3</v>
      </c>
      <c r="R1230" s="5">
        <v>61.041666666666664</v>
      </c>
      <c r="S1230" s="5">
        <f t="shared" si="77"/>
        <v>61.041666666666664</v>
      </c>
      <c r="T1230" s="5" t="s">
        <v>8307</v>
      </c>
      <c r="U1230" s="5" t="s">
        <v>8316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12">
        <f t="shared" si="78"/>
        <v>41015.416666666664</v>
      </c>
      <c r="K1231" s="5">
        <v>1331982127</v>
      </c>
      <c r="L1231" s="12">
        <f t="shared" si="79"/>
        <v>40985.209803240738</v>
      </c>
      <c r="M1231" t="b">
        <v>0</v>
      </c>
      <c r="N1231" s="5">
        <v>1</v>
      </c>
      <c r="O1231" t="b">
        <v>0</v>
      </c>
      <c r="P1231" s="5" t="s">
        <v>8284</v>
      </c>
      <c r="Q1231" s="5">
        <f t="shared" si="76"/>
        <v>0.90909090909090906</v>
      </c>
      <c r="R1231" s="5">
        <v>25</v>
      </c>
      <c r="S1231" s="5">
        <f t="shared" si="77"/>
        <v>25</v>
      </c>
      <c r="T1231" s="5" t="s">
        <v>8307</v>
      </c>
      <c r="U1231" s="5" t="s">
        <v>8316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12">
        <f t="shared" si="78"/>
        <v>40598.722569444442</v>
      </c>
      <c r="K1232" s="5">
        <v>1295997630</v>
      </c>
      <c r="L1232" s="12">
        <f t="shared" si="79"/>
        <v>40568.722569444442</v>
      </c>
      <c r="M1232" t="b">
        <v>0</v>
      </c>
      <c r="N1232" s="5">
        <v>0</v>
      </c>
      <c r="O1232" t="b">
        <v>0</v>
      </c>
      <c r="P1232" s="5" t="s">
        <v>8284</v>
      </c>
      <c r="Q1232" s="5">
        <f t="shared" si="76"/>
        <v>0</v>
      </c>
      <c r="R1232" s="5" t="e">
        <v>#DIV/0!</v>
      </c>
      <c r="S1232" s="5">
        <f t="shared" si="77"/>
        <v>0</v>
      </c>
      <c r="T1232" s="5" t="s">
        <v>8307</v>
      </c>
      <c r="U1232" s="5" t="s">
        <v>8316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12">
        <f t="shared" si="78"/>
        <v>42243.791666666672</v>
      </c>
      <c r="K1233" s="5">
        <v>1436394968</v>
      </c>
      <c r="L1233" s="12">
        <f t="shared" si="79"/>
        <v>42193.691759259258</v>
      </c>
      <c r="M1233" t="b">
        <v>0</v>
      </c>
      <c r="N1233" s="5">
        <v>0</v>
      </c>
      <c r="O1233" t="b">
        <v>0</v>
      </c>
      <c r="P1233" s="5" t="s">
        <v>8284</v>
      </c>
      <c r="Q1233" s="5">
        <f t="shared" si="76"/>
        <v>0</v>
      </c>
      <c r="R1233" s="5" t="e">
        <v>#DIV/0!</v>
      </c>
      <c r="S1233" s="5">
        <f t="shared" si="77"/>
        <v>0</v>
      </c>
      <c r="T1233" s="5" t="s">
        <v>8307</v>
      </c>
      <c r="U1233" s="5" t="s">
        <v>8316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12">
        <f t="shared" si="78"/>
        <v>41553.598032407404</v>
      </c>
      <c r="K1234" s="5">
        <v>1377030070</v>
      </c>
      <c r="L1234" s="12">
        <f t="shared" si="79"/>
        <v>41506.598032407404</v>
      </c>
      <c r="M1234" t="b">
        <v>0</v>
      </c>
      <c r="N1234" s="5">
        <v>1</v>
      </c>
      <c r="O1234" t="b">
        <v>0</v>
      </c>
      <c r="P1234" s="5" t="s">
        <v>8284</v>
      </c>
      <c r="Q1234" s="5">
        <f t="shared" si="76"/>
        <v>0.8</v>
      </c>
      <c r="R1234" s="5">
        <v>40</v>
      </c>
      <c r="S1234" s="5">
        <f t="shared" si="77"/>
        <v>40</v>
      </c>
      <c r="T1234" s="5" t="s">
        <v>8307</v>
      </c>
      <c r="U1234" s="5" t="s">
        <v>8316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12">
        <f t="shared" si="78"/>
        <v>40960.698773148149</v>
      </c>
      <c r="K1235" s="5">
        <v>1328049974</v>
      </c>
      <c r="L1235" s="12">
        <f t="shared" si="79"/>
        <v>40939.698773148149</v>
      </c>
      <c r="M1235" t="b">
        <v>0</v>
      </c>
      <c r="N1235" s="5">
        <v>6</v>
      </c>
      <c r="O1235" t="b">
        <v>0</v>
      </c>
      <c r="P1235" s="5" t="s">
        <v>8284</v>
      </c>
      <c r="Q1235" s="5">
        <f t="shared" si="76"/>
        <v>11.6</v>
      </c>
      <c r="R1235" s="5">
        <v>19.333333333333332</v>
      </c>
      <c r="S1235" s="5">
        <f t="shared" si="77"/>
        <v>19.333333333333332</v>
      </c>
      <c r="T1235" s="5" t="s">
        <v>8307</v>
      </c>
      <c r="U1235" s="5" t="s">
        <v>8316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12">
        <f t="shared" si="78"/>
        <v>42037.538680555561</v>
      </c>
      <c r="K1236" s="5">
        <v>1420311342</v>
      </c>
      <c r="L1236" s="12">
        <f t="shared" si="79"/>
        <v>42007.538680555561</v>
      </c>
      <c r="M1236" t="b">
        <v>0</v>
      </c>
      <c r="N1236" s="5">
        <v>0</v>
      </c>
      <c r="O1236" t="b">
        <v>0</v>
      </c>
      <c r="P1236" s="5" t="s">
        <v>8284</v>
      </c>
      <c r="Q1236" s="5">
        <f t="shared" si="76"/>
        <v>0</v>
      </c>
      <c r="R1236" s="5" t="e">
        <v>#DIV/0!</v>
      </c>
      <c r="S1236" s="5">
        <f t="shared" si="77"/>
        <v>0</v>
      </c>
      <c r="T1236" s="5" t="s">
        <v>8307</v>
      </c>
      <c r="U1236" s="5" t="s">
        <v>8316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12">
        <f t="shared" si="78"/>
        <v>41622.885405092595</v>
      </c>
      <c r="K1237" s="5">
        <v>1383621299</v>
      </c>
      <c r="L1237" s="12">
        <f t="shared" si="79"/>
        <v>41582.885405092595</v>
      </c>
      <c r="M1237" t="b">
        <v>0</v>
      </c>
      <c r="N1237" s="5">
        <v>6</v>
      </c>
      <c r="O1237" t="b">
        <v>0</v>
      </c>
      <c r="P1237" s="5" t="s">
        <v>8284</v>
      </c>
      <c r="Q1237" s="5">
        <f t="shared" si="76"/>
        <v>2.7873639500929119</v>
      </c>
      <c r="R1237" s="5">
        <v>35</v>
      </c>
      <c r="S1237" s="5">
        <f t="shared" si="77"/>
        <v>35</v>
      </c>
      <c r="T1237" s="5" t="s">
        <v>8307</v>
      </c>
      <c r="U1237" s="5" t="s">
        <v>8316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12">
        <f t="shared" si="78"/>
        <v>41118.416666666664</v>
      </c>
      <c r="K1238" s="5">
        <v>1342801164</v>
      </c>
      <c r="L1238" s="12">
        <f t="shared" si="79"/>
        <v>41110.430138888885</v>
      </c>
      <c r="M1238" t="b">
        <v>0</v>
      </c>
      <c r="N1238" s="5">
        <v>0</v>
      </c>
      <c r="O1238" t="b">
        <v>0</v>
      </c>
      <c r="P1238" s="5" t="s">
        <v>8284</v>
      </c>
      <c r="Q1238" s="5">
        <f t="shared" si="76"/>
        <v>0</v>
      </c>
      <c r="R1238" s="5" t="e">
        <v>#DIV/0!</v>
      </c>
      <c r="S1238" s="5">
        <f t="shared" si="77"/>
        <v>0</v>
      </c>
      <c r="T1238" s="5" t="s">
        <v>8307</v>
      </c>
      <c r="U1238" s="5" t="s">
        <v>8316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12">
        <f t="shared" si="78"/>
        <v>41145.033159722225</v>
      </c>
      <c r="K1239" s="5">
        <v>1344062865</v>
      </c>
      <c r="L1239" s="12">
        <f t="shared" si="79"/>
        <v>41125.033159722225</v>
      </c>
      <c r="M1239" t="b">
        <v>0</v>
      </c>
      <c r="N1239" s="5">
        <v>0</v>
      </c>
      <c r="O1239" t="b">
        <v>0</v>
      </c>
      <c r="P1239" s="5" t="s">
        <v>8284</v>
      </c>
      <c r="Q1239" s="5">
        <f t="shared" si="76"/>
        <v>0</v>
      </c>
      <c r="R1239" s="5" t="e">
        <v>#DIV/0!</v>
      </c>
      <c r="S1239" s="5">
        <f t="shared" si="77"/>
        <v>0</v>
      </c>
      <c r="T1239" s="5" t="s">
        <v>8307</v>
      </c>
      <c r="U1239" s="5" t="s">
        <v>8316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12">
        <f t="shared" si="78"/>
        <v>40761.36037037037</v>
      </c>
      <c r="K1240" s="5">
        <v>1310049536</v>
      </c>
      <c r="L1240" s="12">
        <f t="shared" si="79"/>
        <v>40731.36037037037</v>
      </c>
      <c r="M1240" t="b">
        <v>0</v>
      </c>
      <c r="N1240" s="5">
        <v>3</v>
      </c>
      <c r="O1240" t="b">
        <v>0</v>
      </c>
      <c r="P1240" s="5" t="s">
        <v>8284</v>
      </c>
      <c r="Q1240" s="5">
        <f t="shared" si="76"/>
        <v>17.8</v>
      </c>
      <c r="R1240" s="5">
        <v>59.333333333333336</v>
      </c>
      <c r="S1240" s="5">
        <f t="shared" si="77"/>
        <v>59.333333333333336</v>
      </c>
      <c r="T1240" s="5" t="s">
        <v>8307</v>
      </c>
      <c r="U1240" s="5" t="s">
        <v>8316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12">
        <f t="shared" si="78"/>
        <v>40913.712581018517</v>
      </c>
      <c r="K1241" s="5">
        <v>1323212767</v>
      </c>
      <c r="L1241" s="12">
        <f t="shared" si="79"/>
        <v>40883.712581018517</v>
      </c>
      <c r="M1241" t="b">
        <v>0</v>
      </c>
      <c r="N1241" s="5">
        <v>0</v>
      </c>
      <c r="O1241" t="b">
        <v>0</v>
      </c>
      <c r="P1241" s="5" t="s">
        <v>8284</v>
      </c>
      <c r="Q1241" s="5">
        <f t="shared" si="76"/>
        <v>0</v>
      </c>
      <c r="R1241" s="5" t="e">
        <v>#DIV/0!</v>
      </c>
      <c r="S1241" s="5">
        <f t="shared" si="77"/>
        <v>0</v>
      </c>
      <c r="T1241" s="5" t="s">
        <v>8307</v>
      </c>
      <c r="U1241" s="5" t="s">
        <v>8316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12">
        <f t="shared" si="78"/>
        <v>41467.660416666666</v>
      </c>
      <c r="K1242" s="5">
        <v>1368579457</v>
      </c>
      <c r="L1242" s="12">
        <f t="shared" si="79"/>
        <v>41408.790011574078</v>
      </c>
      <c r="M1242" t="b">
        <v>0</v>
      </c>
      <c r="N1242" s="5">
        <v>8</v>
      </c>
      <c r="O1242" t="b">
        <v>0</v>
      </c>
      <c r="P1242" s="5" t="s">
        <v>8284</v>
      </c>
      <c r="Q1242" s="5">
        <f t="shared" si="76"/>
        <v>3.0125000000000002</v>
      </c>
      <c r="R1242" s="5">
        <v>30.125</v>
      </c>
      <c r="S1242" s="5">
        <f t="shared" si="77"/>
        <v>30.125</v>
      </c>
      <c r="T1242" s="5" t="s">
        <v>8307</v>
      </c>
      <c r="U1242" s="5" t="s">
        <v>8316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12">
        <f t="shared" si="78"/>
        <v>41945.999305555553</v>
      </c>
      <c r="K1243" s="5">
        <v>1413057980</v>
      </c>
      <c r="L1243" s="12">
        <f t="shared" si="79"/>
        <v>41923.587731481479</v>
      </c>
      <c r="M1243" t="b">
        <v>0</v>
      </c>
      <c r="N1243" s="5">
        <v>34</v>
      </c>
      <c r="O1243" t="b">
        <v>0</v>
      </c>
      <c r="P1243" s="5" t="s">
        <v>8284</v>
      </c>
      <c r="Q1243" s="5">
        <f t="shared" si="76"/>
        <v>50.74</v>
      </c>
      <c r="R1243" s="5">
        <v>74.617647058823536</v>
      </c>
      <c r="S1243" s="5">
        <f t="shared" si="77"/>
        <v>74.617647058823536</v>
      </c>
      <c r="T1243" s="5" t="s">
        <v>8307</v>
      </c>
      <c r="U1243" s="5" t="s">
        <v>8316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12">
        <f t="shared" si="78"/>
        <v>40797.304166666669</v>
      </c>
      <c r="K1244" s="5">
        <v>1314417502</v>
      </c>
      <c r="L1244" s="12">
        <f t="shared" si="79"/>
        <v>40781.915532407409</v>
      </c>
      <c r="M1244" t="b">
        <v>0</v>
      </c>
      <c r="N1244" s="5">
        <v>1</v>
      </c>
      <c r="O1244" t="b">
        <v>0</v>
      </c>
      <c r="P1244" s="5" t="s">
        <v>8284</v>
      </c>
      <c r="Q1244" s="5">
        <f t="shared" si="76"/>
        <v>0.54884742041712409</v>
      </c>
      <c r="R1244" s="5">
        <v>5</v>
      </c>
      <c r="S1244" s="5">
        <f t="shared" si="77"/>
        <v>5</v>
      </c>
      <c r="T1244" s="5" t="s">
        <v>8307</v>
      </c>
      <c r="U1244" s="5" t="s">
        <v>8316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12">
        <f t="shared" si="78"/>
        <v>40732.625</v>
      </c>
      <c r="K1245" s="5">
        <v>1304888771</v>
      </c>
      <c r="L1245" s="12">
        <f t="shared" si="79"/>
        <v>40671.629293981481</v>
      </c>
      <c r="M1245" t="b">
        <v>0</v>
      </c>
      <c r="N1245" s="5">
        <v>38</v>
      </c>
      <c r="O1245" t="b">
        <v>0</v>
      </c>
      <c r="P1245" s="5" t="s">
        <v>8284</v>
      </c>
      <c r="Q1245" s="5">
        <f t="shared" si="76"/>
        <v>14.091666666666667</v>
      </c>
      <c r="R1245" s="5">
        <v>44.5</v>
      </c>
      <c r="S1245" s="5">
        <f t="shared" si="77"/>
        <v>44.5</v>
      </c>
      <c r="T1245" s="5" t="s">
        <v>8307</v>
      </c>
      <c r="U1245" s="5" t="s">
        <v>8316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12">
        <f t="shared" si="78"/>
        <v>41386.625</v>
      </c>
      <c r="K1246" s="5">
        <v>1363981723</v>
      </c>
      <c r="L1246" s="12">
        <f t="shared" si="79"/>
        <v>41355.575497685189</v>
      </c>
      <c r="M1246" t="b">
        <v>1</v>
      </c>
      <c r="N1246" s="5">
        <v>45</v>
      </c>
      <c r="O1246" t="b">
        <v>1</v>
      </c>
      <c r="P1246" s="5" t="s">
        <v>8274</v>
      </c>
      <c r="Q1246" s="5">
        <f t="shared" si="76"/>
        <v>103.8</v>
      </c>
      <c r="R1246" s="5">
        <v>46.133333333333333</v>
      </c>
      <c r="S1246" s="5">
        <f t="shared" si="77"/>
        <v>46.133333333333333</v>
      </c>
      <c r="T1246" s="5" t="s">
        <v>8307</v>
      </c>
      <c r="U1246" s="5" t="s">
        <v>8306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12">
        <f t="shared" si="78"/>
        <v>41804.34993055556</v>
      </c>
      <c r="K1247" s="5">
        <v>1400163834</v>
      </c>
      <c r="L1247" s="12">
        <f t="shared" si="79"/>
        <v>41774.34993055556</v>
      </c>
      <c r="M1247" t="b">
        <v>1</v>
      </c>
      <c r="N1247" s="5">
        <v>17</v>
      </c>
      <c r="O1247" t="b">
        <v>1</v>
      </c>
      <c r="P1247" s="5" t="s">
        <v>8274</v>
      </c>
      <c r="Q1247" s="5">
        <f t="shared" si="76"/>
        <v>120.25</v>
      </c>
      <c r="R1247" s="5">
        <v>141.47058823529412</v>
      </c>
      <c r="S1247" s="5">
        <f t="shared" si="77"/>
        <v>141.47058823529412</v>
      </c>
      <c r="T1247" s="5" t="s">
        <v>8307</v>
      </c>
      <c r="U1247" s="5" t="s">
        <v>8306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12">
        <f t="shared" si="78"/>
        <v>40882.835057870368</v>
      </c>
      <c r="K1248" s="5">
        <v>1319245349</v>
      </c>
      <c r="L1248" s="12">
        <f t="shared" si="79"/>
        <v>40837.793391203704</v>
      </c>
      <c r="M1248" t="b">
        <v>1</v>
      </c>
      <c r="N1248" s="5">
        <v>31</v>
      </c>
      <c r="O1248" t="b">
        <v>1</v>
      </c>
      <c r="P1248" s="5" t="s">
        <v>8274</v>
      </c>
      <c r="Q1248" s="5">
        <f t="shared" si="76"/>
        <v>117</v>
      </c>
      <c r="R1248" s="5">
        <v>75.483870967741936</v>
      </c>
      <c r="S1248" s="5">
        <f t="shared" si="77"/>
        <v>75.483870967741936</v>
      </c>
      <c r="T1248" s="5" t="s">
        <v>8307</v>
      </c>
      <c r="U1248" s="5" t="s">
        <v>8306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12">
        <f t="shared" si="78"/>
        <v>41400.042303240742</v>
      </c>
      <c r="K1249" s="5">
        <v>1365231655</v>
      </c>
      <c r="L1249" s="12">
        <f t="shared" si="79"/>
        <v>41370.042303240742</v>
      </c>
      <c r="M1249" t="b">
        <v>1</v>
      </c>
      <c r="N1249" s="5">
        <v>50</v>
      </c>
      <c r="O1249" t="b">
        <v>1</v>
      </c>
      <c r="P1249" s="5" t="s">
        <v>8274</v>
      </c>
      <c r="Q1249" s="5">
        <f t="shared" si="76"/>
        <v>122.14285714285714</v>
      </c>
      <c r="R1249" s="5">
        <v>85.5</v>
      </c>
      <c r="S1249" s="5">
        <f t="shared" si="77"/>
        <v>85.5</v>
      </c>
      <c r="T1249" s="5" t="s">
        <v>8307</v>
      </c>
      <c r="U1249" s="5" t="s">
        <v>8306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12">
        <f t="shared" si="78"/>
        <v>41803.040972222225</v>
      </c>
      <c r="K1250" s="5">
        <v>1399563953</v>
      </c>
      <c r="L1250" s="12">
        <f t="shared" si="79"/>
        <v>41767.406863425924</v>
      </c>
      <c r="M1250" t="b">
        <v>1</v>
      </c>
      <c r="N1250" s="5">
        <v>59</v>
      </c>
      <c r="O1250" t="b">
        <v>1</v>
      </c>
      <c r="P1250" s="5" t="s">
        <v>8274</v>
      </c>
      <c r="Q1250" s="5">
        <f t="shared" si="76"/>
        <v>151.63999999999999</v>
      </c>
      <c r="R1250" s="5">
        <v>64.254237288135599</v>
      </c>
      <c r="S1250" s="5">
        <f t="shared" si="77"/>
        <v>64.254237288135599</v>
      </c>
      <c r="T1250" s="5" t="s">
        <v>8307</v>
      </c>
      <c r="U1250" s="5" t="s">
        <v>8306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12">
        <f t="shared" si="78"/>
        <v>41097.490868055553</v>
      </c>
      <c r="K1251" s="5">
        <v>1339091211</v>
      </c>
      <c r="L1251" s="12">
        <f t="shared" si="79"/>
        <v>41067.490868055553</v>
      </c>
      <c r="M1251" t="b">
        <v>1</v>
      </c>
      <c r="N1251" s="5">
        <v>81</v>
      </c>
      <c r="O1251" t="b">
        <v>1</v>
      </c>
      <c r="P1251" s="5" t="s">
        <v>8274</v>
      </c>
      <c r="Q1251" s="5">
        <f t="shared" si="76"/>
        <v>104.44</v>
      </c>
      <c r="R1251" s="5">
        <v>64.46913580246914</v>
      </c>
      <c r="S1251" s="5">
        <f t="shared" si="77"/>
        <v>64.46913580246914</v>
      </c>
      <c r="T1251" s="5" t="s">
        <v>8307</v>
      </c>
      <c r="U1251" s="5" t="s">
        <v>8306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12">
        <f t="shared" si="78"/>
        <v>41888.39271990741</v>
      </c>
      <c r="K1252" s="5">
        <v>1406129131</v>
      </c>
      <c r="L1252" s="12">
        <f t="shared" si="79"/>
        <v>41843.39271990741</v>
      </c>
      <c r="M1252" t="b">
        <v>1</v>
      </c>
      <c r="N1252" s="5">
        <v>508</v>
      </c>
      <c r="O1252" t="b">
        <v>1</v>
      </c>
      <c r="P1252" s="5" t="s">
        <v>8274</v>
      </c>
      <c r="Q1252" s="5">
        <f t="shared" si="76"/>
        <v>200.15333333333334</v>
      </c>
      <c r="R1252" s="5">
        <v>118.2007874015748</v>
      </c>
      <c r="S1252" s="5">
        <f t="shared" si="77"/>
        <v>118.2007874015748</v>
      </c>
      <c r="T1252" s="5" t="s">
        <v>8307</v>
      </c>
      <c r="U1252" s="5" t="s">
        <v>8306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12">
        <f t="shared" si="78"/>
        <v>40811.564432870371</v>
      </c>
      <c r="K1253" s="5">
        <v>1311795167</v>
      </c>
      <c r="L1253" s="12">
        <f t="shared" si="79"/>
        <v>40751.564432870371</v>
      </c>
      <c r="M1253" t="b">
        <v>1</v>
      </c>
      <c r="N1253" s="5">
        <v>74</v>
      </c>
      <c r="O1253" t="b">
        <v>1</v>
      </c>
      <c r="P1253" s="5" t="s">
        <v>8274</v>
      </c>
      <c r="Q1253" s="5">
        <f t="shared" si="76"/>
        <v>101.8</v>
      </c>
      <c r="R1253" s="5">
        <v>82.540540540540547</v>
      </c>
      <c r="S1253" s="5">
        <f t="shared" si="77"/>
        <v>82.540540540540547</v>
      </c>
      <c r="T1253" s="5" t="s">
        <v>8307</v>
      </c>
      <c r="U1253" s="5" t="s">
        <v>8306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12">
        <f t="shared" si="78"/>
        <v>41571.738067129627</v>
      </c>
      <c r="K1254" s="5">
        <v>1380238969</v>
      </c>
      <c r="L1254" s="12">
        <f t="shared" si="79"/>
        <v>41543.738067129627</v>
      </c>
      <c r="M1254" t="b">
        <v>1</v>
      </c>
      <c r="N1254" s="5">
        <v>141</v>
      </c>
      <c r="O1254" t="b">
        <v>1</v>
      </c>
      <c r="P1254" s="5" t="s">
        <v>8274</v>
      </c>
      <c r="Q1254" s="5">
        <f t="shared" si="76"/>
        <v>137.65714285714284</v>
      </c>
      <c r="R1254" s="5">
        <v>34.170212765957444</v>
      </c>
      <c r="S1254" s="5">
        <f t="shared" si="77"/>
        <v>34.170212765957444</v>
      </c>
      <c r="T1254" s="5" t="s">
        <v>8307</v>
      </c>
      <c r="U1254" s="5" t="s">
        <v>8306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12">
        <f t="shared" si="78"/>
        <v>41885.533645833333</v>
      </c>
      <c r="K1255" s="5">
        <v>1407178107</v>
      </c>
      <c r="L1255" s="12">
        <f t="shared" si="79"/>
        <v>41855.533645833333</v>
      </c>
      <c r="M1255" t="b">
        <v>1</v>
      </c>
      <c r="N1255" s="5">
        <v>711</v>
      </c>
      <c r="O1255" t="b">
        <v>1</v>
      </c>
      <c r="P1255" s="5" t="s">
        <v>8274</v>
      </c>
      <c r="Q1255" s="5">
        <f t="shared" si="76"/>
        <v>303833.2</v>
      </c>
      <c r="R1255" s="5">
        <v>42.73322081575246</v>
      </c>
      <c r="S1255" s="5">
        <f t="shared" si="77"/>
        <v>42.73322081575246</v>
      </c>
      <c r="T1255" s="5" t="s">
        <v>8307</v>
      </c>
      <c r="U1255" s="5" t="s">
        <v>8306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12">
        <f t="shared" si="78"/>
        <v>40543.957638888889</v>
      </c>
      <c r="K1256" s="5">
        <v>1288968886</v>
      </c>
      <c r="L1256" s="12">
        <f t="shared" si="79"/>
        <v>40487.371365740742</v>
      </c>
      <c r="M1256" t="b">
        <v>1</v>
      </c>
      <c r="N1256" s="5">
        <v>141</v>
      </c>
      <c r="O1256" t="b">
        <v>1</v>
      </c>
      <c r="P1256" s="5" t="s">
        <v>8274</v>
      </c>
      <c r="Q1256" s="5">
        <f t="shared" si="76"/>
        <v>198.85074626865671</v>
      </c>
      <c r="R1256" s="5">
        <v>94.489361702127653</v>
      </c>
      <c r="S1256" s="5">
        <f t="shared" si="77"/>
        <v>94.489361702127653</v>
      </c>
      <c r="T1256" s="5" t="s">
        <v>8307</v>
      </c>
      <c r="U1256" s="5" t="s">
        <v>8306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12">
        <f t="shared" si="78"/>
        <v>41609.637175925927</v>
      </c>
      <c r="K1257" s="5">
        <v>1383337052</v>
      </c>
      <c r="L1257" s="12">
        <f t="shared" si="79"/>
        <v>41579.595509259263</v>
      </c>
      <c r="M1257" t="b">
        <v>1</v>
      </c>
      <c r="N1257" s="5">
        <v>109</v>
      </c>
      <c r="O1257" t="b">
        <v>1</v>
      </c>
      <c r="P1257" s="5" t="s">
        <v>8274</v>
      </c>
      <c r="Q1257" s="5">
        <f t="shared" si="76"/>
        <v>202.36666666666667</v>
      </c>
      <c r="R1257" s="5">
        <v>55.697247706422019</v>
      </c>
      <c r="S1257" s="5">
        <f t="shared" si="77"/>
        <v>55.697247706422019</v>
      </c>
      <c r="T1257" s="5" t="s">
        <v>8307</v>
      </c>
      <c r="U1257" s="5" t="s">
        <v>8306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12">
        <f t="shared" si="78"/>
        <v>40951.669340277775</v>
      </c>
      <c r="K1258" s="5">
        <v>1326492231</v>
      </c>
      <c r="L1258" s="12">
        <f t="shared" si="79"/>
        <v>40921.669340277775</v>
      </c>
      <c r="M1258" t="b">
        <v>1</v>
      </c>
      <c r="N1258" s="5">
        <v>361</v>
      </c>
      <c r="O1258" t="b">
        <v>1</v>
      </c>
      <c r="P1258" s="5" t="s">
        <v>8274</v>
      </c>
      <c r="Q1258" s="5">
        <f t="shared" si="76"/>
        <v>117.96376666666666</v>
      </c>
      <c r="R1258" s="5">
        <v>98.030831024930734</v>
      </c>
      <c r="S1258" s="5">
        <f t="shared" si="77"/>
        <v>98.030831024930734</v>
      </c>
      <c r="T1258" s="5" t="s">
        <v>8307</v>
      </c>
      <c r="U1258" s="5" t="s">
        <v>8306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12">
        <f t="shared" si="78"/>
        <v>40635.793865740743</v>
      </c>
      <c r="K1259" s="5">
        <v>1297562590</v>
      </c>
      <c r="L1259" s="12">
        <f t="shared" si="79"/>
        <v>40586.835532407407</v>
      </c>
      <c r="M1259" t="b">
        <v>1</v>
      </c>
      <c r="N1259" s="5">
        <v>176</v>
      </c>
      <c r="O1259" t="b">
        <v>1</v>
      </c>
      <c r="P1259" s="5" t="s">
        <v>8274</v>
      </c>
      <c r="Q1259" s="5">
        <f t="shared" si="76"/>
        <v>294.72727272727275</v>
      </c>
      <c r="R1259" s="5">
        <v>92.102272727272734</v>
      </c>
      <c r="S1259" s="5">
        <f t="shared" si="77"/>
        <v>92.102272727272734</v>
      </c>
      <c r="T1259" s="5" t="s">
        <v>8307</v>
      </c>
      <c r="U1259" s="5" t="s">
        <v>8306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12">
        <f t="shared" si="78"/>
        <v>41517.361250000002</v>
      </c>
      <c r="K1260" s="5">
        <v>1375368012</v>
      </c>
      <c r="L1260" s="12">
        <f t="shared" si="79"/>
        <v>41487.361250000002</v>
      </c>
      <c r="M1260" t="b">
        <v>1</v>
      </c>
      <c r="N1260" s="5">
        <v>670</v>
      </c>
      <c r="O1260" t="b">
        <v>1</v>
      </c>
      <c r="P1260" s="5" t="s">
        <v>8274</v>
      </c>
      <c r="Q1260" s="5">
        <f t="shared" si="76"/>
        <v>213.14633333333333</v>
      </c>
      <c r="R1260" s="5">
        <v>38.175462686567165</v>
      </c>
      <c r="S1260" s="5">
        <f t="shared" si="77"/>
        <v>38.175462686567165</v>
      </c>
      <c r="T1260" s="5" t="s">
        <v>8307</v>
      </c>
      <c r="U1260" s="5" t="s">
        <v>8306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12">
        <f t="shared" si="78"/>
        <v>41798.915972222225</v>
      </c>
      <c r="K1261" s="5">
        <v>1399504664</v>
      </c>
      <c r="L1261" s="12">
        <f t="shared" si="79"/>
        <v>41766.720648148148</v>
      </c>
      <c r="M1261" t="b">
        <v>1</v>
      </c>
      <c r="N1261" s="5">
        <v>96</v>
      </c>
      <c r="O1261" t="b">
        <v>1</v>
      </c>
      <c r="P1261" s="5" t="s">
        <v>8274</v>
      </c>
      <c r="Q1261" s="5">
        <f t="shared" si="76"/>
        <v>104.24</v>
      </c>
      <c r="R1261" s="5">
        <v>27.145833333333332</v>
      </c>
      <c r="S1261" s="5">
        <f t="shared" si="77"/>
        <v>27.145833333333332</v>
      </c>
      <c r="T1261" s="5" t="s">
        <v>8307</v>
      </c>
      <c r="U1261" s="5" t="s">
        <v>8306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12">
        <f t="shared" si="78"/>
        <v>41696.592824074076</v>
      </c>
      <c r="K1262" s="5">
        <v>1390853620</v>
      </c>
      <c r="L1262" s="12">
        <f t="shared" si="79"/>
        <v>41666.592824074076</v>
      </c>
      <c r="M1262" t="b">
        <v>1</v>
      </c>
      <c r="N1262" s="5">
        <v>74</v>
      </c>
      <c r="O1262" t="b">
        <v>1</v>
      </c>
      <c r="P1262" s="5" t="s">
        <v>8274</v>
      </c>
      <c r="Q1262" s="5">
        <f t="shared" si="76"/>
        <v>113.66666666666667</v>
      </c>
      <c r="R1262" s="5">
        <v>50.689189189189186</v>
      </c>
      <c r="S1262" s="5">
        <f t="shared" si="77"/>
        <v>50.689189189189186</v>
      </c>
      <c r="T1262" s="5" t="s">
        <v>8307</v>
      </c>
      <c r="U1262" s="5" t="s">
        <v>8306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12">
        <f t="shared" si="78"/>
        <v>41668.092905092592</v>
      </c>
      <c r="K1263" s="5">
        <v>1388391227</v>
      </c>
      <c r="L1263" s="12">
        <f t="shared" si="79"/>
        <v>41638.092905092592</v>
      </c>
      <c r="M1263" t="b">
        <v>1</v>
      </c>
      <c r="N1263" s="5">
        <v>52</v>
      </c>
      <c r="O1263" t="b">
        <v>1</v>
      </c>
      <c r="P1263" s="5" t="s">
        <v>8274</v>
      </c>
      <c r="Q1263" s="5">
        <f t="shared" si="76"/>
        <v>101.25</v>
      </c>
      <c r="R1263" s="5">
        <v>38.942307692307693</v>
      </c>
      <c r="S1263" s="5">
        <f t="shared" si="77"/>
        <v>38.942307692307693</v>
      </c>
      <c r="T1263" s="5" t="s">
        <v>8307</v>
      </c>
      <c r="U1263" s="5" t="s">
        <v>8306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12">
        <f t="shared" si="78"/>
        <v>41686.512638888889</v>
      </c>
      <c r="K1264" s="5">
        <v>1389982692</v>
      </c>
      <c r="L1264" s="12">
        <f t="shared" si="79"/>
        <v>41656.512638888889</v>
      </c>
      <c r="M1264" t="b">
        <v>1</v>
      </c>
      <c r="N1264" s="5">
        <v>105</v>
      </c>
      <c r="O1264" t="b">
        <v>1</v>
      </c>
      <c r="P1264" s="5" t="s">
        <v>8274</v>
      </c>
      <c r="Q1264" s="5">
        <f t="shared" si="76"/>
        <v>125.41538461538461</v>
      </c>
      <c r="R1264" s="5">
        <v>77.638095238095232</v>
      </c>
      <c r="S1264" s="5">
        <f t="shared" si="77"/>
        <v>77.638095238095232</v>
      </c>
      <c r="T1264" s="5" t="s">
        <v>8307</v>
      </c>
      <c r="U1264" s="5" t="s">
        <v>8306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12">
        <f t="shared" si="78"/>
        <v>41726.791666666664</v>
      </c>
      <c r="K1265" s="5">
        <v>1393034470</v>
      </c>
      <c r="L1265" s="12">
        <f t="shared" si="79"/>
        <v>41691.834143518521</v>
      </c>
      <c r="M1265" t="b">
        <v>1</v>
      </c>
      <c r="N1265" s="5">
        <v>41</v>
      </c>
      <c r="O1265" t="b">
        <v>1</v>
      </c>
      <c r="P1265" s="5" t="s">
        <v>8274</v>
      </c>
      <c r="Q1265" s="5">
        <f t="shared" si="76"/>
        <v>119</v>
      </c>
      <c r="R1265" s="5">
        <v>43.536585365853661</v>
      </c>
      <c r="S1265" s="5">
        <f t="shared" si="77"/>
        <v>43.536585365853661</v>
      </c>
      <c r="T1265" s="5" t="s">
        <v>8307</v>
      </c>
      <c r="U1265" s="5" t="s">
        <v>8306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12">
        <f t="shared" si="78"/>
        <v>41576.412997685184</v>
      </c>
      <c r="K1266" s="5">
        <v>1380556483</v>
      </c>
      <c r="L1266" s="12">
        <f t="shared" si="79"/>
        <v>41547.412997685184</v>
      </c>
      <c r="M1266" t="b">
        <v>1</v>
      </c>
      <c r="N1266" s="5">
        <v>34</v>
      </c>
      <c r="O1266" t="b">
        <v>1</v>
      </c>
      <c r="P1266" s="5" t="s">
        <v>8274</v>
      </c>
      <c r="Q1266" s="5">
        <f t="shared" si="76"/>
        <v>166.46153846153845</v>
      </c>
      <c r="R1266" s="5">
        <v>31.823529411764707</v>
      </c>
      <c r="S1266" s="5">
        <f t="shared" si="77"/>
        <v>31.823529411764707</v>
      </c>
      <c r="T1266" s="5" t="s">
        <v>8307</v>
      </c>
      <c r="U1266" s="5" t="s">
        <v>8306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12">
        <f t="shared" si="78"/>
        <v>40512.405266203699</v>
      </c>
      <c r="K1267" s="5">
        <v>1287071015</v>
      </c>
      <c r="L1267" s="12">
        <f t="shared" si="79"/>
        <v>40465.405266203699</v>
      </c>
      <c r="M1267" t="b">
        <v>1</v>
      </c>
      <c r="N1267" s="5">
        <v>66</v>
      </c>
      <c r="O1267" t="b">
        <v>1</v>
      </c>
      <c r="P1267" s="5" t="s">
        <v>8274</v>
      </c>
      <c r="Q1267" s="5">
        <f t="shared" si="76"/>
        <v>119.14771428571429</v>
      </c>
      <c r="R1267" s="5">
        <v>63.184393939393942</v>
      </c>
      <c r="S1267" s="5">
        <f t="shared" si="77"/>
        <v>63.184393939393942</v>
      </c>
      <c r="T1267" s="5" t="s">
        <v>8307</v>
      </c>
      <c r="U1267" s="5" t="s">
        <v>8306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12">
        <f t="shared" si="78"/>
        <v>41650.62667824074</v>
      </c>
      <c r="K1268" s="5">
        <v>1386882145</v>
      </c>
      <c r="L1268" s="12">
        <f t="shared" si="79"/>
        <v>41620.62667824074</v>
      </c>
      <c r="M1268" t="b">
        <v>1</v>
      </c>
      <c r="N1268" s="5">
        <v>50</v>
      </c>
      <c r="O1268" t="b">
        <v>1</v>
      </c>
      <c r="P1268" s="5" t="s">
        <v>8274</v>
      </c>
      <c r="Q1268" s="5">
        <f t="shared" si="76"/>
        <v>100.47368421052632</v>
      </c>
      <c r="R1268" s="5">
        <v>190.9</v>
      </c>
      <c r="S1268" s="5">
        <f t="shared" si="77"/>
        <v>190.9</v>
      </c>
      <c r="T1268" s="5" t="s">
        <v>8307</v>
      </c>
      <c r="U1268" s="5" t="s">
        <v>8306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12">
        <f t="shared" si="78"/>
        <v>41479.335162037038</v>
      </c>
      <c r="K1269" s="5">
        <v>1372082558</v>
      </c>
      <c r="L1269" s="12">
        <f t="shared" si="79"/>
        <v>41449.335162037038</v>
      </c>
      <c r="M1269" t="b">
        <v>1</v>
      </c>
      <c r="N1269" s="5">
        <v>159</v>
      </c>
      <c r="O1269" t="b">
        <v>1</v>
      </c>
      <c r="P1269" s="5" t="s">
        <v>8274</v>
      </c>
      <c r="Q1269" s="5">
        <f t="shared" si="76"/>
        <v>101.8</v>
      </c>
      <c r="R1269" s="5">
        <v>140.85534591194968</v>
      </c>
      <c r="S1269" s="5">
        <f t="shared" si="77"/>
        <v>140.85534591194968</v>
      </c>
      <c r="T1269" s="5" t="s">
        <v>8307</v>
      </c>
      <c r="U1269" s="5" t="s">
        <v>8306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12">
        <f t="shared" si="78"/>
        <v>41537.595451388886</v>
      </c>
      <c r="K1270" s="5">
        <v>1377116247</v>
      </c>
      <c r="L1270" s="12">
        <f t="shared" si="79"/>
        <v>41507.595451388886</v>
      </c>
      <c r="M1270" t="b">
        <v>1</v>
      </c>
      <c r="N1270" s="5">
        <v>182</v>
      </c>
      <c r="O1270" t="b">
        <v>1</v>
      </c>
      <c r="P1270" s="5" t="s">
        <v>8274</v>
      </c>
      <c r="Q1270" s="5">
        <f t="shared" si="76"/>
        <v>116.66666666666667</v>
      </c>
      <c r="R1270" s="5">
        <v>76.92307692307692</v>
      </c>
      <c r="S1270" s="5">
        <f t="shared" si="77"/>
        <v>76.92307692307692</v>
      </c>
      <c r="T1270" s="5" t="s">
        <v>8307</v>
      </c>
      <c r="U1270" s="5" t="s">
        <v>8306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12">
        <f t="shared" si="78"/>
        <v>42475.75</v>
      </c>
      <c r="K1271" s="5">
        <v>1458157512</v>
      </c>
      <c r="L1271" s="12">
        <f t="shared" si="79"/>
        <v>42445.573055555556</v>
      </c>
      <c r="M1271" t="b">
        <v>1</v>
      </c>
      <c r="N1271" s="5">
        <v>206</v>
      </c>
      <c r="O1271" t="b">
        <v>1</v>
      </c>
      <c r="P1271" s="5" t="s">
        <v>8274</v>
      </c>
      <c r="Q1271" s="5">
        <f t="shared" si="76"/>
        <v>108.64893617021276</v>
      </c>
      <c r="R1271" s="5">
        <v>99.15533980582525</v>
      </c>
      <c r="S1271" s="5">
        <f t="shared" si="77"/>
        <v>99.15533980582525</v>
      </c>
      <c r="T1271" s="5" t="s">
        <v>8307</v>
      </c>
      <c r="U1271" s="5" t="s">
        <v>8306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12">
        <f t="shared" si="78"/>
        <v>40993.565300925926</v>
      </c>
      <c r="K1272" s="5">
        <v>1327523642</v>
      </c>
      <c r="L1272" s="12">
        <f t="shared" si="79"/>
        <v>40933.60696759259</v>
      </c>
      <c r="M1272" t="b">
        <v>1</v>
      </c>
      <c r="N1272" s="5">
        <v>169</v>
      </c>
      <c r="O1272" t="b">
        <v>1</v>
      </c>
      <c r="P1272" s="5" t="s">
        <v>8274</v>
      </c>
      <c r="Q1272" s="5">
        <f t="shared" si="76"/>
        <v>114.72</v>
      </c>
      <c r="R1272" s="5">
        <v>67.881656804733723</v>
      </c>
      <c r="S1272" s="5">
        <f t="shared" si="77"/>
        <v>67.881656804733723</v>
      </c>
      <c r="T1272" s="5" t="s">
        <v>8307</v>
      </c>
      <c r="U1272" s="5" t="s">
        <v>8306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12">
        <f t="shared" si="78"/>
        <v>41591.475219907406</v>
      </c>
      <c r="K1273" s="5">
        <v>1381767859</v>
      </c>
      <c r="L1273" s="12">
        <f t="shared" si="79"/>
        <v>41561.433553240742</v>
      </c>
      <c r="M1273" t="b">
        <v>1</v>
      </c>
      <c r="N1273" s="5">
        <v>31</v>
      </c>
      <c r="O1273" t="b">
        <v>1</v>
      </c>
      <c r="P1273" s="5" t="s">
        <v>8274</v>
      </c>
      <c r="Q1273" s="5">
        <f t="shared" si="76"/>
        <v>101.8</v>
      </c>
      <c r="R1273" s="5">
        <v>246.29032258064515</v>
      </c>
      <c r="S1273" s="5">
        <f t="shared" si="77"/>
        <v>246.29032258064515</v>
      </c>
      <c r="T1273" s="5" t="s">
        <v>8307</v>
      </c>
      <c r="U1273" s="5" t="s">
        <v>8306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12">
        <f t="shared" si="78"/>
        <v>40343.916666666664</v>
      </c>
      <c r="K1274" s="5">
        <v>1270576379</v>
      </c>
      <c r="L1274" s="12">
        <f t="shared" si="79"/>
        <v>40274.495127314818</v>
      </c>
      <c r="M1274" t="b">
        <v>1</v>
      </c>
      <c r="N1274" s="5">
        <v>28</v>
      </c>
      <c r="O1274" t="b">
        <v>1</v>
      </c>
      <c r="P1274" s="5" t="s">
        <v>8274</v>
      </c>
      <c r="Q1274" s="5">
        <f t="shared" si="76"/>
        <v>106</v>
      </c>
      <c r="R1274" s="5">
        <v>189.28571428571428</v>
      </c>
      <c r="S1274" s="5">
        <f t="shared" si="77"/>
        <v>189.28571428571428</v>
      </c>
      <c r="T1274" s="5" t="s">
        <v>8307</v>
      </c>
      <c r="U1274" s="5" t="s">
        <v>8306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12">
        <f t="shared" si="78"/>
        <v>41882.480219907404</v>
      </c>
      <c r="K1275" s="5">
        <v>1406914291</v>
      </c>
      <c r="L1275" s="12">
        <f t="shared" si="79"/>
        <v>41852.480219907404</v>
      </c>
      <c r="M1275" t="b">
        <v>1</v>
      </c>
      <c r="N1275" s="5">
        <v>54</v>
      </c>
      <c r="O1275" t="b">
        <v>1</v>
      </c>
      <c r="P1275" s="5" t="s">
        <v>8274</v>
      </c>
      <c r="Q1275" s="5">
        <f t="shared" si="76"/>
        <v>103.5</v>
      </c>
      <c r="R1275" s="5">
        <v>76.666666666666671</v>
      </c>
      <c r="S1275" s="5">
        <f t="shared" si="77"/>
        <v>76.666666666666671</v>
      </c>
      <c r="T1275" s="5" t="s">
        <v>8307</v>
      </c>
      <c r="U1275" s="5" t="s">
        <v>8306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12">
        <f t="shared" si="78"/>
        <v>41151.440104166664</v>
      </c>
      <c r="K1276" s="5">
        <v>1343320425</v>
      </c>
      <c r="L1276" s="12">
        <f t="shared" si="79"/>
        <v>41116.440104166664</v>
      </c>
      <c r="M1276" t="b">
        <v>1</v>
      </c>
      <c r="N1276" s="5">
        <v>467</v>
      </c>
      <c r="O1276" t="b">
        <v>1</v>
      </c>
      <c r="P1276" s="5" t="s">
        <v>8274</v>
      </c>
      <c r="Q1276" s="5">
        <f t="shared" si="76"/>
        <v>154.97535999999999</v>
      </c>
      <c r="R1276" s="5">
        <v>82.963254817987149</v>
      </c>
      <c r="S1276" s="5">
        <f t="shared" si="77"/>
        <v>82.963254817987149</v>
      </c>
      <c r="T1276" s="5" t="s">
        <v>8307</v>
      </c>
      <c r="U1276" s="5" t="s">
        <v>8306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12">
        <f t="shared" si="78"/>
        <v>41493.617905092593</v>
      </c>
      <c r="K1277" s="5">
        <v>1372884587</v>
      </c>
      <c r="L1277" s="12">
        <f t="shared" si="79"/>
        <v>41458.617905092593</v>
      </c>
      <c r="M1277" t="b">
        <v>1</v>
      </c>
      <c r="N1277" s="5">
        <v>389</v>
      </c>
      <c r="O1277" t="b">
        <v>1</v>
      </c>
      <c r="P1277" s="5" t="s">
        <v>8274</v>
      </c>
      <c r="Q1277" s="5">
        <f t="shared" si="76"/>
        <v>162.14066666666668</v>
      </c>
      <c r="R1277" s="5">
        <v>62.522107969151669</v>
      </c>
      <c r="S1277" s="5">
        <f t="shared" si="77"/>
        <v>62.522107969151669</v>
      </c>
      <c r="T1277" s="5" t="s">
        <v>8307</v>
      </c>
      <c r="U1277" s="5" t="s">
        <v>8306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12">
        <f t="shared" si="78"/>
        <v>40056.916666666664</v>
      </c>
      <c r="K1278" s="5">
        <v>1247504047</v>
      </c>
      <c r="L1278" s="12">
        <f t="shared" si="79"/>
        <v>40007.454247685186</v>
      </c>
      <c r="M1278" t="b">
        <v>1</v>
      </c>
      <c r="N1278" s="5">
        <v>68</v>
      </c>
      <c r="O1278" t="b">
        <v>1</v>
      </c>
      <c r="P1278" s="5" t="s">
        <v>8274</v>
      </c>
      <c r="Q1278" s="5">
        <f t="shared" si="76"/>
        <v>104.42100000000001</v>
      </c>
      <c r="R1278" s="5">
        <v>46.06808823529412</v>
      </c>
      <c r="S1278" s="5">
        <f t="shared" si="77"/>
        <v>46.06808823529412</v>
      </c>
      <c r="T1278" s="5" t="s">
        <v>8307</v>
      </c>
      <c r="U1278" s="5" t="s">
        <v>8306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12">
        <f t="shared" si="78"/>
        <v>41156.311886574076</v>
      </c>
      <c r="K1279" s="5">
        <v>1343741347</v>
      </c>
      <c r="L1279" s="12">
        <f t="shared" si="79"/>
        <v>41121.311886574076</v>
      </c>
      <c r="M1279" t="b">
        <v>1</v>
      </c>
      <c r="N1279" s="5">
        <v>413</v>
      </c>
      <c r="O1279" t="b">
        <v>1</v>
      </c>
      <c r="P1279" s="5" t="s">
        <v>8274</v>
      </c>
      <c r="Q1279" s="5">
        <f t="shared" si="76"/>
        <v>106.12433333333334</v>
      </c>
      <c r="R1279" s="5">
        <v>38.543946731234868</v>
      </c>
      <c r="S1279" s="5">
        <f t="shared" si="77"/>
        <v>38.543946731234868</v>
      </c>
      <c r="T1279" s="5" t="s">
        <v>8307</v>
      </c>
      <c r="U1279" s="5" t="s">
        <v>8306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12">
        <f t="shared" si="78"/>
        <v>41814.833333333336</v>
      </c>
      <c r="K1280" s="5">
        <v>1401196766</v>
      </c>
      <c r="L1280" s="12">
        <f t="shared" si="79"/>
        <v>41786.305162037039</v>
      </c>
      <c r="M1280" t="b">
        <v>1</v>
      </c>
      <c r="N1280" s="5">
        <v>190</v>
      </c>
      <c r="O1280" t="b">
        <v>1</v>
      </c>
      <c r="P1280" s="5" t="s">
        <v>8274</v>
      </c>
      <c r="Q1280" s="5">
        <f t="shared" si="76"/>
        <v>154.93846153846152</v>
      </c>
      <c r="R1280" s="5">
        <v>53.005263157894738</v>
      </c>
      <c r="S1280" s="5">
        <f t="shared" si="77"/>
        <v>53.005263157894738</v>
      </c>
      <c r="T1280" s="5" t="s">
        <v>8307</v>
      </c>
      <c r="U1280" s="5" t="s">
        <v>8306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12">
        <f t="shared" si="78"/>
        <v>41721.807523148149</v>
      </c>
      <c r="K1281" s="5">
        <v>1392171770</v>
      </c>
      <c r="L1281" s="12">
        <f t="shared" si="79"/>
        <v>41681.849189814813</v>
      </c>
      <c r="M1281" t="b">
        <v>1</v>
      </c>
      <c r="N1281" s="5">
        <v>189</v>
      </c>
      <c r="O1281" t="b">
        <v>1</v>
      </c>
      <c r="P1281" s="5" t="s">
        <v>8274</v>
      </c>
      <c r="Q1281" s="5">
        <f t="shared" si="76"/>
        <v>110.77157238734419</v>
      </c>
      <c r="R1281" s="5">
        <v>73.355396825396824</v>
      </c>
      <c r="S1281" s="5">
        <f t="shared" si="77"/>
        <v>73.355396825396824</v>
      </c>
      <c r="T1281" s="5" t="s">
        <v>8307</v>
      </c>
      <c r="U1281" s="5" t="s">
        <v>8306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12">
        <f t="shared" si="78"/>
        <v>40603.507569444446</v>
      </c>
      <c r="K1282" s="5">
        <v>1291227054</v>
      </c>
      <c r="L1282" s="12">
        <f t="shared" si="79"/>
        <v>40513.507569444446</v>
      </c>
      <c r="M1282" t="b">
        <v>1</v>
      </c>
      <c r="N1282" s="5">
        <v>130</v>
      </c>
      <c r="O1282" t="b">
        <v>1</v>
      </c>
      <c r="P1282" s="5" t="s">
        <v>8274</v>
      </c>
      <c r="Q1282" s="5">
        <f t="shared" ref="Q1282:Q1345" si="80">E1282*100/D1282</f>
        <v>110.91186666666667</v>
      </c>
      <c r="R1282" s="5">
        <v>127.97523076923076</v>
      </c>
      <c r="S1282" s="5">
        <f t="shared" ref="S1282:S1345" si="81">IFERROR(R1282,0)</f>
        <v>127.97523076923076</v>
      </c>
      <c r="T1282" s="5" t="s">
        <v>8307</v>
      </c>
      <c r="U1282" s="5" t="s">
        <v>8306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12">
        <f t="shared" ref="J1283:J1346" si="82">(I1283/86400)+25569+(-6/24)</f>
        <v>41483.493472222224</v>
      </c>
      <c r="K1283" s="5">
        <v>1373305836</v>
      </c>
      <c r="L1283" s="12">
        <f t="shared" ref="L1283:L1346" si="83">(K1283/86400)+25569+(-6/24)</f>
        <v>41463.493472222224</v>
      </c>
      <c r="M1283" t="b">
        <v>1</v>
      </c>
      <c r="N1283" s="5">
        <v>74</v>
      </c>
      <c r="O1283" t="b">
        <v>1</v>
      </c>
      <c r="P1283" s="5" t="s">
        <v>8274</v>
      </c>
      <c r="Q1283" s="5">
        <f t="shared" si="80"/>
        <v>110.71428571428571</v>
      </c>
      <c r="R1283" s="5">
        <v>104.72972972972973</v>
      </c>
      <c r="S1283" s="5">
        <f t="shared" si="81"/>
        <v>104.72972972972973</v>
      </c>
      <c r="T1283" s="5" t="s">
        <v>8307</v>
      </c>
      <c r="U1283" s="5" t="s">
        <v>8306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12">
        <f t="shared" si="82"/>
        <v>41616.957638888889</v>
      </c>
      <c r="K1284" s="5">
        <v>1383909855</v>
      </c>
      <c r="L1284" s="12">
        <f t="shared" si="83"/>
        <v>41586.225173611107</v>
      </c>
      <c r="M1284" t="b">
        <v>1</v>
      </c>
      <c r="N1284" s="5">
        <v>274</v>
      </c>
      <c r="O1284" t="b">
        <v>1</v>
      </c>
      <c r="P1284" s="5" t="s">
        <v>8274</v>
      </c>
      <c r="Q1284" s="5">
        <f t="shared" si="80"/>
        <v>123.61333333333333</v>
      </c>
      <c r="R1284" s="5">
        <v>67.671532846715323</v>
      </c>
      <c r="S1284" s="5">
        <f t="shared" si="81"/>
        <v>67.671532846715323</v>
      </c>
      <c r="T1284" s="5" t="s">
        <v>8307</v>
      </c>
      <c r="U1284" s="5" t="s">
        <v>8306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12">
        <f t="shared" si="82"/>
        <v>41343.916666666664</v>
      </c>
      <c r="K1285" s="5">
        <v>1360948389</v>
      </c>
      <c r="L1285" s="12">
        <f t="shared" si="83"/>
        <v>41320.467465277776</v>
      </c>
      <c r="M1285" t="b">
        <v>1</v>
      </c>
      <c r="N1285" s="5">
        <v>22</v>
      </c>
      <c r="O1285" t="b">
        <v>1</v>
      </c>
      <c r="P1285" s="5" t="s">
        <v>8274</v>
      </c>
      <c r="Q1285" s="5">
        <f t="shared" si="80"/>
        <v>211.05</v>
      </c>
      <c r="R1285" s="5">
        <v>95.931818181818187</v>
      </c>
      <c r="S1285" s="5">
        <f t="shared" si="81"/>
        <v>95.931818181818187</v>
      </c>
      <c r="T1285" s="5" t="s">
        <v>8307</v>
      </c>
      <c r="U1285" s="5" t="s">
        <v>8306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12">
        <f t="shared" si="82"/>
        <v>42735.457638888889</v>
      </c>
      <c r="K1286" s="5">
        <v>1481175482</v>
      </c>
      <c r="L1286" s="12">
        <f t="shared" si="83"/>
        <v>42711.98474537037</v>
      </c>
      <c r="M1286" t="b">
        <v>0</v>
      </c>
      <c r="N1286" s="5">
        <v>31</v>
      </c>
      <c r="O1286" t="b">
        <v>1</v>
      </c>
      <c r="P1286" s="5" t="s">
        <v>8269</v>
      </c>
      <c r="Q1286" s="5">
        <f t="shared" si="80"/>
        <v>101</v>
      </c>
      <c r="R1286" s="5">
        <v>65.161290322580641</v>
      </c>
      <c r="S1286" s="5">
        <f t="shared" si="81"/>
        <v>65.161290322580641</v>
      </c>
      <c r="T1286" s="5" t="s">
        <v>8328</v>
      </c>
      <c r="U1286" s="5" t="s">
        <v>8329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12">
        <f t="shared" si="82"/>
        <v>42175.333043981482</v>
      </c>
      <c r="K1287" s="5">
        <v>1433512775</v>
      </c>
      <c r="L1287" s="12">
        <f t="shared" si="83"/>
        <v>42160.333043981482</v>
      </c>
      <c r="M1287" t="b">
        <v>0</v>
      </c>
      <c r="N1287" s="5">
        <v>63</v>
      </c>
      <c r="O1287" t="b">
        <v>1</v>
      </c>
      <c r="P1287" s="5" t="s">
        <v>8269</v>
      </c>
      <c r="Q1287" s="5">
        <f t="shared" si="80"/>
        <v>101.65</v>
      </c>
      <c r="R1287" s="5">
        <v>32.269841269841272</v>
      </c>
      <c r="S1287" s="5">
        <f t="shared" si="81"/>
        <v>32.269841269841272</v>
      </c>
      <c r="T1287" s="5" t="s">
        <v>8328</v>
      </c>
      <c r="U1287" s="5" t="s">
        <v>8329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12">
        <f t="shared" si="82"/>
        <v>42052.333333333328</v>
      </c>
      <c r="K1288" s="5">
        <v>1423041227</v>
      </c>
      <c r="L1288" s="12">
        <f t="shared" si="83"/>
        <v>42039.134571759263</v>
      </c>
      <c r="M1288" t="b">
        <v>0</v>
      </c>
      <c r="N1288" s="5">
        <v>20</v>
      </c>
      <c r="O1288" t="b">
        <v>1</v>
      </c>
      <c r="P1288" s="5" t="s">
        <v>8269</v>
      </c>
      <c r="Q1288" s="5">
        <f t="shared" si="80"/>
        <v>108.33333333333333</v>
      </c>
      <c r="R1288" s="5">
        <v>81.25</v>
      </c>
      <c r="S1288" s="5">
        <f t="shared" si="81"/>
        <v>81.25</v>
      </c>
      <c r="T1288" s="5" t="s">
        <v>8328</v>
      </c>
      <c r="U1288" s="5" t="s">
        <v>8329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12">
        <f t="shared" si="82"/>
        <v>42167.371018518519</v>
      </c>
      <c r="K1289" s="5">
        <v>1428936856</v>
      </c>
      <c r="L1289" s="12">
        <f t="shared" si="83"/>
        <v>42107.371018518519</v>
      </c>
      <c r="M1289" t="b">
        <v>0</v>
      </c>
      <c r="N1289" s="5">
        <v>25</v>
      </c>
      <c r="O1289" t="b">
        <v>1</v>
      </c>
      <c r="P1289" s="5" t="s">
        <v>8269</v>
      </c>
      <c r="Q1289" s="5">
        <f t="shared" si="80"/>
        <v>242</v>
      </c>
      <c r="R1289" s="5">
        <v>24.2</v>
      </c>
      <c r="S1289" s="5">
        <f t="shared" si="81"/>
        <v>24.2</v>
      </c>
      <c r="T1289" s="5" t="s">
        <v>8328</v>
      </c>
      <c r="U1289" s="5" t="s">
        <v>8329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12">
        <f t="shared" si="82"/>
        <v>42591.916666666672</v>
      </c>
      <c r="K1290" s="5">
        <v>1468122163</v>
      </c>
      <c r="L1290" s="12">
        <f t="shared" si="83"/>
        <v>42560.904664351852</v>
      </c>
      <c r="M1290" t="b">
        <v>0</v>
      </c>
      <c r="N1290" s="5">
        <v>61</v>
      </c>
      <c r="O1290" t="b">
        <v>1</v>
      </c>
      <c r="P1290" s="5" t="s">
        <v>8269</v>
      </c>
      <c r="Q1290" s="5">
        <f t="shared" si="80"/>
        <v>100.45</v>
      </c>
      <c r="R1290" s="5">
        <v>65.868852459016395</v>
      </c>
      <c r="S1290" s="5">
        <f t="shared" si="81"/>
        <v>65.868852459016395</v>
      </c>
      <c r="T1290" s="5" t="s">
        <v>8328</v>
      </c>
      <c r="U1290" s="5" t="s">
        <v>8329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12">
        <f t="shared" si="82"/>
        <v>42738.884780092594</v>
      </c>
      <c r="K1291" s="5">
        <v>1480907645</v>
      </c>
      <c r="L1291" s="12">
        <f t="shared" si="83"/>
        <v>42708.884780092594</v>
      </c>
      <c r="M1291" t="b">
        <v>0</v>
      </c>
      <c r="N1291" s="5">
        <v>52</v>
      </c>
      <c r="O1291" t="b">
        <v>1</v>
      </c>
      <c r="P1291" s="5" t="s">
        <v>8269</v>
      </c>
      <c r="Q1291" s="5">
        <f t="shared" si="80"/>
        <v>125.06666666666666</v>
      </c>
      <c r="R1291" s="5">
        <v>36.07692307692308</v>
      </c>
      <c r="S1291" s="5">
        <f t="shared" si="81"/>
        <v>36.07692307692308</v>
      </c>
      <c r="T1291" s="5" t="s">
        <v>8328</v>
      </c>
      <c r="U1291" s="5" t="s">
        <v>8329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12">
        <f t="shared" si="82"/>
        <v>42117.040972222225</v>
      </c>
      <c r="K1292" s="5">
        <v>1427121931</v>
      </c>
      <c r="L1292" s="12">
        <f t="shared" si="83"/>
        <v>42086.364942129629</v>
      </c>
      <c r="M1292" t="b">
        <v>0</v>
      </c>
      <c r="N1292" s="5">
        <v>86</v>
      </c>
      <c r="O1292" t="b">
        <v>1</v>
      </c>
      <c r="P1292" s="5" t="s">
        <v>8269</v>
      </c>
      <c r="Q1292" s="5">
        <f t="shared" si="80"/>
        <v>108.57142857142857</v>
      </c>
      <c r="R1292" s="5">
        <v>44.186046511627907</v>
      </c>
      <c r="S1292" s="5">
        <f t="shared" si="81"/>
        <v>44.186046511627907</v>
      </c>
      <c r="T1292" s="5" t="s">
        <v>8328</v>
      </c>
      <c r="U1292" s="5" t="s">
        <v>8329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12">
        <f t="shared" si="82"/>
        <v>42101.041666666672</v>
      </c>
      <c r="K1293" s="5">
        <v>1425224391</v>
      </c>
      <c r="L1293" s="12">
        <f t="shared" si="83"/>
        <v>42064.402673611112</v>
      </c>
      <c r="M1293" t="b">
        <v>0</v>
      </c>
      <c r="N1293" s="5">
        <v>42</v>
      </c>
      <c r="O1293" t="b">
        <v>1</v>
      </c>
      <c r="P1293" s="5" t="s">
        <v>8269</v>
      </c>
      <c r="Q1293" s="5">
        <f t="shared" si="80"/>
        <v>145.69999999999999</v>
      </c>
      <c r="R1293" s="5">
        <v>104.07142857142857</v>
      </c>
      <c r="S1293" s="5">
        <f t="shared" si="81"/>
        <v>104.07142857142857</v>
      </c>
      <c r="T1293" s="5" t="s">
        <v>8328</v>
      </c>
      <c r="U1293" s="5" t="s">
        <v>8329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12">
        <f t="shared" si="82"/>
        <v>42283.707638888889</v>
      </c>
      <c r="K1294" s="5">
        <v>1441822828</v>
      </c>
      <c r="L1294" s="12">
        <f t="shared" si="83"/>
        <v>42256.514212962968</v>
      </c>
      <c r="M1294" t="b">
        <v>0</v>
      </c>
      <c r="N1294" s="5">
        <v>52</v>
      </c>
      <c r="O1294" t="b">
        <v>1</v>
      </c>
      <c r="P1294" s="5" t="s">
        <v>8269</v>
      </c>
      <c r="Q1294" s="5">
        <f t="shared" si="80"/>
        <v>110</v>
      </c>
      <c r="R1294" s="5">
        <v>35.96153846153846</v>
      </c>
      <c r="S1294" s="5">
        <f t="shared" si="81"/>
        <v>35.96153846153846</v>
      </c>
      <c r="T1294" s="5" t="s">
        <v>8328</v>
      </c>
      <c r="U1294" s="5" t="s">
        <v>8329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12">
        <f t="shared" si="82"/>
        <v>42322.492719907408</v>
      </c>
      <c r="K1295" s="5">
        <v>1444927771</v>
      </c>
      <c r="L1295" s="12">
        <f t="shared" si="83"/>
        <v>42292.451053240744</v>
      </c>
      <c r="M1295" t="b">
        <v>0</v>
      </c>
      <c r="N1295" s="5">
        <v>120</v>
      </c>
      <c r="O1295" t="b">
        <v>1</v>
      </c>
      <c r="P1295" s="5" t="s">
        <v>8269</v>
      </c>
      <c r="Q1295" s="5">
        <f t="shared" si="80"/>
        <v>102.23333333333333</v>
      </c>
      <c r="R1295" s="5">
        <v>127.79166666666667</v>
      </c>
      <c r="S1295" s="5">
        <f t="shared" si="81"/>
        <v>127.79166666666667</v>
      </c>
      <c r="T1295" s="5" t="s">
        <v>8328</v>
      </c>
      <c r="U1295" s="5" t="s">
        <v>8329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12">
        <f t="shared" si="82"/>
        <v>42296.208333333328</v>
      </c>
      <c r="K1296" s="5">
        <v>1443696797</v>
      </c>
      <c r="L1296" s="12">
        <f t="shared" si="83"/>
        <v>42278.203668981485</v>
      </c>
      <c r="M1296" t="b">
        <v>0</v>
      </c>
      <c r="N1296" s="5">
        <v>22</v>
      </c>
      <c r="O1296" t="b">
        <v>1</v>
      </c>
      <c r="P1296" s="5" t="s">
        <v>8269</v>
      </c>
      <c r="Q1296" s="5">
        <f t="shared" si="80"/>
        <v>122</v>
      </c>
      <c r="R1296" s="5">
        <v>27.727272727272727</v>
      </c>
      <c r="S1296" s="5">
        <f t="shared" si="81"/>
        <v>27.727272727272727</v>
      </c>
      <c r="T1296" s="5" t="s">
        <v>8328</v>
      </c>
      <c r="U1296" s="5" t="s">
        <v>8329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12">
        <f t="shared" si="82"/>
        <v>42214.458333333328</v>
      </c>
      <c r="K1297" s="5">
        <v>1435585497</v>
      </c>
      <c r="L1297" s="12">
        <f t="shared" si="83"/>
        <v>42184.322881944448</v>
      </c>
      <c r="M1297" t="b">
        <v>0</v>
      </c>
      <c r="N1297" s="5">
        <v>64</v>
      </c>
      <c r="O1297" t="b">
        <v>1</v>
      </c>
      <c r="P1297" s="5" t="s">
        <v>8269</v>
      </c>
      <c r="Q1297" s="5">
        <f t="shared" si="80"/>
        <v>101.96</v>
      </c>
      <c r="R1297" s="5">
        <v>39.828125</v>
      </c>
      <c r="S1297" s="5">
        <f t="shared" si="81"/>
        <v>39.828125</v>
      </c>
      <c r="T1297" s="5" t="s">
        <v>8328</v>
      </c>
      <c r="U1297" s="5" t="s">
        <v>8329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12">
        <f t="shared" si="82"/>
        <v>42442.758946759262</v>
      </c>
      <c r="K1298" s="5">
        <v>1456189973</v>
      </c>
      <c r="L1298" s="12">
        <f t="shared" si="83"/>
        <v>42422.800613425927</v>
      </c>
      <c r="M1298" t="b">
        <v>0</v>
      </c>
      <c r="N1298" s="5">
        <v>23</v>
      </c>
      <c r="O1298" t="b">
        <v>1</v>
      </c>
      <c r="P1298" s="5" t="s">
        <v>8269</v>
      </c>
      <c r="Q1298" s="5">
        <f t="shared" si="80"/>
        <v>141.1764705882353</v>
      </c>
      <c r="R1298" s="5">
        <v>52.173913043478258</v>
      </c>
      <c r="S1298" s="5">
        <f t="shared" si="81"/>
        <v>52.173913043478258</v>
      </c>
      <c r="T1298" s="5" t="s">
        <v>8328</v>
      </c>
      <c r="U1298" s="5" t="s">
        <v>8329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12">
        <f t="shared" si="82"/>
        <v>42491.497199074074</v>
      </c>
      <c r="K1299" s="5">
        <v>1459533358</v>
      </c>
      <c r="L1299" s="12">
        <f t="shared" si="83"/>
        <v>42461.497199074074</v>
      </c>
      <c r="M1299" t="b">
        <v>0</v>
      </c>
      <c r="N1299" s="5">
        <v>238</v>
      </c>
      <c r="O1299" t="b">
        <v>1</v>
      </c>
      <c r="P1299" s="5" t="s">
        <v>8269</v>
      </c>
      <c r="Q1299" s="5">
        <f t="shared" si="80"/>
        <v>109.52500000000001</v>
      </c>
      <c r="R1299" s="5">
        <v>92.037815126050418</v>
      </c>
      <c r="S1299" s="5">
        <f t="shared" si="81"/>
        <v>92.037815126050418</v>
      </c>
      <c r="T1299" s="5" t="s">
        <v>8328</v>
      </c>
      <c r="U1299" s="5" t="s">
        <v>8329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12">
        <f t="shared" si="82"/>
        <v>42488.430925925924</v>
      </c>
      <c r="K1300" s="5">
        <v>1459268432</v>
      </c>
      <c r="L1300" s="12">
        <f t="shared" si="83"/>
        <v>42458.430925925924</v>
      </c>
      <c r="M1300" t="b">
        <v>0</v>
      </c>
      <c r="N1300" s="5">
        <v>33</v>
      </c>
      <c r="O1300" t="b">
        <v>1</v>
      </c>
      <c r="P1300" s="5" t="s">
        <v>8269</v>
      </c>
      <c r="Q1300" s="5">
        <f t="shared" si="80"/>
        <v>104.65</v>
      </c>
      <c r="R1300" s="5">
        <v>63.424242424242422</v>
      </c>
      <c r="S1300" s="5">
        <f t="shared" si="81"/>
        <v>63.424242424242422</v>
      </c>
      <c r="T1300" s="5" t="s">
        <v>8328</v>
      </c>
      <c r="U1300" s="5" t="s">
        <v>8329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12">
        <f t="shared" si="82"/>
        <v>42199.564340277779</v>
      </c>
      <c r="K1301" s="5">
        <v>1434310359</v>
      </c>
      <c r="L1301" s="12">
        <f t="shared" si="83"/>
        <v>42169.564340277779</v>
      </c>
      <c r="M1301" t="b">
        <v>0</v>
      </c>
      <c r="N1301" s="5">
        <v>32</v>
      </c>
      <c r="O1301" t="b">
        <v>1</v>
      </c>
      <c r="P1301" s="5" t="s">
        <v>8269</v>
      </c>
      <c r="Q1301" s="5">
        <f t="shared" si="80"/>
        <v>124</v>
      </c>
      <c r="R1301" s="5">
        <v>135.625</v>
      </c>
      <c r="S1301" s="5">
        <f t="shared" si="81"/>
        <v>135.625</v>
      </c>
      <c r="T1301" s="5" t="s">
        <v>8328</v>
      </c>
      <c r="U1301" s="5" t="s">
        <v>8329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12">
        <f t="shared" si="82"/>
        <v>42522.539583333331</v>
      </c>
      <c r="K1302" s="5">
        <v>1461427938</v>
      </c>
      <c r="L1302" s="12">
        <f t="shared" si="83"/>
        <v>42483.425208333334</v>
      </c>
      <c r="M1302" t="b">
        <v>0</v>
      </c>
      <c r="N1302" s="5">
        <v>24</v>
      </c>
      <c r="O1302" t="b">
        <v>1</v>
      </c>
      <c r="P1302" s="5" t="s">
        <v>8269</v>
      </c>
      <c r="Q1302" s="5">
        <f t="shared" si="80"/>
        <v>135</v>
      </c>
      <c r="R1302" s="5">
        <v>168.75</v>
      </c>
      <c r="S1302" s="5">
        <f t="shared" si="81"/>
        <v>168.75</v>
      </c>
      <c r="T1302" s="5" t="s">
        <v>8328</v>
      </c>
      <c r="U1302" s="5" t="s">
        <v>8329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12">
        <f t="shared" si="82"/>
        <v>42205.875</v>
      </c>
      <c r="K1303" s="5">
        <v>1436551178</v>
      </c>
      <c r="L1303" s="12">
        <f t="shared" si="83"/>
        <v>42195.499745370369</v>
      </c>
      <c r="M1303" t="b">
        <v>0</v>
      </c>
      <c r="N1303" s="5">
        <v>29</v>
      </c>
      <c r="O1303" t="b">
        <v>1</v>
      </c>
      <c r="P1303" s="5" t="s">
        <v>8269</v>
      </c>
      <c r="Q1303" s="5">
        <f t="shared" si="80"/>
        <v>102.75</v>
      </c>
      <c r="R1303" s="5">
        <v>70.862068965517238</v>
      </c>
      <c r="S1303" s="5">
        <f t="shared" si="81"/>
        <v>70.862068965517238</v>
      </c>
      <c r="T1303" s="5" t="s">
        <v>8328</v>
      </c>
      <c r="U1303" s="5" t="s">
        <v>8329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12">
        <f t="shared" si="82"/>
        <v>42704.849664351852</v>
      </c>
      <c r="K1304" s="5">
        <v>1477963411</v>
      </c>
      <c r="L1304" s="12">
        <f t="shared" si="83"/>
        <v>42674.807997685188</v>
      </c>
      <c r="M1304" t="b">
        <v>0</v>
      </c>
      <c r="N1304" s="5">
        <v>50</v>
      </c>
      <c r="O1304" t="b">
        <v>1</v>
      </c>
      <c r="P1304" s="5" t="s">
        <v>8269</v>
      </c>
      <c r="Q1304" s="5">
        <f t="shared" si="80"/>
        <v>100</v>
      </c>
      <c r="R1304" s="5">
        <v>50</v>
      </c>
      <c r="S1304" s="5">
        <f t="shared" si="81"/>
        <v>50</v>
      </c>
      <c r="T1304" s="5" t="s">
        <v>8328</v>
      </c>
      <c r="U1304" s="5" t="s">
        <v>8329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12">
        <f t="shared" si="82"/>
        <v>42582.208333333328</v>
      </c>
      <c r="K1305" s="5">
        <v>1468578920</v>
      </c>
      <c r="L1305" s="12">
        <f t="shared" si="83"/>
        <v>42566.191203703704</v>
      </c>
      <c r="M1305" t="b">
        <v>0</v>
      </c>
      <c r="N1305" s="5">
        <v>108</v>
      </c>
      <c r="O1305" t="b">
        <v>1</v>
      </c>
      <c r="P1305" s="5" t="s">
        <v>8269</v>
      </c>
      <c r="Q1305" s="5">
        <f t="shared" si="80"/>
        <v>130.26085714285713</v>
      </c>
      <c r="R1305" s="5">
        <v>42.214166666666671</v>
      </c>
      <c r="S1305" s="5">
        <f t="shared" si="81"/>
        <v>42.214166666666671</v>
      </c>
      <c r="T1305" s="5" t="s">
        <v>8328</v>
      </c>
      <c r="U1305" s="5" t="s">
        <v>8329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12">
        <f t="shared" si="82"/>
        <v>42806.902835648143</v>
      </c>
      <c r="K1306" s="5">
        <v>1484196005</v>
      </c>
      <c r="L1306" s="12">
        <f t="shared" si="83"/>
        <v>42746.944502314815</v>
      </c>
      <c r="M1306" t="b">
        <v>0</v>
      </c>
      <c r="N1306" s="5">
        <v>104</v>
      </c>
      <c r="O1306" t="b">
        <v>0</v>
      </c>
      <c r="P1306" s="5" t="s">
        <v>8271</v>
      </c>
      <c r="Q1306" s="5">
        <f t="shared" si="80"/>
        <v>39.627499999999998</v>
      </c>
      <c r="R1306" s="5">
        <v>152.41346153846155</v>
      </c>
      <c r="S1306" s="5">
        <f t="shared" si="81"/>
        <v>152.41346153846155</v>
      </c>
      <c r="T1306" s="5" t="s">
        <v>8330</v>
      </c>
      <c r="U1306" s="5" t="s">
        <v>8332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12">
        <f t="shared" si="82"/>
        <v>42572.479166666672</v>
      </c>
      <c r="K1307" s="5">
        <v>1466611108</v>
      </c>
      <c r="L1307" s="12">
        <f t="shared" si="83"/>
        <v>42543.415601851855</v>
      </c>
      <c r="M1307" t="b">
        <v>0</v>
      </c>
      <c r="N1307" s="5">
        <v>86</v>
      </c>
      <c r="O1307" t="b">
        <v>0</v>
      </c>
      <c r="P1307" s="5" t="s">
        <v>8271</v>
      </c>
      <c r="Q1307" s="5">
        <f t="shared" si="80"/>
        <v>25.976666666666667</v>
      </c>
      <c r="R1307" s="5">
        <v>90.616279069767444</v>
      </c>
      <c r="S1307" s="5">
        <f t="shared" si="81"/>
        <v>90.616279069767444</v>
      </c>
      <c r="T1307" s="5" t="s">
        <v>8330</v>
      </c>
      <c r="U1307" s="5" t="s">
        <v>8332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12">
        <f t="shared" si="82"/>
        <v>41977.207569444443</v>
      </c>
      <c r="K1308" s="5">
        <v>1415098734</v>
      </c>
      <c r="L1308" s="12">
        <f t="shared" si="83"/>
        <v>41947.207569444443</v>
      </c>
      <c r="M1308" t="b">
        <v>0</v>
      </c>
      <c r="N1308" s="5">
        <v>356</v>
      </c>
      <c r="O1308" t="b">
        <v>0</v>
      </c>
      <c r="P1308" s="5" t="s">
        <v>8271</v>
      </c>
      <c r="Q1308" s="5">
        <f t="shared" si="80"/>
        <v>65.24636363636364</v>
      </c>
      <c r="R1308" s="5">
        <v>201.60393258426967</v>
      </c>
      <c r="S1308" s="5">
        <f t="shared" si="81"/>
        <v>201.60393258426967</v>
      </c>
      <c r="T1308" s="5" t="s">
        <v>8330</v>
      </c>
      <c r="U1308" s="5" t="s">
        <v>8332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12">
        <f t="shared" si="82"/>
        <v>42417.253229166672</v>
      </c>
      <c r="K1309" s="5">
        <v>1453118679</v>
      </c>
      <c r="L1309" s="12">
        <f t="shared" si="83"/>
        <v>42387.253229166672</v>
      </c>
      <c r="M1309" t="b">
        <v>0</v>
      </c>
      <c r="N1309" s="5">
        <v>45</v>
      </c>
      <c r="O1309" t="b">
        <v>0</v>
      </c>
      <c r="P1309" s="5" t="s">
        <v>8271</v>
      </c>
      <c r="Q1309" s="5">
        <f t="shared" si="80"/>
        <v>11.513999999999999</v>
      </c>
      <c r="R1309" s="5">
        <v>127.93333333333334</v>
      </c>
      <c r="S1309" s="5">
        <f t="shared" si="81"/>
        <v>127.93333333333334</v>
      </c>
      <c r="T1309" s="5" t="s">
        <v>8330</v>
      </c>
      <c r="U1309" s="5" t="s">
        <v>8332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12">
        <f t="shared" si="82"/>
        <v>42651.363564814819</v>
      </c>
      <c r="K1310" s="5">
        <v>1472481812</v>
      </c>
      <c r="L1310" s="12">
        <f t="shared" si="83"/>
        <v>42611.363564814819</v>
      </c>
      <c r="M1310" t="b">
        <v>0</v>
      </c>
      <c r="N1310" s="5">
        <v>38</v>
      </c>
      <c r="O1310" t="b">
        <v>0</v>
      </c>
      <c r="P1310" s="5" t="s">
        <v>8271</v>
      </c>
      <c r="Q1310" s="5">
        <f t="shared" si="80"/>
        <v>11.36</v>
      </c>
      <c r="R1310" s="5">
        <v>29.894736842105264</v>
      </c>
      <c r="S1310" s="5">
        <f t="shared" si="81"/>
        <v>29.894736842105264</v>
      </c>
      <c r="T1310" s="5" t="s">
        <v>8330</v>
      </c>
      <c r="U1310" s="5" t="s">
        <v>8332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12">
        <f t="shared" si="82"/>
        <v>42292.632731481484</v>
      </c>
      <c r="K1311" s="5">
        <v>1441919468</v>
      </c>
      <c r="L1311" s="12">
        <f t="shared" si="83"/>
        <v>42257.632731481484</v>
      </c>
      <c r="M1311" t="b">
        <v>0</v>
      </c>
      <c r="N1311" s="5">
        <v>35</v>
      </c>
      <c r="O1311" t="b">
        <v>0</v>
      </c>
      <c r="P1311" s="5" t="s">
        <v>8271</v>
      </c>
      <c r="Q1311" s="5">
        <f t="shared" si="80"/>
        <v>111.99130434782609</v>
      </c>
      <c r="R1311" s="5">
        <v>367.97142857142859</v>
      </c>
      <c r="S1311" s="5">
        <f t="shared" si="81"/>
        <v>367.97142857142859</v>
      </c>
      <c r="T1311" s="5" t="s">
        <v>8330</v>
      </c>
      <c r="U1311" s="5" t="s">
        <v>8332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12">
        <f t="shared" si="82"/>
        <v>42601.417245370365</v>
      </c>
      <c r="K1312" s="5">
        <v>1467734450</v>
      </c>
      <c r="L1312" s="12">
        <f t="shared" si="83"/>
        <v>42556.417245370365</v>
      </c>
      <c r="M1312" t="b">
        <v>0</v>
      </c>
      <c r="N1312" s="5">
        <v>24</v>
      </c>
      <c r="O1312" t="b">
        <v>0</v>
      </c>
      <c r="P1312" s="5" t="s">
        <v>8271</v>
      </c>
      <c r="Q1312" s="5">
        <f t="shared" si="80"/>
        <v>15.5</v>
      </c>
      <c r="R1312" s="5">
        <v>129.16666666666666</v>
      </c>
      <c r="S1312" s="5">
        <f t="shared" si="81"/>
        <v>129.16666666666666</v>
      </c>
      <c r="T1312" s="5" t="s">
        <v>8330</v>
      </c>
      <c r="U1312" s="5" t="s">
        <v>8332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12">
        <f t="shared" si="82"/>
        <v>42704.593969907408</v>
      </c>
      <c r="K1313" s="5">
        <v>1477509319</v>
      </c>
      <c r="L1313" s="12">
        <f t="shared" si="83"/>
        <v>42669.552303240736</v>
      </c>
      <c r="M1313" t="b">
        <v>0</v>
      </c>
      <c r="N1313" s="5">
        <v>100</v>
      </c>
      <c r="O1313" t="b">
        <v>0</v>
      </c>
      <c r="P1313" s="5" t="s">
        <v>8271</v>
      </c>
      <c r="Q1313" s="5">
        <f t="shared" si="80"/>
        <v>32.027999999999999</v>
      </c>
      <c r="R1313" s="5">
        <v>800.7</v>
      </c>
      <c r="S1313" s="5">
        <f t="shared" si="81"/>
        <v>800.7</v>
      </c>
      <c r="T1313" s="5" t="s">
        <v>8330</v>
      </c>
      <c r="U1313" s="5" t="s">
        <v>8332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12">
        <f t="shared" si="82"/>
        <v>42112.452800925923</v>
      </c>
      <c r="K1314" s="5">
        <v>1426783922</v>
      </c>
      <c r="L1314" s="12">
        <f t="shared" si="83"/>
        <v>42082.452800925923</v>
      </c>
      <c r="M1314" t="b">
        <v>0</v>
      </c>
      <c r="N1314" s="5">
        <v>1</v>
      </c>
      <c r="O1314" t="b">
        <v>0</v>
      </c>
      <c r="P1314" s="5" t="s">
        <v>8271</v>
      </c>
      <c r="Q1314" s="5">
        <f t="shared" si="80"/>
        <v>0.60869565217391308</v>
      </c>
      <c r="R1314" s="5">
        <v>28</v>
      </c>
      <c r="S1314" s="5">
        <f t="shared" si="81"/>
        <v>28</v>
      </c>
      <c r="T1314" s="5" t="s">
        <v>8330</v>
      </c>
      <c r="U1314" s="5" t="s">
        <v>8332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12">
        <f t="shared" si="82"/>
        <v>42432.459652777776</v>
      </c>
      <c r="K1315" s="5">
        <v>1454432514</v>
      </c>
      <c r="L1315" s="12">
        <f t="shared" si="83"/>
        <v>42402.459652777776</v>
      </c>
      <c r="M1315" t="b">
        <v>0</v>
      </c>
      <c r="N1315" s="5">
        <v>122</v>
      </c>
      <c r="O1315" t="b">
        <v>0</v>
      </c>
      <c r="P1315" s="5" t="s">
        <v>8271</v>
      </c>
      <c r="Q1315" s="5">
        <f t="shared" si="80"/>
        <v>31.114999999999998</v>
      </c>
      <c r="R1315" s="5">
        <v>102.01639344262296</v>
      </c>
      <c r="S1315" s="5">
        <f t="shared" si="81"/>
        <v>102.01639344262296</v>
      </c>
      <c r="T1315" s="5" t="s">
        <v>8330</v>
      </c>
      <c r="U1315" s="5" t="s">
        <v>8332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12">
        <f t="shared" si="82"/>
        <v>42664.419675925921</v>
      </c>
      <c r="K1316" s="5">
        <v>1471881860</v>
      </c>
      <c r="L1316" s="12">
        <f t="shared" si="83"/>
        <v>42604.419675925921</v>
      </c>
      <c r="M1316" t="b">
        <v>0</v>
      </c>
      <c r="N1316" s="5">
        <v>11</v>
      </c>
      <c r="O1316" t="b">
        <v>0</v>
      </c>
      <c r="P1316" s="5" t="s">
        <v>8271</v>
      </c>
      <c r="Q1316" s="5">
        <f t="shared" si="80"/>
        <v>1.1266666666666667</v>
      </c>
      <c r="R1316" s="5">
        <v>184.36363636363637</v>
      </c>
      <c r="S1316" s="5">
        <f t="shared" si="81"/>
        <v>184.36363636363637</v>
      </c>
      <c r="T1316" s="5" t="s">
        <v>8330</v>
      </c>
      <c r="U1316" s="5" t="s">
        <v>8332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12">
        <f t="shared" si="82"/>
        <v>42313.791666666672</v>
      </c>
      <c r="K1317" s="5">
        <v>1443700648</v>
      </c>
      <c r="L1317" s="12">
        <f t="shared" si="83"/>
        <v>42278.248240740737</v>
      </c>
      <c r="M1317" t="b">
        <v>0</v>
      </c>
      <c r="N1317" s="5">
        <v>248</v>
      </c>
      <c r="O1317" t="b">
        <v>0</v>
      </c>
      <c r="P1317" s="5" t="s">
        <v>8271</v>
      </c>
      <c r="Q1317" s="5">
        <f t="shared" si="80"/>
        <v>40.404000000000003</v>
      </c>
      <c r="R1317" s="5">
        <v>162.91935483870967</v>
      </c>
      <c r="S1317" s="5">
        <f t="shared" si="81"/>
        <v>162.91935483870967</v>
      </c>
      <c r="T1317" s="5" t="s">
        <v>8330</v>
      </c>
      <c r="U1317" s="5" t="s">
        <v>8332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12">
        <f t="shared" si="82"/>
        <v>42428.711909722224</v>
      </c>
      <c r="K1318" s="5">
        <v>1453676709</v>
      </c>
      <c r="L1318" s="12">
        <f t="shared" si="83"/>
        <v>42393.711909722224</v>
      </c>
      <c r="M1318" t="b">
        <v>0</v>
      </c>
      <c r="N1318" s="5">
        <v>1</v>
      </c>
      <c r="O1318" t="b">
        <v>0</v>
      </c>
      <c r="P1318" s="5" t="s">
        <v>8271</v>
      </c>
      <c r="Q1318" s="5">
        <f t="shared" si="80"/>
        <v>1.3333333333333333E-3</v>
      </c>
      <c r="R1318" s="5">
        <v>1</v>
      </c>
      <c r="S1318" s="5">
        <f t="shared" si="81"/>
        <v>1</v>
      </c>
      <c r="T1318" s="5" t="s">
        <v>8330</v>
      </c>
      <c r="U1318" s="5" t="s">
        <v>8332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12">
        <f t="shared" si="82"/>
        <v>42572.333333333328</v>
      </c>
      <c r="K1319" s="5">
        <v>1464586746</v>
      </c>
      <c r="L1319" s="12">
        <f t="shared" si="83"/>
        <v>42519.985486111109</v>
      </c>
      <c r="M1319" t="b">
        <v>0</v>
      </c>
      <c r="N1319" s="5">
        <v>19</v>
      </c>
      <c r="O1319" t="b">
        <v>0</v>
      </c>
      <c r="P1319" s="5" t="s">
        <v>8271</v>
      </c>
      <c r="Q1319" s="5">
        <f t="shared" si="80"/>
        <v>5.7335000000000003</v>
      </c>
      <c r="R1319" s="5">
        <v>603.52631578947364</v>
      </c>
      <c r="S1319" s="5">
        <f t="shared" si="81"/>
        <v>603.52631578947364</v>
      </c>
      <c r="T1319" s="5" t="s">
        <v>8330</v>
      </c>
      <c r="U1319" s="5" t="s">
        <v>8332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12">
        <f t="shared" si="82"/>
        <v>42014.793657407412</v>
      </c>
      <c r="K1320" s="5">
        <v>1418346172</v>
      </c>
      <c r="L1320" s="12">
        <f t="shared" si="83"/>
        <v>41984.793657407412</v>
      </c>
      <c r="M1320" t="b">
        <v>0</v>
      </c>
      <c r="N1320" s="5">
        <v>135</v>
      </c>
      <c r="O1320" t="b">
        <v>0</v>
      </c>
      <c r="P1320" s="5" t="s">
        <v>8271</v>
      </c>
      <c r="Q1320" s="5">
        <f t="shared" si="80"/>
        <v>15.324999999999999</v>
      </c>
      <c r="R1320" s="5">
        <v>45.407407407407405</v>
      </c>
      <c r="S1320" s="5">
        <f t="shared" si="81"/>
        <v>45.407407407407405</v>
      </c>
      <c r="T1320" s="5" t="s">
        <v>8330</v>
      </c>
      <c r="U1320" s="5" t="s">
        <v>8332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12">
        <f t="shared" si="82"/>
        <v>41831.416666666664</v>
      </c>
      <c r="K1321" s="5">
        <v>1403810965</v>
      </c>
      <c r="L1321" s="12">
        <f t="shared" si="83"/>
        <v>41816.562094907407</v>
      </c>
      <c r="M1321" t="b">
        <v>0</v>
      </c>
      <c r="N1321" s="5">
        <v>9</v>
      </c>
      <c r="O1321" t="b">
        <v>0</v>
      </c>
      <c r="P1321" s="5" t="s">
        <v>8271</v>
      </c>
      <c r="Q1321" s="5">
        <f t="shared" si="80"/>
        <v>15.103448275862069</v>
      </c>
      <c r="R1321" s="5">
        <v>97.333333333333329</v>
      </c>
      <c r="S1321" s="5">
        <f t="shared" si="81"/>
        <v>97.333333333333329</v>
      </c>
      <c r="T1321" s="5" t="s">
        <v>8330</v>
      </c>
      <c r="U1321" s="5" t="s">
        <v>8332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12">
        <f t="shared" si="82"/>
        <v>42734.708333333328</v>
      </c>
      <c r="K1322" s="5">
        <v>1480610046</v>
      </c>
      <c r="L1322" s="12">
        <f t="shared" si="83"/>
        <v>42705.440347222218</v>
      </c>
      <c r="M1322" t="b">
        <v>0</v>
      </c>
      <c r="N1322" s="5">
        <v>3</v>
      </c>
      <c r="O1322" t="b">
        <v>0</v>
      </c>
      <c r="P1322" s="5" t="s">
        <v>8271</v>
      </c>
      <c r="Q1322" s="5">
        <f t="shared" si="80"/>
        <v>0.503</v>
      </c>
      <c r="R1322" s="5">
        <v>167.66666666666666</v>
      </c>
      <c r="S1322" s="5">
        <f t="shared" si="81"/>
        <v>167.66666666666666</v>
      </c>
      <c r="T1322" s="5" t="s">
        <v>8330</v>
      </c>
      <c r="U1322" s="5" t="s">
        <v>8332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12">
        <f t="shared" si="82"/>
        <v>42727.49927083333</v>
      </c>
      <c r="K1323" s="5">
        <v>1479923937</v>
      </c>
      <c r="L1323" s="12">
        <f t="shared" si="83"/>
        <v>42697.49927083333</v>
      </c>
      <c r="M1323" t="b">
        <v>0</v>
      </c>
      <c r="N1323" s="5">
        <v>7</v>
      </c>
      <c r="O1323" t="b">
        <v>0</v>
      </c>
      <c r="P1323" s="5" t="s">
        <v>8271</v>
      </c>
      <c r="Q1323" s="5">
        <f t="shared" si="80"/>
        <v>1.3028138528138529</v>
      </c>
      <c r="R1323" s="5">
        <v>859.85714285714289</v>
      </c>
      <c r="S1323" s="5">
        <f t="shared" si="81"/>
        <v>859.85714285714289</v>
      </c>
      <c r="T1323" s="5" t="s">
        <v>8330</v>
      </c>
      <c r="U1323" s="5" t="s">
        <v>8332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12">
        <f t="shared" si="82"/>
        <v>42145.406539351854</v>
      </c>
      <c r="K1324" s="5">
        <v>1429631125</v>
      </c>
      <c r="L1324" s="12">
        <f t="shared" si="83"/>
        <v>42115.406539351854</v>
      </c>
      <c r="M1324" t="b">
        <v>0</v>
      </c>
      <c r="N1324" s="5">
        <v>4</v>
      </c>
      <c r="O1324" t="b">
        <v>0</v>
      </c>
      <c r="P1324" s="5" t="s">
        <v>8271</v>
      </c>
      <c r="Q1324" s="5">
        <f t="shared" si="80"/>
        <v>0.30285714285714288</v>
      </c>
      <c r="R1324" s="5">
        <v>26.5</v>
      </c>
      <c r="S1324" s="5">
        <f t="shared" si="81"/>
        <v>26.5</v>
      </c>
      <c r="T1324" s="5" t="s">
        <v>8330</v>
      </c>
      <c r="U1324" s="5" t="s">
        <v>8332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12">
        <f t="shared" si="82"/>
        <v>42486.038194444445</v>
      </c>
      <c r="K1325" s="5">
        <v>1458665146</v>
      </c>
      <c r="L1325" s="12">
        <f t="shared" si="83"/>
        <v>42451.448449074072</v>
      </c>
      <c r="M1325" t="b">
        <v>0</v>
      </c>
      <c r="N1325" s="5">
        <v>44</v>
      </c>
      <c r="O1325" t="b">
        <v>0</v>
      </c>
      <c r="P1325" s="5" t="s">
        <v>8271</v>
      </c>
      <c r="Q1325" s="5">
        <f t="shared" si="80"/>
        <v>8.8800000000000008</v>
      </c>
      <c r="R1325" s="5">
        <v>30.272727272727273</v>
      </c>
      <c r="S1325" s="5">
        <f t="shared" si="81"/>
        <v>30.272727272727273</v>
      </c>
      <c r="T1325" s="5" t="s">
        <v>8330</v>
      </c>
      <c r="U1325" s="5" t="s">
        <v>8332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12">
        <f t="shared" si="82"/>
        <v>42656.383703703701</v>
      </c>
      <c r="K1326" s="5">
        <v>1473779552</v>
      </c>
      <c r="L1326" s="12">
        <f t="shared" si="83"/>
        <v>42626.383703703701</v>
      </c>
      <c r="M1326" t="b">
        <v>0</v>
      </c>
      <c r="N1326" s="5">
        <v>90</v>
      </c>
      <c r="O1326" t="b">
        <v>0</v>
      </c>
      <c r="P1326" s="5" t="s">
        <v>8271</v>
      </c>
      <c r="Q1326" s="5">
        <f t="shared" si="80"/>
        <v>9.84</v>
      </c>
      <c r="R1326" s="5">
        <v>54.666666666666664</v>
      </c>
      <c r="S1326" s="5">
        <f t="shared" si="81"/>
        <v>54.666666666666664</v>
      </c>
      <c r="T1326" s="5" t="s">
        <v>8330</v>
      </c>
      <c r="U1326" s="5" t="s">
        <v>8332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12">
        <f t="shared" si="82"/>
        <v>42733.836053240739</v>
      </c>
      <c r="K1327" s="5">
        <v>1480471435</v>
      </c>
      <c r="L1327" s="12">
        <f t="shared" si="83"/>
        <v>42703.836053240739</v>
      </c>
      <c r="M1327" t="b">
        <v>0</v>
      </c>
      <c r="N1327" s="5">
        <v>8</v>
      </c>
      <c r="O1327" t="b">
        <v>0</v>
      </c>
      <c r="P1327" s="5" t="s">
        <v>8271</v>
      </c>
      <c r="Q1327" s="5">
        <f t="shared" si="80"/>
        <v>2.4300000000000002</v>
      </c>
      <c r="R1327" s="5">
        <v>60.75</v>
      </c>
      <c r="S1327" s="5">
        <f t="shared" si="81"/>
        <v>60.75</v>
      </c>
      <c r="T1327" s="5" t="s">
        <v>8330</v>
      </c>
      <c r="U1327" s="5" t="s">
        <v>8332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12">
        <f t="shared" si="82"/>
        <v>42019.541990740741</v>
      </c>
      <c r="K1328" s="5">
        <v>1417460428</v>
      </c>
      <c r="L1328" s="12">
        <f t="shared" si="83"/>
        <v>41974.541990740741</v>
      </c>
      <c r="M1328" t="b">
        <v>0</v>
      </c>
      <c r="N1328" s="5">
        <v>11</v>
      </c>
      <c r="O1328" t="b">
        <v>0</v>
      </c>
      <c r="P1328" s="5" t="s">
        <v>8271</v>
      </c>
      <c r="Q1328" s="5">
        <f t="shared" si="80"/>
        <v>1.1299999999999999</v>
      </c>
      <c r="R1328" s="5">
        <v>102.72727272727273</v>
      </c>
      <c r="S1328" s="5">
        <f t="shared" si="81"/>
        <v>102.72727272727273</v>
      </c>
      <c r="T1328" s="5" t="s">
        <v>8330</v>
      </c>
      <c r="U1328" s="5" t="s">
        <v>8332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12">
        <f t="shared" si="82"/>
        <v>42153.428645833337</v>
      </c>
      <c r="K1329" s="5">
        <v>1430324235</v>
      </c>
      <c r="L1329" s="12">
        <f t="shared" si="83"/>
        <v>42123.428645833337</v>
      </c>
      <c r="M1329" t="b">
        <v>0</v>
      </c>
      <c r="N1329" s="5">
        <v>41</v>
      </c>
      <c r="O1329" t="b">
        <v>0</v>
      </c>
      <c r="P1329" s="5" t="s">
        <v>8271</v>
      </c>
      <c r="Q1329" s="5">
        <f t="shared" si="80"/>
        <v>3.5520833333333335</v>
      </c>
      <c r="R1329" s="5">
        <v>41.585365853658537</v>
      </c>
      <c r="S1329" s="5">
        <f t="shared" si="81"/>
        <v>41.585365853658537</v>
      </c>
      <c r="T1329" s="5" t="s">
        <v>8330</v>
      </c>
      <c r="U1329" s="5" t="s">
        <v>8332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12">
        <f t="shared" si="82"/>
        <v>42657.392754629633</v>
      </c>
      <c r="K1330" s="5">
        <v>1472570734</v>
      </c>
      <c r="L1330" s="12">
        <f t="shared" si="83"/>
        <v>42612.392754629633</v>
      </c>
      <c r="M1330" t="b">
        <v>0</v>
      </c>
      <c r="N1330" s="5">
        <v>15</v>
      </c>
      <c r="O1330" t="b">
        <v>0</v>
      </c>
      <c r="P1330" s="5" t="s">
        <v>8271</v>
      </c>
      <c r="Q1330" s="5">
        <f t="shared" si="80"/>
        <v>2.3306666666666667</v>
      </c>
      <c r="R1330" s="5">
        <v>116.53333333333333</v>
      </c>
      <c r="S1330" s="5">
        <f t="shared" si="81"/>
        <v>116.53333333333333</v>
      </c>
      <c r="T1330" s="5" t="s">
        <v>8330</v>
      </c>
      <c r="U1330" s="5" t="s">
        <v>8332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12">
        <f t="shared" si="82"/>
        <v>41975.013252314813</v>
      </c>
      <c r="K1331" s="5">
        <v>1414041545</v>
      </c>
      <c r="L1331" s="12">
        <f t="shared" si="83"/>
        <v>41934.971585648149</v>
      </c>
      <c r="M1331" t="b">
        <v>0</v>
      </c>
      <c r="N1331" s="5">
        <v>9</v>
      </c>
      <c r="O1331" t="b">
        <v>0</v>
      </c>
      <c r="P1331" s="5" t="s">
        <v>8271</v>
      </c>
      <c r="Q1331" s="5">
        <f t="shared" si="80"/>
        <v>0.81599999999999995</v>
      </c>
      <c r="R1331" s="5">
        <v>45.333333333333336</v>
      </c>
      <c r="S1331" s="5">
        <f t="shared" si="81"/>
        <v>45.333333333333336</v>
      </c>
      <c r="T1331" s="5" t="s">
        <v>8330</v>
      </c>
      <c r="U1331" s="5" t="s">
        <v>8332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12">
        <f t="shared" si="82"/>
        <v>42552.916666666672</v>
      </c>
      <c r="K1332" s="5">
        <v>1464763109</v>
      </c>
      <c r="L1332" s="12">
        <f t="shared" si="83"/>
        <v>42522.026724537034</v>
      </c>
      <c r="M1332" t="b">
        <v>0</v>
      </c>
      <c r="N1332" s="5">
        <v>50</v>
      </c>
      <c r="O1332" t="b">
        <v>0</v>
      </c>
      <c r="P1332" s="5" t="s">
        <v>8271</v>
      </c>
      <c r="Q1332" s="5">
        <f t="shared" si="80"/>
        <v>22.494285714285713</v>
      </c>
      <c r="R1332" s="5">
        <v>157.46</v>
      </c>
      <c r="S1332" s="5">
        <f t="shared" si="81"/>
        <v>157.46</v>
      </c>
      <c r="T1332" s="5" t="s">
        <v>8330</v>
      </c>
      <c r="U1332" s="5" t="s">
        <v>8332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12">
        <f t="shared" si="82"/>
        <v>42599.25409722222</v>
      </c>
      <c r="K1333" s="5">
        <v>1468843554</v>
      </c>
      <c r="L1333" s="12">
        <f t="shared" si="83"/>
        <v>42569.25409722222</v>
      </c>
      <c r="M1333" t="b">
        <v>0</v>
      </c>
      <c r="N1333" s="5">
        <v>34</v>
      </c>
      <c r="O1333" t="b">
        <v>0</v>
      </c>
      <c r="P1333" s="5" t="s">
        <v>8271</v>
      </c>
      <c r="Q1333" s="5">
        <f t="shared" si="80"/>
        <v>1.3668</v>
      </c>
      <c r="R1333" s="5">
        <v>100.5</v>
      </c>
      <c r="S1333" s="5">
        <f t="shared" si="81"/>
        <v>100.5</v>
      </c>
      <c r="T1333" s="5" t="s">
        <v>8330</v>
      </c>
      <c r="U1333" s="5" t="s">
        <v>8332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12">
        <f t="shared" si="82"/>
        <v>42761.810277777782</v>
      </c>
      <c r="K1334" s="5">
        <v>1482888408</v>
      </c>
      <c r="L1334" s="12">
        <f t="shared" si="83"/>
        <v>42731.810277777782</v>
      </c>
      <c r="M1334" t="b">
        <v>0</v>
      </c>
      <c r="N1334" s="5">
        <v>0</v>
      </c>
      <c r="O1334" t="b">
        <v>0</v>
      </c>
      <c r="P1334" s="5" t="s">
        <v>8271</v>
      </c>
      <c r="Q1334" s="5">
        <f t="shared" si="80"/>
        <v>0</v>
      </c>
      <c r="R1334" s="5" t="e">
        <v>#DIV/0!</v>
      </c>
      <c r="S1334" s="5">
        <f t="shared" si="81"/>
        <v>0</v>
      </c>
      <c r="T1334" s="5" t="s">
        <v>8330</v>
      </c>
      <c r="U1334" s="5" t="s">
        <v>8332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12">
        <f t="shared" si="82"/>
        <v>41835.856770833336</v>
      </c>
      <c r="K1335" s="5">
        <v>1402886025</v>
      </c>
      <c r="L1335" s="12">
        <f t="shared" si="83"/>
        <v>41805.856770833336</v>
      </c>
      <c r="M1335" t="b">
        <v>0</v>
      </c>
      <c r="N1335" s="5">
        <v>0</v>
      </c>
      <c r="O1335" t="b">
        <v>0</v>
      </c>
      <c r="P1335" s="5" t="s">
        <v>8271</v>
      </c>
      <c r="Q1335" s="5">
        <f t="shared" si="80"/>
        <v>0</v>
      </c>
      <c r="R1335" s="5" t="e">
        <v>#DIV/0!</v>
      </c>
      <c r="S1335" s="5">
        <f t="shared" si="81"/>
        <v>0</v>
      </c>
      <c r="T1335" s="5" t="s">
        <v>8330</v>
      </c>
      <c r="U1335" s="5" t="s">
        <v>8332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12">
        <f t="shared" si="82"/>
        <v>42440.524155092593</v>
      </c>
      <c r="K1336" s="5">
        <v>1455129287</v>
      </c>
      <c r="L1336" s="12">
        <f t="shared" si="83"/>
        <v>42410.524155092593</v>
      </c>
      <c r="M1336" t="b">
        <v>0</v>
      </c>
      <c r="N1336" s="5">
        <v>276</v>
      </c>
      <c r="O1336" t="b">
        <v>0</v>
      </c>
      <c r="P1336" s="5" t="s">
        <v>8271</v>
      </c>
      <c r="Q1336" s="5">
        <f t="shared" si="80"/>
        <v>10.754135338345865</v>
      </c>
      <c r="R1336" s="5">
        <v>51.822463768115945</v>
      </c>
      <c r="S1336" s="5">
        <f t="shared" si="81"/>
        <v>51.822463768115945</v>
      </c>
      <c r="T1336" s="5" t="s">
        <v>8330</v>
      </c>
      <c r="U1336" s="5" t="s">
        <v>8332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12">
        <f t="shared" si="82"/>
        <v>42343.686365740738</v>
      </c>
      <c r="K1337" s="5">
        <v>1446762502</v>
      </c>
      <c r="L1337" s="12">
        <f t="shared" si="83"/>
        <v>42313.686365740738</v>
      </c>
      <c r="M1337" t="b">
        <v>0</v>
      </c>
      <c r="N1337" s="5">
        <v>16</v>
      </c>
      <c r="O1337" t="b">
        <v>0</v>
      </c>
      <c r="P1337" s="5" t="s">
        <v>8271</v>
      </c>
      <c r="Q1337" s="5">
        <f t="shared" si="80"/>
        <v>19.760000000000002</v>
      </c>
      <c r="R1337" s="5">
        <v>308.75</v>
      </c>
      <c r="S1337" s="5">
        <f t="shared" si="81"/>
        <v>308.75</v>
      </c>
      <c r="T1337" s="5" t="s">
        <v>8330</v>
      </c>
      <c r="U1337" s="5" t="s">
        <v>8332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12">
        <f t="shared" si="82"/>
        <v>41990.613750000004</v>
      </c>
      <c r="K1338" s="5">
        <v>1415825028</v>
      </c>
      <c r="L1338" s="12">
        <f t="shared" si="83"/>
        <v>41955.613750000004</v>
      </c>
      <c r="M1338" t="b">
        <v>0</v>
      </c>
      <c r="N1338" s="5">
        <v>224</v>
      </c>
      <c r="O1338" t="b">
        <v>0</v>
      </c>
      <c r="P1338" s="5" t="s">
        <v>8271</v>
      </c>
      <c r="Q1338" s="5">
        <f t="shared" si="80"/>
        <v>84.947000000000003</v>
      </c>
      <c r="R1338" s="5">
        <v>379.22767857142856</v>
      </c>
      <c r="S1338" s="5">
        <f t="shared" si="81"/>
        <v>379.22767857142856</v>
      </c>
      <c r="T1338" s="5" t="s">
        <v>8330</v>
      </c>
      <c r="U1338" s="5" t="s">
        <v>8332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12">
        <f t="shared" si="82"/>
        <v>42797.327303240745</v>
      </c>
      <c r="K1339" s="5">
        <v>1485957079</v>
      </c>
      <c r="L1339" s="12">
        <f t="shared" si="83"/>
        <v>42767.327303240745</v>
      </c>
      <c r="M1339" t="b">
        <v>0</v>
      </c>
      <c r="N1339" s="5">
        <v>140</v>
      </c>
      <c r="O1339" t="b">
        <v>0</v>
      </c>
      <c r="P1339" s="5" t="s">
        <v>8271</v>
      </c>
      <c r="Q1339" s="5">
        <f t="shared" si="80"/>
        <v>49.381999999999998</v>
      </c>
      <c r="R1339" s="5">
        <v>176.36428571428573</v>
      </c>
      <c r="S1339" s="5">
        <f t="shared" si="81"/>
        <v>176.36428571428573</v>
      </c>
      <c r="T1339" s="5" t="s">
        <v>8330</v>
      </c>
      <c r="U1339" s="5" t="s">
        <v>8332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12">
        <f t="shared" si="82"/>
        <v>42218.553622685184</v>
      </c>
      <c r="K1340" s="5">
        <v>1435951033</v>
      </c>
      <c r="L1340" s="12">
        <f t="shared" si="83"/>
        <v>42188.553622685184</v>
      </c>
      <c r="M1340" t="b">
        <v>0</v>
      </c>
      <c r="N1340" s="5">
        <v>15</v>
      </c>
      <c r="O1340" t="b">
        <v>0</v>
      </c>
      <c r="P1340" s="5" t="s">
        <v>8271</v>
      </c>
      <c r="Q1340" s="5">
        <f t="shared" si="80"/>
        <v>3.3033333333333332</v>
      </c>
      <c r="R1340" s="5">
        <v>66.066666666666663</v>
      </c>
      <c r="S1340" s="5">
        <f t="shared" si="81"/>
        <v>66.066666666666663</v>
      </c>
      <c r="T1340" s="5" t="s">
        <v>8330</v>
      </c>
      <c r="U1340" s="5" t="s">
        <v>8332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12">
        <f t="shared" si="82"/>
        <v>41981.438831018517</v>
      </c>
      <c r="K1341" s="5">
        <v>1414164715</v>
      </c>
      <c r="L1341" s="12">
        <f t="shared" si="83"/>
        <v>41936.397164351853</v>
      </c>
      <c r="M1341" t="b">
        <v>0</v>
      </c>
      <c r="N1341" s="5">
        <v>37</v>
      </c>
      <c r="O1341" t="b">
        <v>0</v>
      </c>
      <c r="P1341" s="5" t="s">
        <v>8271</v>
      </c>
      <c r="Q1341" s="5">
        <f t="shared" si="80"/>
        <v>6.6340000000000003</v>
      </c>
      <c r="R1341" s="5">
        <v>89.648648648648646</v>
      </c>
      <c r="S1341" s="5">
        <f t="shared" si="81"/>
        <v>89.648648648648646</v>
      </c>
      <c r="T1341" s="5" t="s">
        <v>8330</v>
      </c>
      <c r="U1341" s="5" t="s">
        <v>8332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12">
        <f t="shared" si="82"/>
        <v>41866.345520833333</v>
      </c>
      <c r="K1342" s="5">
        <v>1405520253</v>
      </c>
      <c r="L1342" s="12">
        <f t="shared" si="83"/>
        <v>41836.345520833333</v>
      </c>
      <c r="M1342" t="b">
        <v>0</v>
      </c>
      <c r="N1342" s="5">
        <v>0</v>
      </c>
      <c r="O1342" t="b">
        <v>0</v>
      </c>
      <c r="P1342" s="5" t="s">
        <v>8271</v>
      </c>
      <c r="Q1342" s="5">
        <f t="shared" si="80"/>
        <v>0</v>
      </c>
      <c r="R1342" s="5" t="e">
        <v>#DIV/0!</v>
      </c>
      <c r="S1342" s="5">
        <f t="shared" si="81"/>
        <v>0</v>
      </c>
      <c r="T1342" s="5" t="s">
        <v>8330</v>
      </c>
      <c r="U1342" s="5" t="s">
        <v>8332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12">
        <f t="shared" si="82"/>
        <v>42644.374039351853</v>
      </c>
      <c r="K1343" s="5">
        <v>1472569117</v>
      </c>
      <c r="L1343" s="12">
        <f t="shared" si="83"/>
        <v>42612.374039351853</v>
      </c>
      <c r="M1343" t="b">
        <v>0</v>
      </c>
      <c r="N1343" s="5">
        <v>46</v>
      </c>
      <c r="O1343" t="b">
        <v>0</v>
      </c>
      <c r="P1343" s="5" t="s">
        <v>8271</v>
      </c>
      <c r="Q1343" s="5">
        <f t="shared" si="80"/>
        <v>70.36</v>
      </c>
      <c r="R1343" s="5">
        <v>382.39130434782606</v>
      </c>
      <c r="S1343" s="5">
        <f t="shared" si="81"/>
        <v>382.39130434782606</v>
      </c>
      <c r="T1343" s="5" t="s">
        <v>8330</v>
      </c>
      <c r="U1343" s="5" t="s">
        <v>8332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12">
        <f t="shared" si="82"/>
        <v>42202.566423611112</v>
      </c>
      <c r="K1344" s="5">
        <v>1434569739</v>
      </c>
      <c r="L1344" s="12">
        <f t="shared" si="83"/>
        <v>42172.566423611112</v>
      </c>
      <c r="M1344" t="b">
        <v>0</v>
      </c>
      <c r="N1344" s="5">
        <v>1</v>
      </c>
      <c r="O1344" t="b">
        <v>0</v>
      </c>
      <c r="P1344" s="5" t="s">
        <v>8271</v>
      </c>
      <c r="Q1344" s="5">
        <f t="shared" si="80"/>
        <v>0.2</v>
      </c>
      <c r="R1344" s="5">
        <v>100</v>
      </c>
      <c r="S1344" s="5">
        <f t="shared" si="81"/>
        <v>100</v>
      </c>
      <c r="T1344" s="5" t="s">
        <v>8330</v>
      </c>
      <c r="U1344" s="5" t="s">
        <v>8332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12">
        <f t="shared" si="82"/>
        <v>42600.915972222225</v>
      </c>
      <c r="K1345" s="5">
        <v>1466512683</v>
      </c>
      <c r="L1345" s="12">
        <f t="shared" si="83"/>
        <v>42542.276423611111</v>
      </c>
      <c r="M1345" t="b">
        <v>0</v>
      </c>
      <c r="N1345" s="5">
        <v>323</v>
      </c>
      <c r="O1345" t="b">
        <v>0</v>
      </c>
      <c r="P1345" s="5" t="s">
        <v>8271</v>
      </c>
      <c r="Q1345" s="5">
        <f t="shared" si="80"/>
        <v>102.298</v>
      </c>
      <c r="R1345" s="5">
        <v>158.35603715170279</v>
      </c>
      <c r="S1345" s="5">
        <f t="shared" si="81"/>
        <v>158.35603715170279</v>
      </c>
      <c r="T1345" s="5" t="s">
        <v>8330</v>
      </c>
      <c r="U1345" s="5" t="s">
        <v>8332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12">
        <f t="shared" si="82"/>
        <v>42551.539803240739</v>
      </c>
      <c r="K1346" s="5">
        <v>1464807439</v>
      </c>
      <c r="L1346" s="12">
        <f t="shared" si="83"/>
        <v>42522.539803240739</v>
      </c>
      <c r="M1346" t="b">
        <v>0</v>
      </c>
      <c r="N1346" s="5">
        <v>139</v>
      </c>
      <c r="O1346" t="b">
        <v>1</v>
      </c>
      <c r="P1346" s="5" t="s">
        <v>8272</v>
      </c>
      <c r="Q1346" s="5">
        <f t="shared" ref="Q1346:Q1409" si="84">E1346*100/D1346</f>
        <v>377.73333333333335</v>
      </c>
      <c r="R1346" s="5">
        <v>40.762589928057551</v>
      </c>
      <c r="S1346" s="5">
        <f t="shared" ref="S1346:S1409" si="85">IFERROR(R1346,0)</f>
        <v>40.762589928057551</v>
      </c>
      <c r="T1346" s="5" t="s">
        <v>8333</v>
      </c>
      <c r="U1346" s="5" t="s">
        <v>8334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12">
        <f t="shared" ref="J1347:J1410" si="86">(I1347/86400)+25569+(-6/24)</f>
        <v>41834.564340277779</v>
      </c>
      <c r="K1347" s="5">
        <v>1402342359</v>
      </c>
      <c r="L1347" s="12">
        <f t="shared" ref="L1347:L1410" si="87">(K1347/86400)+25569+(-6/24)</f>
        <v>41799.564340277779</v>
      </c>
      <c r="M1347" t="b">
        <v>0</v>
      </c>
      <c r="N1347" s="5">
        <v>7</v>
      </c>
      <c r="O1347" t="b">
        <v>1</v>
      </c>
      <c r="P1347" s="5" t="s">
        <v>8272</v>
      </c>
      <c r="Q1347" s="5">
        <f t="shared" si="84"/>
        <v>125</v>
      </c>
      <c r="R1347" s="5">
        <v>53.571428571428569</v>
      </c>
      <c r="S1347" s="5">
        <f t="shared" si="85"/>
        <v>53.571428571428569</v>
      </c>
      <c r="T1347" s="5" t="s">
        <v>8333</v>
      </c>
      <c r="U1347" s="5" t="s">
        <v>8334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12">
        <f t="shared" si="86"/>
        <v>41451.825821759259</v>
      </c>
      <c r="K1348" s="5">
        <v>1369705751</v>
      </c>
      <c r="L1348" s="12">
        <f t="shared" si="87"/>
        <v>41421.825821759259</v>
      </c>
      <c r="M1348" t="b">
        <v>0</v>
      </c>
      <c r="N1348" s="5">
        <v>149</v>
      </c>
      <c r="O1348" t="b">
        <v>1</v>
      </c>
      <c r="P1348" s="5" t="s">
        <v>8272</v>
      </c>
      <c r="Q1348" s="5">
        <f t="shared" si="84"/>
        <v>147.32653061224491</v>
      </c>
      <c r="R1348" s="5">
        <v>48.449664429530202</v>
      </c>
      <c r="S1348" s="5">
        <f t="shared" si="85"/>
        <v>48.449664429530202</v>
      </c>
      <c r="T1348" s="5" t="s">
        <v>8333</v>
      </c>
      <c r="U1348" s="5" t="s">
        <v>8334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12">
        <f t="shared" si="86"/>
        <v>42070.388020833328</v>
      </c>
      <c r="K1349" s="5">
        <v>1423149525</v>
      </c>
      <c r="L1349" s="12">
        <f t="shared" si="87"/>
        <v>42040.388020833328</v>
      </c>
      <c r="M1349" t="b">
        <v>0</v>
      </c>
      <c r="N1349" s="5">
        <v>31</v>
      </c>
      <c r="O1349" t="b">
        <v>1</v>
      </c>
      <c r="P1349" s="5" t="s">
        <v>8272</v>
      </c>
      <c r="Q1349" s="5">
        <f t="shared" si="84"/>
        <v>102.2</v>
      </c>
      <c r="R1349" s="5">
        <v>82.41935483870968</v>
      </c>
      <c r="S1349" s="5">
        <f t="shared" si="85"/>
        <v>82.41935483870968</v>
      </c>
      <c r="T1349" s="5" t="s">
        <v>8333</v>
      </c>
      <c r="U1349" s="5" t="s">
        <v>8334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12">
        <f t="shared" si="86"/>
        <v>41991.256168981483</v>
      </c>
      <c r="K1350" s="5">
        <v>1416485333</v>
      </c>
      <c r="L1350" s="12">
        <f t="shared" si="87"/>
        <v>41963.256168981483</v>
      </c>
      <c r="M1350" t="b">
        <v>0</v>
      </c>
      <c r="N1350" s="5">
        <v>26</v>
      </c>
      <c r="O1350" t="b">
        <v>1</v>
      </c>
      <c r="P1350" s="5" t="s">
        <v>8272</v>
      </c>
      <c r="Q1350" s="5">
        <f t="shared" si="84"/>
        <v>101.87234042553192</v>
      </c>
      <c r="R1350" s="5">
        <v>230.19230769230768</v>
      </c>
      <c r="S1350" s="5">
        <f t="shared" si="85"/>
        <v>230.19230769230768</v>
      </c>
      <c r="T1350" s="5" t="s">
        <v>8333</v>
      </c>
      <c r="U1350" s="5" t="s">
        <v>8334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12">
        <f t="shared" si="86"/>
        <v>42354.040972222225</v>
      </c>
      <c r="K1351" s="5">
        <v>1447055935</v>
      </c>
      <c r="L1351" s="12">
        <f t="shared" si="87"/>
        <v>42317.08258101852</v>
      </c>
      <c r="M1351" t="b">
        <v>0</v>
      </c>
      <c r="N1351" s="5">
        <v>172</v>
      </c>
      <c r="O1351" t="b">
        <v>1</v>
      </c>
      <c r="P1351" s="5" t="s">
        <v>8272</v>
      </c>
      <c r="Q1351" s="5">
        <f t="shared" si="84"/>
        <v>204.2</v>
      </c>
      <c r="R1351" s="5">
        <v>59.360465116279073</v>
      </c>
      <c r="S1351" s="5">
        <f t="shared" si="85"/>
        <v>59.360465116279073</v>
      </c>
      <c r="T1351" s="5" t="s">
        <v>8333</v>
      </c>
      <c r="U1351" s="5" t="s">
        <v>8334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12">
        <f t="shared" si="86"/>
        <v>42363.763124999998</v>
      </c>
      <c r="K1352" s="5">
        <v>1448497134</v>
      </c>
      <c r="L1352" s="12">
        <f t="shared" si="87"/>
        <v>42333.763124999998</v>
      </c>
      <c r="M1352" t="b">
        <v>0</v>
      </c>
      <c r="N1352" s="5">
        <v>78</v>
      </c>
      <c r="O1352" t="b">
        <v>1</v>
      </c>
      <c r="P1352" s="5" t="s">
        <v>8272</v>
      </c>
      <c r="Q1352" s="5">
        <f t="shared" si="84"/>
        <v>104.05</v>
      </c>
      <c r="R1352" s="5">
        <v>66.698717948717942</v>
      </c>
      <c r="S1352" s="5">
        <f t="shared" si="85"/>
        <v>66.698717948717942</v>
      </c>
      <c r="T1352" s="5" t="s">
        <v>8333</v>
      </c>
      <c r="U1352" s="5" t="s">
        <v>8334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12">
        <f t="shared" si="86"/>
        <v>42412.49009259259</v>
      </c>
      <c r="K1353" s="5">
        <v>1452707144</v>
      </c>
      <c r="L1353" s="12">
        <f t="shared" si="87"/>
        <v>42382.49009259259</v>
      </c>
      <c r="M1353" t="b">
        <v>0</v>
      </c>
      <c r="N1353" s="5">
        <v>120</v>
      </c>
      <c r="O1353" t="b">
        <v>1</v>
      </c>
      <c r="P1353" s="5" t="s">
        <v>8272</v>
      </c>
      <c r="Q1353" s="5">
        <f t="shared" si="84"/>
        <v>101.265</v>
      </c>
      <c r="R1353" s="5">
        <v>168.77500000000001</v>
      </c>
      <c r="S1353" s="5">
        <f t="shared" si="85"/>
        <v>168.77500000000001</v>
      </c>
      <c r="T1353" s="5" t="s">
        <v>8333</v>
      </c>
      <c r="U1353" s="5" t="s">
        <v>8334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12">
        <f t="shared" si="86"/>
        <v>42251.915972222225</v>
      </c>
      <c r="K1354" s="5">
        <v>1436968366</v>
      </c>
      <c r="L1354" s="12">
        <f t="shared" si="87"/>
        <v>42200.328310185185</v>
      </c>
      <c r="M1354" t="b">
        <v>0</v>
      </c>
      <c r="N1354" s="5">
        <v>227</v>
      </c>
      <c r="O1354" t="b">
        <v>1</v>
      </c>
      <c r="P1354" s="5" t="s">
        <v>8272</v>
      </c>
      <c r="Q1354" s="5">
        <f t="shared" si="84"/>
        <v>136.13999999999999</v>
      </c>
      <c r="R1354" s="5">
        <v>59.973568281938327</v>
      </c>
      <c r="S1354" s="5">
        <f t="shared" si="85"/>
        <v>59.973568281938327</v>
      </c>
      <c r="T1354" s="5" t="s">
        <v>8333</v>
      </c>
      <c r="U1354" s="5" t="s">
        <v>8334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12">
        <f t="shared" si="86"/>
        <v>41343.75</v>
      </c>
      <c r="K1355" s="5">
        <v>1359946188</v>
      </c>
      <c r="L1355" s="12">
        <f t="shared" si="87"/>
        <v>41308.86791666667</v>
      </c>
      <c r="M1355" t="b">
        <v>0</v>
      </c>
      <c r="N1355" s="5">
        <v>42</v>
      </c>
      <c r="O1355" t="b">
        <v>1</v>
      </c>
      <c r="P1355" s="5" t="s">
        <v>8272</v>
      </c>
      <c r="Q1355" s="5">
        <f t="shared" si="84"/>
        <v>133.6</v>
      </c>
      <c r="R1355" s="5">
        <v>31.80952380952381</v>
      </c>
      <c r="S1355" s="5">
        <f t="shared" si="85"/>
        <v>31.80952380952381</v>
      </c>
      <c r="T1355" s="5" t="s">
        <v>8333</v>
      </c>
      <c r="U1355" s="5" t="s">
        <v>8334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12">
        <f t="shared" si="86"/>
        <v>42532.557627314818</v>
      </c>
      <c r="K1356" s="5">
        <v>1463080979</v>
      </c>
      <c r="L1356" s="12">
        <f t="shared" si="87"/>
        <v>42502.557627314818</v>
      </c>
      <c r="M1356" t="b">
        <v>0</v>
      </c>
      <c r="N1356" s="5">
        <v>64</v>
      </c>
      <c r="O1356" t="b">
        <v>1</v>
      </c>
      <c r="P1356" s="5" t="s">
        <v>8272</v>
      </c>
      <c r="Q1356" s="5">
        <f t="shared" si="84"/>
        <v>130.25</v>
      </c>
      <c r="R1356" s="5">
        <v>24.421875</v>
      </c>
      <c r="S1356" s="5">
        <f t="shared" si="85"/>
        <v>24.421875</v>
      </c>
      <c r="T1356" s="5" t="s">
        <v>8333</v>
      </c>
      <c r="U1356" s="5" t="s">
        <v>8334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12">
        <f t="shared" si="86"/>
        <v>41243.166666666664</v>
      </c>
      <c r="K1357" s="5">
        <v>1351663605</v>
      </c>
      <c r="L1357" s="12">
        <f t="shared" si="87"/>
        <v>41213.004687499997</v>
      </c>
      <c r="M1357" t="b">
        <v>0</v>
      </c>
      <c r="N1357" s="5">
        <v>121</v>
      </c>
      <c r="O1357" t="b">
        <v>1</v>
      </c>
      <c r="P1357" s="5" t="s">
        <v>8272</v>
      </c>
      <c r="Q1357" s="5">
        <f t="shared" si="84"/>
        <v>122.68</v>
      </c>
      <c r="R1357" s="5">
        <v>25.347107438016529</v>
      </c>
      <c r="S1357" s="5">
        <f t="shared" si="85"/>
        <v>25.347107438016529</v>
      </c>
      <c r="T1357" s="5" t="s">
        <v>8333</v>
      </c>
      <c r="U1357" s="5" t="s">
        <v>8334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12">
        <f t="shared" si="86"/>
        <v>41459.788888888885</v>
      </c>
      <c r="K1358" s="5">
        <v>1370393760</v>
      </c>
      <c r="L1358" s="12">
        <f t="shared" si="87"/>
        <v>41429.788888888885</v>
      </c>
      <c r="M1358" t="b">
        <v>0</v>
      </c>
      <c r="N1358" s="5">
        <v>87</v>
      </c>
      <c r="O1358" t="b">
        <v>1</v>
      </c>
      <c r="P1358" s="5" t="s">
        <v>8272</v>
      </c>
      <c r="Q1358" s="5">
        <f t="shared" si="84"/>
        <v>182.81058823529412</v>
      </c>
      <c r="R1358" s="5">
        <v>71.443218390804603</v>
      </c>
      <c r="S1358" s="5">
        <f t="shared" si="85"/>
        <v>71.443218390804603</v>
      </c>
      <c r="T1358" s="5" t="s">
        <v>8333</v>
      </c>
      <c r="U1358" s="5" t="s">
        <v>8334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12">
        <f t="shared" si="86"/>
        <v>41333.999305555553</v>
      </c>
      <c r="K1359" s="5">
        <v>1359587137</v>
      </c>
      <c r="L1359" s="12">
        <f t="shared" si="87"/>
        <v>41304.712233796294</v>
      </c>
      <c r="M1359" t="b">
        <v>0</v>
      </c>
      <c r="N1359" s="5">
        <v>65</v>
      </c>
      <c r="O1359" t="b">
        <v>1</v>
      </c>
      <c r="P1359" s="5" t="s">
        <v>8272</v>
      </c>
      <c r="Q1359" s="5">
        <f t="shared" si="84"/>
        <v>125.3</v>
      </c>
      <c r="R1359" s="5">
        <v>38.553846153846152</v>
      </c>
      <c r="S1359" s="5">
        <f t="shared" si="85"/>
        <v>38.553846153846152</v>
      </c>
      <c r="T1359" s="5" t="s">
        <v>8333</v>
      </c>
      <c r="U1359" s="5" t="s">
        <v>8334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12">
        <f t="shared" si="86"/>
        <v>40719.320868055554</v>
      </c>
      <c r="K1360" s="5">
        <v>1306417323</v>
      </c>
      <c r="L1360" s="12">
        <f t="shared" si="87"/>
        <v>40689.320868055554</v>
      </c>
      <c r="M1360" t="b">
        <v>0</v>
      </c>
      <c r="N1360" s="5">
        <v>49</v>
      </c>
      <c r="O1360" t="b">
        <v>1</v>
      </c>
      <c r="P1360" s="5" t="s">
        <v>8272</v>
      </c>
      <c r="Q1360" s="5">
        <f t="shared" si="84"/>
        <v>111.66666666666667</v>
      </c>
      <c r="R1360" s="5">
        <v>68.367346938775512</v>
      </c>
      <c r="S1360" s="5">
        <f t="shared" si="85"/>
        <v>68.367346938775512</v>
      </c>
      <c r="T1360" s="5" t="s">
        <v>8333</v>
      </c>
      <c r="U1360" s="5" t="s">
        <v>8334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12">
        <f t="shared" si="86"/>
        <v>40730.564699074072</v>
      </c>
      <c r="K1361" s="5">
        <v>1304623990</v>
      </c>
      <c r="L1361" s="12">
        <f t="shared" si="87"/>
        <v>40668.564699074072</v>
      </c>
      <c r="M1361" t="b">
        <v>0</v>
      </c>
      <c r="N1361" s="5">
        <v>19</v>
      </c>
      <c r="O1361" t="b">
        <v>1</v>
      </c>
      <c r="P1361" s="5" t="s">
        <v>8272</v>
      </c>
      <c r="Q1361" s="5">
        <f t="shared" si="84"/>
        <v>115.75757575757575</v>
      </c>
      <c r="R1361" s="5">
        <v>40.210526315789473</v>
      </c>
      <c r="S1361" s="5">
        <f t="shared" si="85"/>
        <v>40.210526315789473</v>
      </c>
      <c r="T1361" s="5" t="s">
        <v>8333</v>
      </c>
      <c r="U1361" s="5" t="s">
        <v>8334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12">
        <f t="shared" si="86"/>
        <v>41123.650694444441</v>
      </c>
      <c r="K1362" s="5">
        <v>1341524220</v>
      </c>
      <c r="L1362" s="12">
        <f t="shared" si="87"/>
        <v>41095.650694444441</v>
      </c>
      <c r="M1362" t="b">
        <v>0</v>
      </c>
      <c r="N1362" s="5">
        <v>81</v>
      </c>
      <c r="O1362" t="b">
        <v>1</v>
      </c>
      <c r="P1362" s="5" t="s">
        <v>8272</v>
      </c>
      <c r="Q1362" s="5">
        <f t="shared" si="84"/>
        <v>173.2</v>
      </c>
      <c r="R1362" s="5">
        <v>32.074074074074076</v>
      </c>
      <c r="S1362" s="5">
        <f t="shared" si="85"/>
        <v>32.074074074074076</v>
      </c>
      <c r="T1362" s="5" t="s">
        <v>8333</v>
      </c>
      <c r="U1362" s="5" t="s">
        <v>8334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12">
        <f t="shared" si="86"/>
        <v>41811.467268518521</v>
      </c>
      <c r="K1363" s="5">
        <v>1400778772</v>
      </c>
      <c r="L1363" s="12">
        <f t="shared" si="87"/>
        <v>41781.467268518521</v>
      </c>
      <c r="M1363" t="b">
        <v>0</v>
      </c>
      <c r="N1363" s="5">
        <v>264</v>
      </c>
      <c r="O1363" t="b">
        <v>1</v>
      </c>
      <c r="P1363" s="5" t="s">
        <v>8272</v>
      </c>
      <c r="Q1363" s="5">
        <f t="shared" si="84"/>
        <v>125.98333333333333</v>
      </c>
      <c r="R1363" s="5">
        <v>28.632575757575758</v>
      </c>
      <c r="S1363" s="5">
        <f t="shared" si="85"/>
        <v>28.632575757575758</v>
      </c>
      <c r="T1363" s="5" t="s">
        <v>8333</v>
      </c>
      <c r="U1363" s="5" t="s">
        <v>8334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12">
        <f t="shared" si="86"/>
        <v>41524.684386574074</v>
      </c>
      <c r="K1364" s="5">
        <v>1373408731</v>
      </c>
      <c r="L1364" s="12">
        <f t="shared" si="87"/>
        <v>41464.684386574074</v>
      </c>
      <c r="M1364" t="b">
        <v>0</v>
      </c>
      <c r="N1364" s="5">
        <v>25</v>
      </c>
      <c r="O1364" t="b">
        <v>1</v>
      </c>
      <c r="P1364" s="5" t="s">
        <v>8272</v>
      </c>
      <c r="Q1364" s="5">
        <f t="shared" si="84"/>
        <v>109.1</v>
      </c>
      <c r="R1364" s="5">
        <v>43.64</v>
      </c>
      <c r="S1364" s="5">
        <f t="shared" si="85"/>
        <v>43.64</v>
      </c>
      <c r="T1364" s="5" t="s">
        <v>8333</v>
      </c>
      <c r="U1364" s="5" t="s">
        <v>8334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12">
        <f t="shared" si="86"/>
        <v>42415.082638888889</v>
      </c>
      <c r="K1365" s="5">
        <v>1453925727</v>
      </c>
      <c r="L1365" s="12">
        <f t="shared" si="87"/>
        <v>42396.5940625</v>
      </c>
      <c r="M1365" t="b">
        <v>0</v>
      </c>
      <c r="N1365" s="5">
        <v>5</v>
      </c>
      <c r="O1365" t="b">
        <v>1</v>
      </c>
      <c r="P1365" s="5" t="s">
        <v>8272</v>
      </c>
      <c r="Q1365" s="5">
        <f t="shared" si="84"/>
        <v>100</v>
      </c>
      <c r="R1365" s="5">
        <v>40</v>
      </c>
      <c r="S1365" s="5">
        <f t="shared" si="85"/>
        <v>40</v>
      </c>
      <c r="T1365" s="5" t="s">
        <v>8333</v>
      </c>
      <c r="U1365" s="5" t="s">
        <v>8334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12">
        <f t="shared" si="86"/>
        <v>42011.4456712963</v>
      </c>
      <c r="K1366" s="5">
        <v>1415464906</v>
      </c>
      <c r="L1366" s="12">
        <f t="shared" si="87"/>
        <v>41951.4456712963</v>
      </c>
      <c r="M1366" t="b">
        <v>0</v>
      </c>
      <c r="N1366" s="5">
        <v>144</v>
      </c>
      <c r="O1366" t="b">
        <v>1</v>
      </c>
      <c r="P1366" s="5" t="s">
        <v>8274</v>
      </c>
      <c r="Q1366" s="5">
        <f t="shared" si="84"/>
        <v>118.64285714285714</v>
      </c>
      <c r="R1366" s="5">
        <v>346.04166666666669</v>
      </c>
      <c r="S1366" s="5">
        <f t="shared" si="85"/>
        <v>346.04166666666669</v>
      </c>
      <c r="T1366" s="5" t="s">
        <v>8307</v>
      </c>
      <c r="U1366" s="5" t="s">
        <v>8306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12">
        <f t="shared" si="86"/>
        <v>42079.441574074073</v>
      </c>
      <c r="K1367" s="5">
        <v>1423935352</v>
      </c>
      <c r="L1367" s="12">
        <f t="shared" si="87"/>
        <v>42049.483240740738</v>
      </c>
      <c r="M1367" t="b">
        <v>0</v>
      </c>
      <c r="N1367" s="5">
        <v>92</v>
      </c>
      <c r="O1367" t="b">
        <v>1</v>
      </c>
      <c r="P1367" s="5" t="s">
        <v>8274</v>
      </c>
      <c r="Q1367" s="5">
        <f t="shared" si="84"/>
        <v>100.26666666666667</v>
      </c>
      <c r="R1367" s="5">
        <v>81.739130434782609</v>
      </c>
      <c r="S1367" s="5">
        <f t="shared" si="85"/>
        <v>81.739130434782609</v>
      </c>
      <c r="T1367" s="5" t="s">
        <v>8307</v>
      </c>
      <c r="U1367" s="5" t="s">
        <v>8306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12">
        <f t="shared" si="86"/>
        <v>41969.787766203706</v>
      </c>
      <c r="K1368" s="5">
        <v>1413158063</v>
      </c>
      <c r="L1368" s="12">
        <f t="shared" si="87"/>
        <v>41924.746099537035</v>
      </c>
      <c r="M1368" t="b">
        <v>0</v>
      </c>
      <c r="N1368" s="5">
        <v>147</v>
      </c>
      <c r="O1368" t="b">
        <v>1</v>
      </c>
      <c r="P1368" s="5" t="s">
        <v>8274</v>
      </c>
      <c r="Q1368" s="5">
        <f t="shared" si="84"/>
        <v>126.4892</v>
      </c>
      <c r="R1368" s="5">
        <v>64.535306122448986</v>
      </c>
      <c r="S1368" s="5">
        <f t="shared" si="85"/>
        <v>64.535306122448986</v>
      </c>
      <c r="T1368" s="5" t="s">
        <v>8307</v>
      </c>
      <c r="U1368" s="5" t="s">
        <v>8306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12">
        <f t="shared" si="86"/>
        <v>42321.794560185182</v>
      </c>
      <c r="K1369" s="5">
        <v>1444867450</v>
      </c>
      <c r="L1369" s="12">
        <f t="shared" si="87"/>
        <v>42291.752893518518</v>
      </c>
      <c r="M1369" t="b">
        <v>0</v>
      </c>
      <c r="N1369" s="5">
        <v>90</v>
      </c>
      <c r="O1369" t="b">
        <v>1</v>
      </c>
      <c r="P1369" s="5" t="s">
        <v>8274</v>
      </c>
      <c r="Q1369" s="5">
        <f t="shared" si="84"/>
        <v>114.26</v>
      </c>
      <c r="R1369" s="5">
        <v>63.477777777777774</v>
      </c>
      <c r="S1369" s="5">
        <f t="shared" si="85"/>
        <v>63.477777777777774</v>
      </c>
      <c r="T1369" s="5" t="s">
        <v>8307</v>
      </c>
      <c r="U1369" s="5" t="s">
        <v>8306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12">
        <f t="shared" si="86"/>
        <v>42169.940902777773</v>
      </c>
      <c r="K1370" s="5">
        <v>1432269294</v>
      </c>
      <c r="L1370" s="12">
        <f t="shared" si="87"/>
        <v>42145.940902777773</v>
      </c>
      <c r="M1370" t="b">
        <v>0</v>
      </c>
      <c r="N1370" s="5">
        <v>87</v>
      </c>
      <c r="O1370" t="b">
        <v>1</v>
      </c>
      <c r="P1370" s="5" t="s">
        <v>8274</v>
      </c>
      <c r="Q1370" s="5">
        <f t="shared" si="84"/>
        <v>110.7</v>
      </c>
      <c r="R1370" s="5">
        <v>63.620689655172413</v>
      </c>
      <c r="S1370" s="5">
        <f t="shared" si="85"/>
        <v>63.620689655172413</v>
      </c>
      <c r="T1370" s="5" t="s">
        <v>8307</v>
      </c>
      <c r="U1370" s="5" t="s">
        <v>8306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12">
        <f t="shared" si="86"/>
        <v>41740.344282407408</v>
      </c>
      <c r="K1371" s="5">
        <v>1394633746</v>
      </c>
      <c r="L1371" s="12">
        <f t="shared" si="87"/>
        <v>41710.344282407408</v>
      </c>
      <c r="M1371" t="b">
        <v>0</v>
      </c>
      <c r="N1371" s="5">
        <v>406</v>
      </c>
      <c r="O1371" t="b">
        <v>1</v>
      </c>
      <c r="P1371" s="5" t="s">
        <v>8274</v>
      </c>
      <c r="Q1371" s="5">
        <f t="shared" si="84"/>
        <v>105.34805315203954</v>
      </c>
      <c r="R1371" s="5">
        <v>83.967068965517228</v>
      </c>
      <c r="S1371" s="5">
        <f t="shared" si="85"/>
        <v>83.967068965517228</v>
      </c>
      <c r="T1371" s="5" t="s">
        <v>8307</v>
      </c>
      <c r="U1371" s="5" t="s">
        <v>8306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12">
        <f t="shared" si="86"/>
        <v>41562.75335648148</v>
      </c>
      <c r="K1372" s="5">
        <v>1380585890</v>
      </c>
      <c r="L1372" s="12">
        <f t="shared" si="87"/>
        <v>41547.75335648148</v>
      </c>
      <c r="M1372" t="b">
        <v>0</v>
      </c>
      <c r="N1372" s="5">
        <v>20</v>
      </c>
      <c r="O1372" t="b">
        <v>1</v>
      </c>
      <c r="P1372" s="5" t="s">
        <v>8274</v>
      </c>
      <c r="Q1372" s="5">
        <f t="shared" si="84"/>
        <v>103.66666666666667</v>
      </c>
      <c r="R1372" s="5">
        <v>77.75</v>
      </c>
      <c r="S1372" s="5">
        <f t="shared" si="85"/>
        <v>77.75</v>
      </c>
      <c r="T1372" s="5" t="s">
        <v>8307</v>
      </c>
      <c r="U1372" s="5" t="s">
        <v>8306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12">
        <f t="shared" si="86"/>
        <v>42131.508587962962</v>
      </c>
      <c r="K1373" s="5">
        <v>1428430342</v>
      </c>
      <c r="L1373" s="12">
        <f t="shared" si="87"/>
        <v>42101.508587962962</v>
      </c>
      <c r="M1373" t="b">
        <v>0</v>
      </c>
      <c r="N1373" s="5">
        <v>70</v>
      </c>
      <c r="O1373" t="b">
        <v>1</v>
      </c>
      <c r="P1373" s="5" t="s">
        <v>8274</v>
      </c>
      <c r="Q1373" s="5">
        <f t="shared" si="84"/>
        <v>107.08672667523932</v>
      </c>
      <c r="R1373" s="5">
        <v>107.07142857142857</v>
      </c>
      <c r="S1373" s="5">
        <f t="shared" si="85"/>
        <v>107.07142857142857</v>
      </c>
      <c r="T1373" s="5" t="s">
        <v>8307</v>
      </c>
      <c r="U1373" s="5" t="s">
        <v>8306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12">
        <f t="shared" si="86"/>
        <v>41102.489953703705</v>
      </c>
      <c r="K1374" s="5">
        <v>1339523132</v>
      </c>
      <c r="L1374" s="12">
        <f t="shared" si="87"/>
        <v>41072.489953703705</v>
      </c>
      <c r="M1374" t="b">
        <v>0</v>
      </c>
      <c r="N1374" s="5">
        <v>16</v>
      </c>
      <c r="O1374" t="b">
        <v>1</v>
      </c>
      <c r="P1374" s="5" t="s">
        <v>8274</v>
      </c>
      <c r="Q1374" s="5">
        <f t="shared" si="84"/>
        <v>124</v>
      </c>
      <c r="R1374" s="5">
        <v>38.75</v>
      </c>
      <c r="S1374" s="5">
        <f t="shared" si="85"/>
        <v>38.75</v>
      </c>
      <c r="T1374" s="5" t="s">
        <v>8307</v>
      </c>
      <c r="U1374" s="5" t="s">
        <v>8306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12">
        <f t="shared" si="86"/>
        <v>42734.70177083333</v>
      </c>
      <c r="K1375" s="5">
        <v>1480546233</v>
      </c>
      <c r="L1375" s="12">
        <f t="shared" si="87"/>
        <v>42704.70177083333</v>
      </c>
      <c r="M1375" t="b">
        <v>0</v>
      </c>
      <c r="N1375" s="5">
        <v>52</v>
      </c>
      <c r="O1375" t="b">
        <v>1</v>
      </c>
      <c r="P1375" s="5" t="s">
        <v>8274</v>
      </c>
      <c r="Q1375" s="5">
        <f t="shared" si="84"/>
        <v>105.01</v>
      </c>
      <c r="R1375" s="5">
        <v>201.94230769230768</v>
      </c>
      <c r="S1375" s="5">
        <f t="shared" si="85"/>
        <v>201.94230769230768</v>
      </c>
      <c r="T1375" s="5" t="s">
        <v>8307</v>
      </c>
      <c r="U1375" s="5" t="s">
        <v>8306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12">
        <f t="shared" si="86"/>
        <v>42453.87023148148</v>
      </c>
      <c r="K1376" s="5">
        <v>1456285988</v>
      </c>
      <c r="L1376" s="12">
        <f t="shared" si="87"/>
        <v>42423.911898148144</v>
      </c>
      <c r="M1376" t="b">
        <v>0</v>
      </c>
      <c r="N1376" s="5">
        <v>66</v>
      </c>
      <c r="O1376" t="b">
        <v>1</v>
      </c>
      <c r="P1376" s="5" t="s">
        <v>8274</v>
      </c>
      <c r="Q1376" s="5">
        <f t="shared" si="84"/>
        <v>189.46666666666667</v>
      </c>
      <c r="R1376" s="5">
        <v>43.060606060606062</v>
      </c>
      <c r="S1376" s="5">
        <f t="shared" si="85"/>
        <v>43.060606060606062</v>
      </c>
      <c r="T1376" s="5" t="s">
        <v>8307</v>
      </c>
      <c r="U1376" s="5" t="s">
        <v>8306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12">
        <f t="shared" si="86"/>
        <v>42749.816192129627</v>
      </c>
      <c r="K1377" s="5">
        <v>1481852119</v>
      </c>
      <c r="L1377" s="12">
        <f t="shared" si="87"/>
        <v>42719.816192129627</v>
      </c>
      <c r="M1377" t="b">
        <v>0</v>
      </c>
      <c r="N1377" s="5">
        <v>109</v>
      </c>
      <c r="O1377" t="b">
        <v>1</v>
      </c>
      <c r="P1377" s="5" t="s">
        <v>8274</v>
      </c>
      <c r="Q1377" s="5">
        <f t="shared" si="84"/>
        <v>171.32499999999999</v>
      </c>
      <c r="R1377" s="5">
        <v>62.871559633027523</v>
      </c>
      <c r="S1377" s="5">
        <f t="shared" si="85"/>
        <v>62.871559633027523</v>
      </c>
      <c r="T1377" s="5" t="s">
        <v>8307</v>
      </c>
      <c r="U1377" s="5" t="s">
        <v>8306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12">
        <f t="shared" si="86"/>
        <v>42707.460717592592</v>
      </c>
      <c r="K1378" s="5">
        <v>1478189006</v>
      </c>
      <c r="L1378" s="12">
        <f t="shared" si="87"/>
        <v>42677.419050925921</v>
      </c>
      <c r="M1378" t="b">
        <v>0</v>
      </c>
      <c r="N1378" s="5">
        <v>168</v>
      </c>
      <c r="O1378" t="b">
        <v>1</v>
      </c>
      <c r="P1378" s="5" t="s">
        <v>8274</v>
      </c>
      <c r="Q1378" s="5">
        <f t="shared" si="84"/>
        <v>252.48648648648648</v>
      </c>
      <c r="R1378" s="5">
        <v>55.607142857142854</v>
      </c>
      <c r="S1378" s="5">
        <f t="shared" si="85"/>
        <v>55.607142857142854</v>
      </c>
      <c r="T1378" s="5" t="s">
        <v>8307</v>
      </c>
      <c r="U1378" s="5" t="s">
        <v>8306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12">
        <f t="shared" si="86"/>
        <v>42768.924305555556</v>
      </c>
      <c r="K1379" s="5">
        <v>1484198170</v>
      </c>
      <c r="L1379" s="12">
        <f t="shared" si="87"/>
        <v>42746.969560185185</v>
      </c>
      <c r="M1379" t="b">
        <v>0</v>
      </c>
      <c r="N1379" s="5">
        <v>31</v>
      </c>
      <c r="O1379" t="b">
        <v>1</v>
      </c>
      <c r="P1379" s="5" t="s">
        <v>8274</v>
      </c>
      <c r="Q1379" s="5">
        <f t="shared" si="84"/>
        <v>116.15384615384616</v>
      </c>
      <c r="R1379" s="5">
        <v>48.70967741935484</v>
      </c>
      <c r="S1379" s="5">
        <f t="shared" si="85"/>
        <v>48.70967741935484</v>
      </c>
      <c r="T1379" s="5" t="s">
        <v>8307</v>
      </c>
      <c r="U1379" s="5" t="s">
        <v>8306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12">
        <f t="shared" si="86"/>
        <v>42583.509375000001</v>
      </c>
      <c r="K1380" s="5">
        <v>1468779210</v>
      </c>
      <c r="L1380" s="12">
        <f t="shared" si="87"/>
        <v>42568.509375000001</v>
      </c>
      <c r="M1380" t="b">
        <v>0</v>
      </c>
      <c r="N1380" s="5">
        <v>133</v>
      </c>
      <c r="O1380" t="b">
        <v>1</v>
      </c>
      <c r="P1380" s="5" t="s">
        <v>8274</v>
      </c>
      <c r="Q1380" s="5">
        <f t="shared" si="84"/>
        <v>203.35</v>
      </c>
      <c r="R1380" s="5">
        <v>30.578947368421051</v>
      </c>
      <c r="S1380" s="5">
        <f t="shared" si="85"/>
        <v>30.578947368421051</v>
      </c>
      <c r="T1380" s="5" t="s">
        <v>8307</v>
      </c>
      <c r="U1380" s="5" t="s">
        <v>8306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12">
        <f t="shared" si="86"/>
        <v>42160.241620370369</v>
      </c>
      <c r="K1381" s="5">
        <v>1430912876</v>
      </c>
      <c r="L1381" s="12">
        <f t="shared" si="87"/>
        <v>42130.241620370369</v>
      </c>
      <c r="M1381" t="b">
        <v>0</v>
      </c>
      <c r="N1381" s="5">
        <v>151</v>
      </c>
      <c r="O1381" t="b">
        <v>1</v>
      </c>
      <c r="P1381" s="5" t="s">
        <v>8274</v>
      </c>
      <c r="Q1381" s="5">
        <f t="shared" si="84"/>
        <v>111.6</v>
      </c>
      <c r="R1381" s="5">
        <v>73.907284768211923</v>
      </c>
      <c r="S1381" s="5">
        <f t="shared" si="85"/>
        <v>73.907284768211923</v>
      </c>
      <c r="T1381" s="5" t="s">
        <v>8307</v>
      </c>
      <c r="U1381" s="5" t="s">
        <v>8306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12">
        <f t="shared" si="86"/>
        <v>42163.833333333328</v>
      </c>
      <c r="K1382" s="5">
        <v>1431886706</v>
      </c>
      <c r="L1382" s="12">
        <f t="shared" si="87"/>
        <v>42141.512800925921</v>
      </c>
      <c r="M1382" t="b">
        <v>0</v>
      </c>
      <c r="N1382" s="5">
        <v>5</v>
      </c>
      <c r="O1382" t="b">
        <v>1</v>
      </c>
      <c r="P1382" s="5" t="s">
        <v>8274</v>
      </c>
      <c r="Q1382" s="5">
        <f t="shared" si="84"/>
        <v>424</v>
      </c>
      <c r="R1382" s="5">
        <v>21.2</v>
      </c>
      <c r="S1382" s="5">
        <f t="shared" si="85"/>
        <v>21.2</v>
      </c>
      <c r="T1382" s="5" t="s">
        <v>8307</v>
      </c>
      <c r="U1382" s="5" t="s">
        <v>8306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12">
        <f t="shared" si="86"/>
        <v>42732.964409722219</v>
      </c>
      <c r="K1383" s="5">
        <v>1480396125</v>
      </c>
      <c r="L1383" s="12">
        <f t="shared" si="87"/>
        <v>42702.964409722219</v>
      </c>
      <c r="M1383" t="b">
        <v>0</v>
      </c>
      <c r="N1383" s="5">
        <v>73</v>
      </c>
      <c r="O1383" t="b">
        <v>1</v>
      </c>
      <c r="P1383" s="5" t="s">
        <v>8274</v>
      </c>
      <c r="Q1383" s="5">
        <f t="shared" si="84"/>
        <v>107.1</v>
      </c>
      <c r="R1383" s="5">
        <v>73.356164383561648</v>
      </c>
      <c r="S1383" s="5">
        <f t="shared" si="85"/>
        <v>73.356164383561648</v>
      </c>
      <c r="T1383" s="5" t="s">
        <v>8307</v>
      </c>
      <c r="U1383" s="5" t="s">
        <v>8306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12">
        <f t="shared" si="86"/>
        <v>41400.550185185188</v>
      </c>
      <c r="K1384" s="5">
        <v>1365275536</v>
      </c>
      <c r="L1384" s="12">
        <f t="shared" si="87"/>
        <v>41370.550185185188</v>
      </c>
      <c r="M1384" t="b">
        <v>0</v>
      </c>
      <c r="N1384" s="5">
        <v>148</v>
      </c>
      <c r="O1384" t="b">
        <v>1</v>
      </c>
      <c r="P1384" s="5" t="s">
        <v>8274</v>
      </c>
      <c r="Q1384" s="5">
        <f t="shared" si="84"/>
        <v>104.3625</v>
      </c>
      <c r="R1384" s="5">
        <v>56.412162162162161</v>
      </c>
      <c r="S1384" s="5">
        <f t="shared" si="85"/>
        <v>56.412162162162161</v>
      </c>
      <c r="T1384" s="5" t="s">
        <v>8307</v>
      </c>
      <c r="U1384" s="5" t="s">
        <v>8306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12">
        <f t="shared" si="86"/>
        <v>42726.824976851851</v>
      </c>
      <c r="K1385" s="5">
        <v>1480729678</v>
      </c>
      <c r="L1385" s="12">
        <f t="shared" si="87"/>
        <v>42706.824976851851</v>
      </c>
      <c r="M1385" t="b">
        <v>0</v>
      </c>
      <c r="N1385" s="5">
        <v>93</v>
      </c>
      <c r="O1385" t="b">
        <v>1</v>
      </c>
      <c r="P1385" s="5" t="s">
        <v>8274</v>
      </c>
      <c r="Q1385" s="5">
        <f t="shared" si="84"/>
        <v>212.40909090909091</v>
      </c>
      <c r="R1385" s="5">
        <v>50.247311827956992</v>
      </c>
      <c r="S1385" s="5">
        <f t="shared" si="85"/>
        <v>50.247311827956992</v>
      </c>
      <c r="T1385" s="5" t="s">
        <v>8307</v>
      </c>
      <c r="U1385" s="5" t="s">
        <v>8306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12">
        <f t="shared" si="86"/>
        <v>42190.485208333332</v>
      </c>
      <c r="K1386" s="5">
        <v>1433525922</v>
      </c>
      <c r="L1386" s="12">
        <f t="shared" si="87"/>
        <v>42160.485208333332</v>
      </c>
      <c r="M1386" t="b">
        <v>0</v>
      </c>
      <c r="N1386" s="5">
        <v>63</v>
      </c>
      <c r="O1386" t="b">
        <v>1</v>
      </c>
      <c r="P1386" s="5" t="s">
        <v>8274</v>
      </c>
      <c r="Q1386" s="5">
        <f t="shared" si="84"/>
        <v>124.08571428571429</v>
      </c>
      <c r="R1386" s="5">
        <v>68.936507936507937</v>
      </c>
      <c r="S1386" s="5">
        <f t="shared" si="85"/>
        <v>68.936507936507937</v>
      </c>
      <c r="T1386" s="5" t="s">
        <v>8307</v>
      </c>
      <c r="U1386" s="5" t="s">
        <v>8306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12">
        <f t="shared" si="86"/>
        <v>42489.257638888885</v>
      </c>
      <c r="K1387" s="5">
        <v>1457109121</v>
      </c>
      <c r="L1387" s="12">
        <f t="shared" si="87"/>
        <v>42433.438900462963</v>
      </c>
      <c r="M1387" t="b">
        <v>0</v>
      </c>
      <c r="N1387" s="5">
        <v>134</v>
      </c>
      <c r="O1387" t="b">
        <v>1</v>
      </c>
      <c r="P1387" s="5" t="s">
        <v>8274</v>
      </c>
      <c r="Q1387" s="5">
        <f t="shared" si="84"/>
        <v>110.406125</v>
      </c>
      <c r="R1387" s="5">
        <v>65.914104477611943</v>
      </c>
      <c r="S1387" s="5">
        <f t="shared" si="85"/>
        <v>65.914104477611943</v>
      </c>
      <c r="T1387" s="5" t="s">
        <v>8307</v>
      </c>
      <c r="U1387" s="5" t="s">
        <v>8306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12">
        <f t="shared" si="86"/>
        <v>42214.396863425922</v>
      </c>
      <c r="K1388" s="5">
        <v>1435591889</v>
      </c>
      <c r="L1388" s="12">
        <f t="shared" si="87"/>
        <v>42184.396863425922</v>
      </c>
      <c r="M1388" t="b">
        <v>0</v>
      </c>
      <c r="N1388" s="5">
        <v>14</v>
      </c>
      <c r="O1388" t="b">
        <v>1</v>
      </c>
      <c r="P1388" s="5" t="s">
        <v>8274</v>
      </c>
      <c r="Q1388" s="5">
        <f t="shared" si="84"/>
        <v>218.75</v>
      </c>
      <c r="R1388" s="5">
        <v>62.5</v>
      </c>
      <c r="S1388" s="5">
        <f t="shared" si="85"/>
        <v>62.5</v>
      </c>
      <c r="T1388" s="5" t="s">
        <v>8307</v>
      </c>
      <c r="U1388" s="5" t="s">
        <v>8306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12">
        <f t="shared" si="86"/>
        <v>42157.9375</v>
      </c>
      <c r="K1389" s="5">
        <v>1430604395</v>
      </c>
      <c r="L1389" s="12">
        <f t="shared" si="87"/>
        <v>42126.67123842593</v>
      </c>
      <c r="M1389" t="b">
        <v>0</v>
      </c>
      <c r="N1389" s="5">
        <v>78</v>
      </c>
      <c r="O1389" t="b">
        <v>1</v>
      </c>
      <c r="P1389" s="5" t="s">
        <v>8274</v>
      </c>
      <c r="Q1389" s="5">
        <f t="shared" si="84"/>
        <v>136.625</v>
      </c>
      <c r="R1389" s="5">
        <v>70.064102564102569</v>
      </c>
      <c r="S1389" s="5">
        <f t="shared" si="85"/>
        <v>70.064102564102569</v>
      </c>
      <c r="T1389" s="5" t="s">
        <v>8307</v>
      </c>
      <c r="U1389" s="5" t="s">
        <v>8306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12">
        <f t="shared" si="86"/>
        <v>42660.426388888889</v>
      </c>
      <c r="K1390" s="5">
        <v>1474469117</v>
      </c>
      <c r="L1390" s="12">
        <f t="shared" si="87"/>
        <v>42634.364780092597</v>
      </c>
      <c r="M1390" t="b">
        <v>0</v>
      </c>
      <c r="N1390" s="5">
        <v>112</v>
      </c>
      <c r="O1390" t="b">
        <v>1</v>
      </c>
      <c r="P1390" s="5" t="s">
        <v>8274</v>
      </c>
      <c r="Q1390" s="5">
        <f t="shared" si="84"/>
        <v>134.8074</v>
      </c>
      <c r="R1390" s="5">
        <v>60.181874999999998</v>
      </c>
      <c r="S1390" s="5">
        <f t="shared" si="85"/>
        <v>60.181874999999998</v>
      </c>
      <c r="T1390" s="5" t="s">
        <v>8307</v>
      </c>
      <c r="U1390" s="5" t="s">
        <v>8306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12">
        <f t="shared" si="86"/>
        <v>42595.230983796297</v>
      </c>
      <c r="K1391" s="5">
        <v>1468495957</v>
      </c>
      <c r="L1391" s="12">
        <f t="shared" si="87"/>
        <v>42565.230983796297</v>
      </c>
      <c r="M1391" t="b">
        <v>0</v>
      </c>
      <c r="N1391" s="5">
        <v>34</v>
      </c>
      <c r="O1391" t="b">
        <v>1</v>
      </c>
      <c r="P1391" s="5" t="s">
        <v>8274</v>
      </c>
      <c r="Q1391" s="5">
        <f t="shared" si="84"/>
        <v>145.4</v>
      </c>
      <c r="R1391" s="5">
        <v>21.382352941176471</v>
      </c>
      <c r="S1391" s="5">
        <f t="shared" si="85"/>
        <v>21.382352941176471</v>
      </c>
      <c r="T1391" s="5" t="s">
        <v>8307</v>
      </c>
      <c r="U1391" s="5" t="s">
        <v>8306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12">
        <f t="shared" si="86"/>
        <v>42121.466666666667</v>
      </c>
      <c r="K1392" s="5">
        <v>1427224606</v>
      </c>
      <c r="L1392" s="12">
        <f t="shared" si="87"/>
        <v>42087.553310185191</v>
      </c>
      <c r="M1392" t="b">
        <v>0</v>
      </c>
      <c r="N1392" s="5">
        <v>19</v>
      </c>
      <c r="O1392" t="b">
        <v>1</v>
      </c>
      <c r="P1392" s="5" t="s">
        <v>8274</v>
      </c>
      <c r="Q1392" s="5">
        <f t="shared" si="84"/>
        <v>109.10714285714286</v>
      </c>
      <c r="R1392" s="5">
        <v>160.78947368421052</v>
      </c>
      <c r="S1392" s="5">
        <f t="shared" si="85"/>
        <v>160.78947368421052</v>
      </c>
      <c r="T1392" s="5" t="s">
        <v>8307</v>
      </c>
      <c r="U1392" s="5" t="s">
        <v>8306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12">
        <f t="shared" si="86"/>
        <v>42237.957638888889</v>
      </c>
      <c r="K1393" s="5">
        <v>1436369818</v>
      </c>
      <c r="L1393" s="12">
        <f t="shared" si="87"/>
        <v>42193.400671296295</v>
      </c>
      <c r="M1393" t="b">
        <v>0</v>
      </c>
      <c r="N1393" s="5">
        <v>13</v>
      </c>
      <c r="O1393" t="b">
        <v>1</v>
      </c>
      <c r="P1393" s="5" t="s">
        <v>8274</v>
      </c>
      <c r="Q1393" s="5">
        <f t="shared" si="84"/>
        <v>110.2</v>
      </c>
      <c r="R1393" s="5">
        <v>42.384615384615387</v>
      </c>
      <c r="S1393" s="5">
        <f t="shared" si="85"/>
        <v>42.384615384615387</v>
      </c>
      <c r="T1393" s="5" t="s">
        <v>8307</v>
      </c>
      <c r="U1393" s="5" t="s">
        <v>8306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12">
        <f t="shared" si="86"/>
        <v>42431.904930555553</v>
      </c>
      <c r="K1394" s="5">
        <v>1454298186</v>
      </c>
      <c r="L1394" s="12">
        <f t="shared" si="87"/>
        <v>42400.904930555553</v>
      </c>
      <c r="M1394" t="b">
        <v>0</v>
      </c>
      <c r="N1394" s="5">
        <v>104</v>
      </c>
      <c r="O1394" t="b">
        <v>1</v>
      </c>
      <c r="P1394" s="5" t="s">
        <v>8274</v>
      </c>
      <c r="Q1394" s="5">
        <f t="shared" si="84"/>
        <v>113.64</v>
      </c>
      <c r="R1394" s="5">
        <v>27.317307692307693</v>
      </c>
      <c r="S1394" s="5">
        <f t="shared" si="85"/>
        <v>27.317307692307693</v>
      </c>
      <c r="T1394" s="5" t="s">
        <v>8307</v>
      </c>
      <c r="U1394" s="5" t="s">
        <v>8306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12">
        <f t="shared" si="86"/>
        <v>42583.431979166664</v>
      </c>
      <c r="K1395" s="5">
        <v>1467476523</v>
      </c>
      <c r="L1395" s="12">
        <f t="shared" si="87"/>
        <v>42553.431979166664</v>
      </c>
      <c r="M1395" t="b">
        <v>0</v>
      </c>
      <c r="N1395" s="5">
        <v>52</v>
      </c>
      <c r="O1395" t="b">
        <v>1</v>
      </c>
      <c r="P1395" s="5" t="s">
        <v>8274</v>
      </c>
      <c r="Q1395" s="5">
        <f t="shared" si="84"/>
        <v>102.35</v>
      </c>
      <c r="R1395" s="5">
        <v>196.82692307692307</v>
      </c>
      <c r="S1395" s="5">
        <f t="shared" si="85"/>
        <v>196.82692307692307</v>
      </c>
      <c r="T1395" s="5" t="s">
        <v>8307</v>
      </c>
      <c r="U1395" s="5" t="s">
        <v>8306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12">
        <f t="shared" si="86"/>
        <v>42794.875</v>
      </c>
      <c r="K1396" s="5">
        <v>1484623726</v>
      </c>
      <c r="L1396" s="12">
        <f t="shared" si="87"/>
        <v>42751.894976851851</v>
      </c>
      <c r="M1396" t="b">
        <v>0</v>
      </c>
      <c r="N1396" s="5">
        <v>17</v>
      </c>
      <c r="O1396" t="b">
        <v>1</v>
      </c>
      <c r="P1396" s="5" t="s">
        <v>8274</v>
      </c>
      <c r="Q1396" s="5">
        <f t="shared" si="84"/>
        <v>122.13333333333334</v>
      </c>
      <c r="R1396" s="5">
        <v>53.882352941176471</v>
      </c>
      <c r="S1396" s="5">
        <f t="shared" si="85"/>
        <v>53.882352941176471</v>
      </c>
      <c r="T1396" s="5" t="s">
        <v>8307</v>
      </c>
      <c r="U1396" s="5" t="s">
        <v>8306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12">
        <f t="shared" si="86"/>
        <v>42749.65834490741</v>
      </c>
      <c r="K1397" s="5">
        <v>1481838481</v>
      </c>
      <c r="L1397" s="12">
        <f t="shared" si="87"/>
        <v>42719.65834490741</v>
      </c>
      <c r="M1397" t="b">
        <v>0</v>
      </c>
      <c r="N1397" s="5">
        <v>82</v>
      </c>
      <c r="O1397" t="b">
        <v>1</v>
      </c>
      <c r="P1397" s="5" t="s">
        <v>8274</v>
      </c>
      <c r="Q1397" s="5">
        <f t="shared" si="84"/>
        <v>111.88571428571429</v>
      </c>
      <c r="R1397" s="5">
        <v>47.756097560975611</v>
      </c>
      <c r="S1397" s="5">
        <f t="shared" si="85"/>
        <v>47.756097560975611</v>
      </c>
      <c r="T1397" s="5" t="s">
        <v>8307</v>
      </c>
      <c r="U1397" s="5" t="s">
        <v>8306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12">
        <f t="shared" si="86"/>
        <v>42048.74863425926</v>
      </c>
      <c r="K1398" s="5">
        <v>1421279882</v>
      </c>
      <c r="L1398" s="12">
        <f t="shared" si="87"/>
        <v>42018.74863425926</v>
      </c>
      <c r="M1398" t="b">
        <v>0</v>
      </c>
      <c r="N1398" s="5">
        <v>73</v>
      </c>
      <c r="O1398" t="b">
        <v>1</v>
      </c>
      <c r="P1398" s="5" t="s">
        <v>8274</v>
      </c>
      <c r="Q1398" s="5">
        <f t="shared" si="84"/>
        <v>107.3</v>
      </c>
      <c r="R1398" s="5">
        <v>88.191780821917803</v>
      </c>
      <c r="S1398" s="5">
        <f t="shared" si="85"/>
        <v>88.191780821917803</v>
      </c>
      <c r="T1398" s="5" t="s">
        <v>8307</v>
      </c>
      <c r="U1398" s="5" t="s">
        <v>8306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12">
        <f t="shared" si="86"/>
        <v>42670.638194444444</v>
      </c>
      <c r="K1399" s="5">
        <v>1475013710</v>
      </c>
      <c r="L1399" s="12">
        <f t="shared" si="87"/>
        <v>42640.667939814812</v>
      </c>
      <c r="M1399" t="b">
        <v>0</v>
      </c>
      <c r="N1399" s="5">
        <v>158</v>
      </c>
      <c r="O1399" t="b">
        <v>1</v>
      </c>
      <c r="P1399" s="5" t="s">
        <v>8274</v>
      </c>
      <c r="Q1399" s="5">
        <f t="shared" si="84"/>
        <v>113.85</v>
      </c>
      <c r="R1399" s="5">
        <v>72.056962025316452</v>
      </c>
      <c r="S1399" s="5">
        <f t="shared" si="85"/>
        <v>72.056962025316452</v>
      </c>
      <c r="T1399" s="5" t="s">
        <v>8307</v>
      </c>
      <c r="U1399" s="5" t="s">
        <v>8306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12">
        <f t="shared" si="86"/>
        <v>42556.624236111107</v>
      </c>
      <c r="K1400" s="5">
        <v>1465160334</v>
      </c>
      <c r="L1400" s="12">
        <f t="shared" si="87"/>
        <v>42526.624236111107</v>
      </c>
      <c r="M1400" t="b">
        <v>0</v>
      </c>
      <c r="N1400" s="5">
        <v>65</v>
      </c>
      <c r="O1400" t="b">
        <v>1</v>
      </c>
      <c r="P1400" s="5" t="s">
        <v>8274</v>
      </c>
      <c r="Q1400" s="5">
        <f t="shared" si="84"/>
        <v>109.68181818181819</v>
      </c>
      <c r="R1400" s="5">
        <v>74.246153846153845</v>
      </c>
      <c r="S1400" s="5">
        <f t="shared" si="85"/>
        <v>74.246153846153845</v>
      </c>
      <c r="T1400" s="5" t="s">
        <v>8307</v>
      </c>
      <c r="U1400" s="5" t="s">
        <v>8306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12">
        <f t="shared" si="86"/>
        <v>41918.754317129627</v>
      </c>
      <c r="K1401" s="5">
        <v>1410048373</v>
      </c>
      <c r="L1401" s="12">
        <f t="shared" si="87"/>
        <v>41888.754317129627</v>
      </c>
      <c r="M1401" t="b">
        <v>0</v>
      </c>
      <c r="N1401" s="5">
        <v>184</v>
      </c>
      <c r="O1401" t="b">
        <v>1</v>
      </c>
      <c r="P1401" s="5" t="s">
        <v>8274</v>
      </c>
      <c r="Q1401" s="5">
        <f t="shared" si="84"/>
        <v>126.14444444444445</v>
      </c>
      <c r="R1401" s="5">
        <v>61.701086956521742</v>
      </c>
      <c r="S1401" s="5">
        <f t="shared" si="85"/>
        <v>61.701086956521742</v>
      </c>
      <c r="T1401" s="5" t="s">
        <v>8307</v>
      </c>
      <c r="U1401" s="5" t="s">
        <v>8306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12">
        <f t="shared" si="86"/>
        <v>42532.979166666672</v>
      </c>
      <c r="K1402" s="5">
        <v>1462695073</v>
      </c>
      <c r="L1402" s="12">
        <f t="shared" si="87"/>
        <v>42498.091122685189</v>
      </c>
      <c r="M1402" t="b">
        <v>0</v>
      </c>
      <c r="N1402" s="5">
        <v>34</v>
      </c>
      <c r="O1402" t="b">
        <v>1</v>
      </c>
      <c r="P1402" s="5" t="s">
        <v>8274</v>
      </c>
      <c r="Q1402" s="5">
        <f t="shared" si="84"/>
        <v>167.42857142857142</v>
      </c>
      <c r="R1402" s="5">
        <v>17.235294117647058</v>
      </c>
      <c r="S1402" s="5">
        <f t="shared" si="85"/>
        <v>17.235294117647058</v>
      </c>
      <c r="T1402" s="5" t="s">
        <v>8307</v>
      </c>
      <c r="U1402" s="5" t="s">
        <v>8306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12">
        <f t="shared" si="86"/>
        <v>41420.74622685185</v>
      </c>
      <c r="K1403" s="5">
        <v>1367798074</v>
      </c>
      <c r="L1403" s="12">
        <f t="shared" si="87"/>
        <v>41399.74622685185</v>
      </c>
      <c r="M1403" t="b">
        <v>0</v>
      </c>
      <c r="N1403" s="5">
        <v>240</v>
      </c>
      <c r="O1403" t="b">
        <v>1</v>
      </c>
      <c r="P1403" s="5" t="s">
        <v>8274</v>
      </c>
      <c r="Q1403" s="5">
        <f t="shared" si="84"/>
        <v>496.52</v>
      </c>
      <c r="R1403" s="5">
        <v>51.720833333333331</v>
      </c>
      <c r="S1403" s="5">
        <f t="shared" si="85"/>
        <v>51.720833333333331</v>
      </c>
      <c r="T1403" s="5" t="s">
        <v>8307</v>
      </c>
      <c r="U1403" s="5" t="s">
        <v>8306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12">
        <f t="shared" si="86"/>
        <v>42124.761701388888</v>
      </c>
      <c r="K1404" s="5">
        <v>1425259011</v>
      </c>
      <c r="L1404" s="12">
        <f t="shared" si="87"/>
        <v>42064.803368055553</v>
      </c>
      <c r="M1404" t="b">
        <v>0</v>
      </c>
      <c r="N1404" s="5">
        <v>113</v>
      </c>
      <c r="O1404" t="b">
        <v>1</v>
      </c>
      <c r="P1404" s="5" t="s">
        <v>8274</v>
      </c>
      <c r="Q1404" s="5">
        <f t="shared" si="84"/>
        <v>109.16</v>
      </c>
      <c r="R1404" s="5">
        <v>24.150442477876105</v>
      </c>
      <c r="S1404" s="5">
        <f t="shared" si="85"/>
        <v>24.150442477876105</v>
      </c>
      <c r="T1404" s="5" t="s">
        <v>8307</v>
      </c>
      <c r="U1404" s="5" t="s">
        <v>8306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12">
        <f t="shared" si="86"/>
        <v>41480.812905092593</v>
      </c>
      <c r="K1405" s="5">
        <v>1372210235</v>
      </c>
      <c r="L1405" s="12">
        <f t="shared" si="87"/>
        <v>41450.812905092593</v>
      </c>
      <c r="M1405" t="b">
        <v>0</v>
      </c>
      <c r="N1405" s="5">
        <v>66</v>
      </c>
      <c r="O1405" t="b">
        <v>1</v>
      </c>
      <c r="P1405" s="5" t="s">
        <v>8274</v>
      </c>
      <c r="Q1405" s="5">
        <f t="shared" si="84"/>
        <v>102.575</v>
      </c>
      <c r="R1405" s="5">
        <v>62.166666666666664</v>
      </c>
      <c r="S1405" s="5">
        <f t="shared" si="85"/>
        <v>62.166666666666664</v>
      </c>
      <c r="T1405" s="5" t="s">
        <v>8307</v>
      </c>
      <c r="U1405" s="5" t="s">
        <v>8306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12">
        <f t="shared" si="86"/>
        <v>42057.260243055556</v>
      </c>
      <c r="K1406" s="5">
        <v>1422447285</v>
      </c>
      <c r="L1406" s="12">
        <f t="shared" si="87"/>
        <v>42032.260243055556</v>
      </c>
      <c r="M1406" t="b">
        <v>1</v>
      </c>
      <c r="N1406" s="5">
        <v>5</v>
      </c>
      <c r="O1406" t="b">
        <v>0</v>
      </c>
      <c r="P1406" s="5" t="s">
        <v>8285</v>
      </c>
      <c r="Q1406" s="5">
        <f t="shared" si="84"/>
        <v>1.6620689655172414</v>
      </c>
      <c r="R1406" s="5">
        <v>48.2</v>
      </c>
      <c r="S1406" s="5">
        <f t="shared" si="85"/>
        <v>48.2</v>
      </c>
      <c r="T1406" s="5" t="s">
        <v>8333</v>
      </c>
      <c r="U1406" s="5" t="s">
        <v>8340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12">
        <f t="shared" si="86"/>
        <v>41971.472233796296</v>
      </c>
      <c r="K1407" s="5">
        <v>1414599601</v>
      </c>
      <c r="L1407" s="12">
        <f t="shared" si="87"/>
        <v>41941.430567129632</v>
      </c>
      <c r="M1407" t="b">
        <v>1</v>
      </c>
      <c r="N1407" s="5">
        <v>17</v>
      </c>
      <c r="O1407" t="b">
        <v>0</v>
      </c>
      <c r="P1407" s="5" t="s">
        <v>8285</v>
      </c>
      <c r="Q1407" s="5">
        <f t="shared" si="84"/>
        <v>0.42</v>
      </c>
      <c r="R1407" s="5">
        <v>6.1764705882352944</v>
      </c>
      <c r="S1407" s="5">
        <f t="shared" si="85"/>
        <v>6.1764705882352944</v>
      </c>
      <c r="T1407" s="5" t="s">
        <v>8333</v>
      </c>
      <c r="U1407" s="5" t="s">
        <v>8340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12">
        <f t="shared" si="86"/>
        <v>42350.166666666672</v>
      </c>
      <c r="K1408" s="5">
        <v>1445336607</v>
      </c>
      <c r="L1408" s="12">
        <f t="shared" si="87"/>
        <v>42297.182951388888</v>
      </c>
      <c r="M1408" t="b">
        <v>0</v>
      </c>
      <c r="N1408" s="5">
        <v>3</v>
      </c>
      <c r="O1408" t="b">
        <v>0</v>
      </c>
      <c r="P1408" s="5" t="s">
        <v>8285</v>
      </c>
      <c r="Q1408" s="5">
        <f t="shared" si="84"/>
        <v>0.125</v>
      </c>
      <c r="R1408" s="5">
        <v>5</v>
      </c>
      <c r="S1408" s="5">
        <f t="shared" si="85"/>
        <v>5</v>
      </c>
      <c r="T1408" s="5" t="s">
        <v>8333</v>
      </c>
      <c r="U1408" s="5" t="s">
        <v>8340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12">
        <f t="shared" si="86"/>
        <v>41863.286782407406</v>
      </c>
      <c r="K1409" s="5">
        <v>1405687978</v>
      </c>
      <c r="L1409" s="12">
        <f t="shared" si="87"/>
        <v>41838.286782407406</v>
      </c>
      <c r="M1409" t="b">
        <v>0</v>
      </c>
      <c r="N1409" s="5">
        <v>2</v>
      </c>
      <c r="O1409" t="b">
        <v>0</v>
      </c>
      <c r="P1409" s="5" t="s">
        <v>8285</v>
      </c>
      <c r="Q1409" s="5">
        <f t="shared" si="84"/>
        <v>0.5</v>
      </c>
      <c r="R1409" s="5">
        <v>7.5</v>
      </c>
      <c r="S1409" s="5">
        <f t="shared" si="85"/>
        <v>7.5</v>
      </c>
      <c r="T1409" s="5" t="s">
        <v>8333</v>
      </c>
      <c r="U1409" s="5" t="s">
        <v>8340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12">
        <f t="shared" si="86"/>
        <v>42321.663842592592</v>
      </c>
      <c r="K1410" s="5">
        <v>1444856156</v>
      </c>
      <c r="L1410" s="12">
        <f t="shared" si="87"/>
        <v>42291.622175925921</v>
      </c>
      <c r="M1410" t="b">
        <v>0</v>
      </c>
      <c r="N1410" s="5">
        <v>6</v>
      </c>
      <c r="O1410" t="b">
        <v>0</v>
      </c>
      <c r="P1410" s="5" t="s">
        <v>8285</v>
      </c>
      <c r="Q1410" s="5">
        <f t="shared" ref="Q1410:Q1473" si="88">E1410*100/D1410</f>
        <v>7.2</v>
      </c>
      <c r="R1410" s="5">
        <v>12</v>
      </c>
      <c r="S1410" s="5">
        <f t="shared" ref="S1410:S1473" si="89">IFERROR(R1410,0)</f>
        <v>12</v>
      </c>
      <c r="T1410" s="5" t="s">
        <v>8333</v>
      </c>
      <c r="U1410" s="5" t="s">
        <v>8340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12">
        <f t="shared" ref="J1411:J1474" si="90">(I1411/86400)+25569+(-6/24)</f>
        <v>42004.925173611111</v>
      </c>
      <c r="K1411" s="5">
        <v>1414897935</v>
      </c>
      <c r="L1411" s="12">
        <f t="shared" ref="L1411:L1474" si="91">(K1411/86400)+25569+(-6/24)</f>
        <v>41944.883506944447</v>
      </c>
      <c r="M1411" t="b">
        <v>0</v>
      </c>
      <c r="N1411" s="5">
        <v>0</v>
      </c>
      <c r="O1411" t="b">
        <v>0</v>
      </c>
      <c r="P1411" s="5" t="s">
        <v>8285</v>
      </c>
      <c r="Q1411" s="5">
        <f t="shared" si="88"/>
        <v>0</v>
      </c>
      <c r="R1411" s="5" t="e">
        <v>#DIV/0!</v>
      </c>
      <c r="S1411" s="5">
        <f t="shared" si="89"/>
        <v>0</v>
      </c>
      <c r="T1411" s="5" t="s">
        <v>8333</v>
      </c>
      <c r="U1411" s="5" t="s">
        <v>8340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12">
        <f t="shared" si="90"/>
        <v>42524.068518518514</v>
      </c>
      <c r="K1412" s="5">
        <v>1461051520</v>
      </c>
      <c r="L1412" s="12">
        <f t="shared" si="91"/>
        <v>42479.068518518514</v>
      </c>
      <c r="M1412" t="b">
        <v>0</v>
      </c>
      <c r="N1412" s="5">
        <v>1</v>
      </c>
      <c r="O1412" t="b">
        <v>0</v>
      </c>
      <c r="P1412" s="5" t="s">
        <v>8285</v>
      </c>
      <c r="Q1412" s="5">
        <f t="shared" si="88"/>
        <v>1.6666666666666666E-2</v>
      </c>
      <c r="R1412" s="5">
        <v>1</v>
      </c>
      <c r="S1412" s="5">
        <f t="shared" si="89"/>
        <v>1</v>
      </c>
      <c r="T1412" s="5" t="s">
        <v>8333</v>
      </c>
      <c r="U1412" s="5" t="s">
        <v>8340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12">
        <f t="shared" si="90"/>
        <v>42040.809027777781</v>
      </c>
      <c r="K1413" s="5">
        <v>1420766700</v>
      </c>
      <c r="L1413" s="12">
        <f t="shared" si="91"/>
        <v>42012.809027777781</v>
      </c>
      <c r="M1413" t="b">
        <v>0</v>
      </c>
      <c r="N1413" s="5">
        <v>3</v>
      </c>
      <c r="O1413" t="b">
        <v>0</v>
      </c>
      <c r="P1413" s="5" t="s">
        <v>8285</v>
      </c>
      <c r="Q1413" s="5">
        <f t="shared" si="88"/>
        <v>0.23333333333333334</v>
      </c>
      <c r="R1413" s="5">
        <v>2.3333333333333335</v>
      </c>
      <c r="S1413" s="5">
        <f t="shared" si="89"/>
        <v>2.3333333333333335</v>
      </c>
      <c r="T1413" s="5" t="s">
        <v>8333</v>
      </c>
      <c r="U1413" s="5" t="s">
        <v>8340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12">
        <f t="shared" si="90"/>
        <v>41976.813645833332</v>
      </c>
      <c r="K1414" s="5">
        <v>1415064699</v>
      </c>
      <c r="L1414" s="12">
        <f t="shared" si="91"/>
        <v>41946.813645833332</v>
      </c>
      <c r="M1414" t="b">
        <v>0</v>
      </c>
      <c r="N1414" s="5">
        <v>13</v>
      </c>
      <c r="O1414" t="b">
        <v>0</v>
      </c>
      <c r="P1414" s="5" t="s">
        <v>8285</v>
      </c>
      <c r="Q1414" s="5">
        <f t="shared" si="88"/>
        <v>4.5714285714285712</v>
      </c>
      <c r="R1414" s="5">
        <v>24.615384615384617</v>
      </c>
      <c r="S1414" s="5">
        <f t="shared" si="89"/>
        <v>24.615384615384617</v>
      </c>
      <c r="T1414" s="5" t="s">
        <v>8333</v>
      </c>
      <c r="U1414" s="5" t="s">
        <v>8340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12">
        <f t="shared" si="90"/>
        <v>42420.187152777777</v>
      </c>
      <c r="K1415" s="5">
        <v>1450780170</v>
      </c>
      <c r="L1415" s="12">
        <f t="shared" si="91"/>
        <v>42360.187152777777</v>
      </c>
      <c r="M1415" t="b">
        <v>0</v>
      </c>
      <c r="N1415" s="5">
        <v>1</v>
      </c>
      <c r="O1415" t="b">
        <v>0</v>
      </c>
      <c r="P1415" s="5" t="s">
        <v>8285</v>
      </c>
      <c r="Q1415" s="5">
        <f t="shared" si="88"/>
        <v>5</v>
      </c>
      <c r="R1415" s="5">
        <v>100</v>
      </c>
      <c r="S1415" s="5">
        <f t="shared" si="89"/>
        <v>100</v>
      </c>
      <c r="T1415" s="5" t="s">
        <v>8333</v>
      </c>
      <c r="U1415" s="5" t="s">
        <v>8340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12">
        <f t="shared" si="90"/>
        <v>42738.00309027778</v>
      </c>
      <c r="K1416" s="5">
        <v>1480831467</v>
      </c>
      <c r="L1416" s="12">
        <f t="shared" si="91"/>
        <v>42708.00309027778</v>
      </c>
      <c r="M1416" t="b">
        <v>0</v>
      </c>
      <c r="N1416" s="5">
        <v>1</v>
      </c>
      <c r="O1416" t="b">
        <v>0</v>
      </c>
      <c r="P1416" s="5" t="s">
        <v>8285</v>
      </c>
      <c r="Q1416" s="5">
        <f t="shared" si="88"/>
        <v>0.2</v>
      </c>
      <c r="R1416" s="5">
        <v>1</v>
      </c>
      <c r="S1416" s="5">
        <f t="shared" si="89"/>
        <v>1</v>
      </c>
      <c r="T1416" s="5" t="s">
        <v>8333</v>
      </c>
      <c r="U1416" s="5" t="s">
        <v>8340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12">
        <f t="shared" si="90"/>
        <v>42232.425821759258</v>
      </c>
      <c r="K1417" s="5">
        <v>1436285591</v>
      </c>
      <c r="L1417" s="12">
        <f t="shared" si="91"/>
        <v>42192.425821759258</v>
      </c>
      <c r="M1417" t="b">
        <v>0</v>
      </c>
      <c r="N1417" s="5">
        <v>9</v>
      </c>
      <c r="O1417" t="b">
        <v>0</v>
      </c>
      <c r="P1417" s="5" t="s">
        <v>8285</v>
      </c>
      <c r="Q1417" s="5">
        <f t="shared" si="88"/>
        <v>18.181818181818183</v>
      </c>
      <c r="R1417" s="5">
        <v>88.888888888888886</v>
      </c>
      <c r="S1417" s="5">
        <f t="shared" si="89"/>
        <v>88.888888888888886</v>
      </c>
      <c r="T1417" s="5" t="s">
        <v>8333</v>
      </c>
      <c r="U1417" s="5" t="s">
        <v>8340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12">
        <f t="shared" si="90"/>
        <v>42329.717812499999</v>
      </c>
      <c r="K1418" s="5">
        <v>1445552019</v>
      </c>
      <c r="L1418" s="12">
        <f t="shared" si="91"/>
        <v>42299.676145833335</v>
      </c>
      <c r="M1418" t="b">
        <v>0</v>
      </c>
      <c r="N1418" s="5">
        <v>0</v>
      </c>
      <c r="O1418" t="b">
        <v>0</v>
      </c>
      <c r="P1418" s="5" t="s">
        <v>8285</v>
      </c>
      <c r="Q1418" s="5">
        <f t="shared" si="88"/>
        <v>0</v>
      </c>
      <c r="R1418" s="5" t="e">
        <v>#DIV/0!</v>
      </c>
      <c r="S1418" s="5">
        <f t="shared" si="89"/>
        <v>0</v>
      </c>
      <c r="T1418" s="5" t="s">
        <v>8333</v>
      </c>
      <c r="U1418" s="5" t="s">
        <v>8340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12">
        <f t="shared" si="90"/>
        <v>42262.21597222222</v>
      </c>
      <c r="K1419" s="5">
        <v>1439696174</v>
      </c>
      <c r="L1419" s="12">
        <f t="shared" si="91"/>
        <v>42231.90016203704</v>
      </c>
      <c r="M1419" t="b">
        <v>0</v>
      </c>
      <c r="N1419" s="5">
        <v>2</v>
      </c>
      <c r="O1419" t="b">
        <v>0</v>
      </c>
      <c r="P1419" s="5" t="s">
        <v>8285</v>
      </c>
      <c r="Q1419" s="5">
        <f t="shared" si="88"/>
        <v>1.2222222222222223</v>
      </c>
      <c r="R1419" s="5">
        <v>27.5</v>
      </c>
      <c r="S1419" s="5">
        <f t="shared" si="89"/>
        <v>27.5</v>
      </c>
      <c r="T1419" s="5" t="s">
        <v>8333</v>
      </c>
      <c r="U1419" s="5" t="s">
        <v>8340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12">
        <f t="shared" si="90"/>
        <v>42425.206412037034</v>
      </c>
      <c r="K1420" s="5">
        <v>1453805834</v>
      </c>
      <c r="L1420" s="12">
        <f t="shared" si="91"/>
        <v>42395.206412037034</v>
      </c>
      <c r="M1420" t="b">
        <v>0</v>
      </c>
      <c r="N1420" s="5">
        <v>1</v>
      </c>
      <c r="O1420" t="b">
        <v>0</v>
      </c>
      <c r="P1420" s="5" t="s">
        <v>8285</v>
      </c>
      <c r="Q1420" s="5">
        <f t="shared" si="88"/>
        <v>0.2</v>
      </c>
      <c r="R1420" s="5">
        <v>6</v>
      </c>
      <c r="S1420" s="5">
        <f t="shared" si="89"/>
        <v>6</v>
      </c>
      <c r="T1420" s="5" t="s">
        <v>8333</v>
      </c>
      <c r="U1420" s="5" t="s">
        <v>8340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12">
        <f t="shared" si="90"/>
        <v>42652.206238425926</v>
      </c>
      <c r="K1421" s="5">
        <v>1473418619</v>
      </c>
      <c r="L1421" s="12">
        <f t="shared" si="91"/>
        <v>42622.206238425926</v>
      </c>
      <c r="M1421" t="b">
        <v>0</v>
      </c>
      <c r="N1421" s="5">
        <v>10</v>
      </c>
      <c r="O1421" t="b">
        <v>0</v>
      </c>
      <c r="P1421" s="5" t="s">
        <v>8285</v>
      </c>
      <c r="Q1421" s="5">
        <f t="shared" si="88"/>
        <v>7.0634920634920633</v>
      </c>
      <c r="R1421" s="5">
        <v>44.5</v>
      </c>
      <c r="S1421" s="5">
        <f t="shared" si="89"/>
        <v>44.5</v>
      </c>
      <c r="T1421" s="5" t="s">
        <v>8333</v>
      </c>
      <c r="U1421" s="5" t="s">
        <v>8340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12">
        <f t="shared" si="90"/>
        <v>42549.417662037042</v>
      </c>
      <c r="K1422" s="5">
        <v>1464969686</v>
      </c>
      <c r="L1422" s="12">
        <f t="shared" si="91"/>
        <v>42524.417662037042</v>
      </c>
      <c r="M1422" t="b">
        <v>0</v>
      </c>
      <c r="N1422" s="5">
        <v>3</v>
      </c>
      <c r="O1422" t="b">
        <v>0</v>
      </c>
      <c r="P1422" s="5" t="s">
        <v>8285</v>
      </c>
      <c r="Q1422" s="5">
        <f t="shared" si="88"/>
        <v>2.7272727272727271</v>
      </c>
      <c r="R1422" s="5">
        <v>1</v>
      </c>
      <c r="S1422" s="5">
        <f t="shared" si="89"/>
        <v>1</v>
      </c>
      <c r="T1422" s="5" t="s">
        <v>8333</v>
      </c>
      <c r="U1422" s="5" t="s">
        <v>8340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12">
        <f t="shared" si="90"/>
        <v>42043.665613425925</v>
      </c>
      <c r="K1423" s="5">
        <v>1420840709</v>
      </c>
      <c r="L1423" s="12">
        <f t="shared" si="91"/>
        <v>42013.665613425925</v>
      </c>
      <c r="M1423" t="b">
        <v>0</v>
      </c>
      <c r="N1423" s="5">
        <v>2</v>
      </c>
      <c r="O1423" t="b">
        <v>0</v>
      </c>
      <c r="P1423" s="5" t="s">
        <v>8285</v>
      </c>
      <c r="Q1423" s="5">
        <f t="shared" si="88"/>
        <v>0.1</v>
      </c>
      <c r="R1423" s="5">
        <v>100</v>
      </c>
      <c r="S1423" s="5">
        <f t="shared" si="89"/>
        <v>100</v>
      </c>
      <c r="T1423" s="5" t="s">
        <v>8333</v>
      </c>
      <c r="U1423" s="5" t="s">
        <v>8340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12">
        <f t="shared" si="90"/>
        <v>42633.989629629628</v>
      </c>
      <c r="K1424" s="5">
        <v>1471844704</v>
      </c>
      <c r="L1424" s="12">
        <f t="shared" si="91"/>
        <v>42603.989629629628</v>
      </c>
      <c r="M1424" t="b">
        <v>0</v>
      </c>
      <c r="N1424" s="5">
        <v>2</v>
      </c>
      <c r="O1424" t="b">
        <v>0</v>
      </c>
      <c r="P1424" s="5" t="s">
        <v>8285</v>
      </c>
      <c r="Q1424" s="5">
        <f t="shared" si="88"/>
        <v>0.104</v>
      </c>
      <c r="R1424" s="5">
        <v>13</v>
      </c>
      <c r="S1424" s="5">
        <f t="shared" si="89"/>
        <v>13</v>
      </c>
      <c r="T1424" s="5" t="s">
        <v>8333</v>
      </c>
      <c r="U1424" s="5" t="s">
        <v>8340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12">
        <f t="shared" si="90"/>
        <v>42370.110312500001</v>
      </c>
      <c r="K1425" s="5">
        <v>1449045531</v>
      </c>
      <c r="L1425" s="12">
        <f t="shared" si="91"/>
        <v>42340.110312500001</v>
      </c>
      <c r="M1425" t="b">
        <v>0</v>
      </c>
      <c r="N1425" s="5">
        <v>1</v>
      </c>
      <c r="O1425" t="b">
        <v>0</v>
      </c>
      <c r="P1425" s="5" t="s">
        <v>8285</v>
      </c>
      <c r="Q1425" s="5">
        <f t="shared" si="88"/>
        <v>0.33333333333333331</v>
      </c>
      <c r="R1425" s="5">
        <v>100</v>
      </c>
      <c r="S1425" s="5">
        <f t="shared" si="89"/>
        <v>100</v>
      </c>
      <c r="T1425" s="5" t="s">
        <v>8333</v>
      </c>
      <c r="U1425" s="5" t="s">
        <v>8340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12">
        <f t="shared" si="90"/>
        <v>42689.509282407409</v>
      </c>
      <c r="K1426" s="5">
        <v>1478106802</v>
      </c>
      <c r="L1426" s="12">
        <f t="shared" si="91"/>
        <v>42676.467615740738</v>
      </c>
      <c r="M1426" t="b">
        <v>0</v>
      </c>
      <c r="N1426" s="5">
        <v>14</v>
      </c>
      <c r="O1426" t="b">
        <v>0</v>
      </c>
      <c r="P1426" s="5" t="s">
        <v>8285</v>
      </c>
      <c r="Q1426" s="5">
        <f t="shared" si="88"/>
        <v>20.36</v>
      </c>
      <c r="R1426" s="5">
        <v>109.07142857142857</v>
      </c>
      <c r="S1426" s="5">
        <f t="shared" si="89"/>
        <v>109.07142857142857</v>
      </c>
      <c r="T1426" s="5" t="s">
        <v>8333</v>
      </c>
      <c r="U1426" s="5" t="s">
        <v>8340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12">
        <f t="shared" si="90"/>
        <v>42122.881469907406</v>
      </c>
      <c r="K1427" s="5">
        <v>1427684959</v>
      </c>
      <c r="L1427" s="12">
        <f t="shared" si="91"/>
        <v>42092.881469907406</v>
      </c>
      <c r="M1427" t="b">
        <v>0</v>
      </c>
      <c r="N1427" s="5">
        <v>0</v>
      </c>
      <c r="O1427" t="b">
        <v>0</v>
      </c>
      <c r="P1427" s="5" t="s">
        <v>8285</v>
      </c>
      <c r="Q1427" s="5">
        <f t="shared" si="88"/>
        <v>0</v>
      </c>
      <c r="R1427" s="5" t="e">
        <v>#DIV/0!</v>
      </c>
      <c r="S1427" s="5">
        <f t="shared" si="89"/>
        <v>0</v>
      </c>
      <c r="T1427" s="5" t="s">
        <v>8333</v>
      </c>
      <c r="U1427" s="5" t="s">
        <v>8340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12">
        <f t="shared" si="90"/>
        <v>42240.140277777777</v>
      </c>
      <c r="K1428" s="5">
        <v>1435224120</v>
      </c>
      <c r="L1428" s="12">
        <f t="shared" si="91"/>
        <v>42180.140277777777</v>
      </c>
      <c r="M1428" t="b">
        <v>0</v>
      </c>
      <c r="N1428" s="5">
        <v>0</v>
      </c>
      <c r="O1428" t="b">
        <v>0</v>
      </c>
      <c r="P1428" s="5" t="s">
        <v>8285</v>
      </c>
      <c r="Q1428" s="5">
        <f t="shared" si="88"/>
        <v>0</v>
      </c>
      <c r="R1428" s="5" t="e">
        <v>#DIV/0!</v>
      </c>
      <c r="S1428" s="5">
        <f t="shared" si="89"/>
        <v>0</v>
      </c>
      <c r="T1428" s="5" t="s">
        <v>8333</v>
      </c>
      <c r="U1428" s="5" t="s">
        <v>8340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12">
        <f t="shared" si="90"/>
        <v>42631.601678240739</v>
      </c>
      <c r="K1429" s="5">
        <v>1471638385</v>
      </c>
      <c r="L1429" s="12">
        <f t="shared" si="91"/>
        <v>42601.601678240739</v>
      </c>
      <c r="M1429" t="b">
        <v>0</v>
      </c>
      <c r="N1429" s="5">
        <v>4</v>
      </c>
      <c r="O1429" t="b">
        <v>0</v>
      </c>
      <c r="P1429" s="5" t="s">
        <v>8285</v>
      </c>
      <c r="Q1429" s="5">
        <f t="shared" si="88"/>
        <v>8.3800000000000008</v>
      </c>
      <c r="R1429" s="5">
        <v>104.75</v>
      </c>
      <c r="S1429" s="5">
        <f t="shared" si="89"/>
        <v>104.75</v>
      </c>
      <c r="T1429" s="5" t="s">
        <v>8333</v>
      </c>
      <c r="U1429" s="5" t="s">
        <v>8340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12">
        <f t="shared" si="90"/>
        <v>42462.088159722218</v>
      </c>
      <c r="K1430" s="5">
        <v>1456996017</v>
      </c>
      <c r="L1430" s="12">
        <f t="shared" si="91"/>
        <v>42432.129826388889</v>
      </c>
      <c r="M1430" t="b">
        <v>0</v>
      </c>
      <c r="N1430" s="5">
        <v>3</v>
      </c>
      <c r="O1430" t="b">
        <v>0</v>
      </c>
      <c r="P1430" s="5" t="s">
        <v>8285</v>
      </c>
      <c r="Q1430" s="5">
        <f t="shared" si="88"/>
        <v>4.5</v>
      </c>
      <c r="R1430" s="5">
        <v>15</v>
      </c>
      <c r="S1430" s="5">
        <f t="shared" si="89"/>
        <v>15</v>
      </c>
      <c r="T1430" s="5" t="s">
        <v>8333</v>
      </c>
      <c r="U1430" s="5" t="s">
        <v>8340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12">
        <f t="shared" si="90"/>
        <v>42103.810671296298</v>
      </c>
      <c r="K1431" s="5">
        <v>1426037242</v>
      </c>
      <c r="L1431" s="12">
        <f t="shared" si="91"/>
        <v>42073.810671296298</v>
      </c>
      <c r="M1431" t="b">
        <v>0</v>
      </c>
      <c r="N1431" s="5">
        <v>0</v>
      </c>
      <c r="O1431" t="b">
        <v>0</v>
      </c>
      <c r="P1431" s="5" t="s">
        <v>8285</v>
      </c>
      <c r="Q1431" s="5">
        <f t="shared" si="88"/>
        <v>0</v>
      </c>
      <c r="R1431" s="5" t="e">
        <v>#DIV/0!</v>
      </c>
      <c r="S1431" s="5">
        <f t="shared" si="89"/>
        <v>0</v>
      </c>
      <c r="T1431" s="5" t="s">
        <v>8333</v>
      </c>
      <c r="U1431" s="5" t="s">
        <v>8340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12">
        <f t="shared" si="90"/>
        <v>41992.563518518524</v>
      </c>
      <c r="K1432" s="5">
        <v>1416339088</v>
      </c>
      <c r="L1432" s="12">
        <f t="shared" si="91"/>
        <v>41961.563518518524</v>
      </c>
      <c r="M1432" t="b">
        <v>0</v>
      </c>
      <c r="N1432" s="5">
        <v>5</v>
      </c>
      <c r="O1432" t="b">
        <v>0</v>
      </c>
      <c r="P1432" s="5" t="s">
        <v>8285</v>
      </c>
      <c r="Q1432" s="5">
        <f t="shared" si="88"/>
        <v>8.06</v>
      </c>
      <c r="R1432" s="5">
        <v>80.599999999999994</v>
      </c>
      <c r="S1432" s="5">
        <f t="shared" si="89"/>
        <v>80.599999999999994</v>
      </c>
      <c r="T1432" s="5" t="s">
        <v>8333</v>
      </c>
      <c r="U1432" s="5" t="s">
        <v>8340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12">
        <f t="shared" si="90"/>
        <v>42334.002500000002</v>
      </c>
      <c r="K1433" s="5">
        <v>1445922216</v>
      </c>
      <c r="L1433" s="12">
        <f t="shared" si="91"/>
        <v>42303.960833333331</v>
      </c>
      <c r="M1433" t="b">
        <v>0</v>
      </c>
      <c r="N1433" s="5">
        <v>47</v>
      </c>
      <c r="O1433" t="b">
        <v>0</v>
      </c>
      <c r="P1433" s="5" t="s">
        <v>8285</v>
      </c>
      <c r="Q1433" s="5">
        <f t="shared" si="88"/>
        <v>31.94705882352941</v>
      </c>
      <c r="R1433" s="5">
        <v>115.55319148936171</v>
      </c>
      <c r="S1433" s="5">
        <f t="shared" si="89"/>
        <v>115.55319148936171</v>
      </c>
      <c r="T1433" s="5" t="s">
        <v>8333</v>
      </c>
      <c r="U1433" s="5" t="s">
        <v>8340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12">
        <f t="shared" si="90"/>
        <v>42205.530416666668</v>
      </c>
      <c r="K1434" s="5">
        <v>1434825828</v>
      </c>
      <c r="L1434" s="12">
        <f t="shared" si="91"/>
        <v>42175.530416666668</v>
      </c>
      <c r="M1434" t="b">
        <v>0</v>
      </c>
      <c r="N1434" s="5">
        <v>0</v>
      </c>
      <c r="O1434" t="b">
        <v>0</v>
      </c>
      <c r="P1434" s="5" t="s">
        <v>8285</v>
      </c>
      <c r="Q1434" s="5">
        <f t="shared" si="88"/>
        <v>0</v>
      </c>
      <c r="R1434" s="5" t="e">
        <v>#DIV/0!</v>
      </c>
      <c r="S1434" s="5">
        <f t="shared" si="89"/>
        <v>0</v>
      </c>
      <c r="T1434" s="5" t="s">
        <v>8333</v>
      </c>
      <c r="U1434" s="5" t="s">
        <v>8340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12">
        <f t="shared" si="90"/>
        <v>42714.208333333328</v>
      </c>
      <c r="K1435" s="5">
        <v>1477839675</v>
      </c>
      <c r="L1435" s="12">
        <f t="shared" si="91"/>
        <v>42673.375868055555</v>
      </c>
      <c r="M1435" t="b">
        <v>0</v>
      </c>
      <c r="N1435" s="5">
        <v>10</v>
      </c>
      <c r="O1435" t="b">
        <v>0</v>
      </c>
      <c r="P1435" s="5" t="s">
        <v>8285</v>
      </c>
      <c r="Q1435" s="5">
        <f t="shared" si="88"/>
        <v>6.708333333333333</v>
      </c>
      <c r="R1435" s="5">
        <v>80.5</v>
      </c>
      <c r="S1435" s="5">
        <f t="shared" si="89"/>
        <v>80.5</v>
      </c>
      <c r="T1435" s="5" t="s">
        <v>8333</v>
      </c>
      <c r="U1435" s="5" t="s">
        <v>8340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12">
        <f t="shared" si="90"/>
        <v>42163.375</v>
      </c>
      <c r="K1436" s="5">
        <v>1431973478</v>
      </c>
      <c r="L1436" s="12">
        <f t="shared" si="91"/>
        <v>42142.517106481479</v>
      </c>
      <c r="M1436" t="b">
        <v>0</v>
      </c>
      <c r="N1436" s="5">
        <v>11</v>
      </c>
      <c r="O1436" t="b">
        <v>0</v>
      </c>
      <c r="P1436" s="5" t="s">
        <v>8285</v>
      </c>
      <c r="Q1436" s="5">
        <f t="shared" si="88"/>
        <v>9.9878048780487809</v>
      </c>
      <c r="R1436" s="5">
        <v>744.5454545454545</v>
      </c>
      <c r="S1436" s="5">
        <f t="shared" si="89"/>
        <v>744.5454545454545</v>
      </c>
      <c r="T1436" s="5" t="s">
        <v>8333</v>
      </c>
      <c r="U1436" s="5" t="s">
        <v>8340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12">
        <f t="shared" si="90"/>
        <v>42288.530324074076</v>
      </c>
      <c r="K1437" s="5">
        <v>1441997020</v>
      </c>
      <c r="L1437" s="12">
        <f t="shared" si="91"/>
        <v>42258.530324074076</v>
      </c>
      <c r="M1437" t="b">
        <v>0</v>
      </c>
      <c r="N1437" s="5">
        <v>2</v>
      </c>
      <c r="O1437" t="b">
        <v>0</v>
      </c>
      <c r="P1437" s="5" t="s">
        <v>8285</v>
      </c>
      <c r="Q1437" s="5">
        <f t="shared" si="88"/>
        <v>0.1</v>
      </c>
      <c r="R1437" s="5">
        <v>7.5</v>
      </c>
      <c r="S1437" s="5">
        <f t="shared" si="89"/>
        <v>7.5</v>
      </c>
      <c r="T1437" s="5" t="s">
        <v>8333</v>
      </c>
      <c r="U1437" s="5" t="s">
        <v>8340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12">
        <f t="shared" si="90"/>
        <v>42421.10019675926</v>
      </c>
      <c r="K1438" s="5">
        <v>1453451057</v>
      </c>
      <c r="L1438" s="12">
        <f t="shared" si="91"/>
        <v>42391.10019675926</v>
      </c>
      <c r="M1438" t="b">
        <v>0</v>
      </c>
      <c r="N1438" s="5">
        <v>2</v>
      </c>
      <c r="O1438" t="b">
        <v>0</v>
      </c>
      <c r="P1438" s="5" t="s">
        <v>8285</v>
      </c>
      <c r="Q1438" s="5">
        <f t="shared" si="88"/>
        <v>0.77</v>
      </c>
      <c r="R1438" s="5">
        <v>38.5</v>
      </c>
      <c r="S1438" s="5">
        <f t="shared" si="89"/>
        <v>38.5</v>
      </c>
      <c r="T1438" s="5" t="s">
        <v>8333</v>
      </c>
      <c r="U1438" s="5" t="s">
        <v>8340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12">
        <f t="shared" si="90"/>
        <v>41832.957638888889</v>
      </c>
      <c r="K1439" s="5">
        <v>1402058739</v>
      </c>
      <c r="L1439" s="12">
        <f t="shared" si="91"/>
        <v>41796.281701388885</v>
      </c>
      <c r="M1439" t="b">
        <v>0</v>
      </c>
      <c r="N1439" s="5">
        <v>22</v>
      </c>
      <c r="O1439" t="b">
        <v>0</v>
      </c>
      <c r="P1439" s="5" t="s">
        <v>8285</v>
      </c>
      <c r="Q1439" s="5">
        <f t="shared" si="88"/>
        <v>26.9</v>
      </c>
      <c r="R1439" s="5">
        <v>36.68181818181818</v>
      </c>
      <c r="S1439" s="5">
        <f t="shared" si="89"/>
        <v>36.68181818181818</v>
      </c>
      <c r="T1439" s="5" t="s">
        <v>8333</v>
      </c>
      <c r="U1439" s="5" t="s">
        <v>8340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12">
        <f t="shared" si="90"/>
        <v>42487.329861111109</v>
      </c>
      <c r="K1440" s="5">
        <v>1459198499</v>
      </c>
      <c r="L1440" s="12">
        <f t="shared" si="91"/>
        <v>42457.621516203704</v>
      </c>
      <c r="M1440" t="b">
        <v>0</v>
      </c>
      <c r="N1440" s="5">
        <v>8</v>
      </c>
      <c r="O1440" t="b">
        <v>0</v>
      </c>
      <c r="P1440" s="5" t="s">
        <v>8285</v>
      </c>
      <c r="Q1440" s="5">
        <f t="shared" si="88"/>
        <v>3</v>
      </c>
      <c r="R1440" s="5">
        <v>75</v>
      </c>
      <c r="S1440" s="5">
        <f t="shared" si="89"/>
        <v>75</v>
      </c>
      <c r="T1440" s="5" t="s">
        <v>8333</v>
      </c>
      <c r="U1440" s="5" t="s">
        <v>8340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12">
        <f t="shared" si="90"/>
        <v>42070.579872685186</v>
      </c>
      <c r="K1441" s="5">
        <v>1423166101</v>
      </c>
      <c r="L1441" s="12">
        <f t="shared" si="91"/>
        <v>42040.579872685186</v>
      </c>
      <c r="M1441" t="b">
        <v>0</v>
      </c>
      <c r="N1441" s="5">
        <v>6</v>
      </c>
      <c r="O1441" t="b">
        <v>0</v>
      </c>
      <c r="P1441" s="5" t="s">
        <v>8285</v>
      </c>
      <c r="Q1441" s="5">
        <f t="shared" si="88"/>
        <v>6.6055045871559637</v>
      </c>
      <c r="R1441" s="5">
        <v>30</v>
      </c>
      <c r="S1441" s="5">
        <f t="shared" si="89"/>
        <v>30</v>
      </c>
      <c r="T1441" s="5" t="s">
        <v>8333</v>
      </c>
      <c r="U1441" s="5" t="s">
        <v>8340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12">
        <f t="shared" si="90"/>
        <v>42516.498414351852</v>
      </c>
      <c r="K1442" s="5">
        <v>1461693463</v>
      </c>
      <c r="L1442" s="12">
        <f t="shared" si="91"/>
        <v>42486.498414351852</v>
      </c>
      <c r="M1442" t="b">
        <v>0</v>
      </c>
      <c r="N1442" s="5">
        <v>1</v>
      </c>
      <c r="O1442" t="b">
        <v>0</v>
      </c>
      <c r="P1442" s="5" t="s">
        <v>8285</v>
      </c>
      <c r="Q1442" s="5">
        <f t="shared" si="88"/>
        <v>7.6923076923076927E-3</v>
      </c>
      <c r="R1442" s="5">
        <v>1</v>
      </c>
      <c r="S1442" s="5">
        <f t="shared" si="89"/>
        <v>1</v>
      </c>
      <c r="T1442" s="5" t="s">
        <v>8333</v>
      </c>
      <c r="U1442" s="5" t="s">
        <v>8340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12">
        <f t="shared" si="90"/>
        <v>42258.515844907408</v>
      </c>
      <c r="K1443" s="5">
        <v>1436811769</v>
      </c>
      <c r="L1443" s="12">
        <f t="shared" si="91"/>
        <v>42198.515844907408</v>
      </c>
      <c r="M1443" t="b">
        <v>0</v>
      </c>
      <c r="N1443" s="5">
        <v>3</v>
      </c>
      <c r="O1443" t="b">
        <v>0</v>
      </c>
      <c r="P1443" s="5" t="s">
        <v>8285</v>
      </c>
      <c r="Q1443" s="5">
        <f t="shared" si="88"/>
        <v>1.1222222222222222</v>
      </c>
      <c r="R1443" s="5">
        <v>673.33333333333337</v>
      </c>
      <c r="S1443" s="5">
        <f t="shared" si="89"/>
        <v>673.33333333333337</v>
      </c>
      <c r="T1443" s="5" t="s">
        <v>8333</v>
      </c>
      <c r="U1443" s="5" t="s">
        <v>8340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12">
        <f t="shared" si="90"/>
        <v>42515.39534722222</v>
      </c>
      <c r="K1444" s="5">
        <v>1461598158</v>
      </c>
      <c r="L1444" s="12">
        <f t="shared" si="91"/>
        <v>42485.39534722222</v>
      </c>
      <c r="M1444" t="b">
        <v>0</v>
      </c>
      <c r="N1444" s="5">
        <v>0</v>
      </c>
      <c r="O1444" t="b">
        <v>0</v>
      </c>
      <c r="P1444" s="5" t="s">
        <v>8285</v>
      </c>
      <c r="Q1444" s="5">
        <f t="shared" si="88"/>
        <v>0</v>
      </c>
      <c r="R1444" s="5" t="e">
        <v>#DIV/0!</v>
      </c>
      <c r="S1444" s="5">
        <f t="shared" si="89"/>
        <v>0</v>
      </c>
      <c r="T1444" s="5" t="s">
        <v>8333</v>
      </c>
      <c r="U1444" s="5" t="s">
        <v>8340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12">
        <f t="shared" si="90"/>
        <v>42737.676030092596</v>
      </c>
      <c r="K1445" s="5">
        <v>1480803209</v>
      </c>
      <c r="L1445" s="12">
        <f t="shared" si="91"/>
        <v>42707.676030092596</v>
      </c>
      <c r="M1445" t="b">
        <v>0</v>
      </c>
      <c r="N1445" s="5">
        <v>0</v>
      </c>
      <c r="O1445" t="b">
        <v>0</v>
      </c>
      <c r="P1445" s="5" t="s">
        <v>8285</v>
      </c>
      <c r="Q1445" s="5">
        <f t="shared" si="88"/>
        <v>0</v>
      </c>
      <c r="R1445" s="5" t="e">
        <v>#DIV/0!</v>
      </c>
      <c r="S1445" s="5">
        <f t="shared" si="89"/>
        <v>0</v>
      </c>
      <c r="T1445" s="5" t="s">
        <v>8333</v>
      </c>
      <c r="U1445" s="5" t="s">
        <v>8340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12">
        <f t="shared" si="90"/>
        <v>42259.623402777783</v>
      </c>
      <c r="K1446" s="5">
        <v>1436907462</v>
      </c>
      <c r="L1446" s="12">
        <f t="shared" si="91"/>
        <v>42199.623402777783</v>
      </c>
      <c r="M1446" t="b">
        <v>0</v>
      </c>
      <c r="N1446" s="5">
        <v>0</v>
      </c>
      <c r="O1446" t="b">
        <v>0</v>
      </c>
      <c r="P1446" s="5" t="s">
        <v>8285</v>
      </c>
      <c r="Q1446" s="5">
        <f t="shared" si="88"/>
        <v>0</v>
      </c>
      <c r="R1446" s="5" t="e">
        <v>#DIV/0!</v>
      </c>
      <c r="S1446" s="5">
        <f t="shared" si="89"/>
        <v>0</v>
      </c>
      <c r="T1446" s="5" t="s">
        <v>8333</v>
      </c>
      <c r="U1446" s="5" t="s">
        <v>8340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12">
        <f t="shared" si="90"/>
        <v>42169.292303240742</v>
      </c>
      <c r="K1447" s="5">
        <v>1431694855</v>
      </c>
      <c r="L1447" s="12">
        <f t="shared" si="91"/>
        <v>42139.292303240742</v>
      </c>
      <c r="M1447" t="b">
        <v>0</v>
      </c>
      <c r="N1447" s="5">
        <v>0</v>
      </c>
      <c r="O1447" t="b">
        <v>0</v>
      </c>
      <c r="P1447" s="5" t="s">
        <v>8285</v>
      </c>
      <c r="Q1447" s="5">
        <f t="shared" si="88"/>
        <v>0</v>
      </c>
      <c r="R1447" s="5" t="e">
        <v>#DIV/0!</v>
      </c>
      <c r="S1447" s="5">
        <f t="shared" si="89"/>
        <v>0</v>
      </c>
      <c r="T1447" s="5" t="s">
        <v>8333</v>
      </c>
      <c r="U1447" s="5" t="s">
        <v>8340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12">
        <f t="shared" si="90"/>
        <v>42481.197662037041</v>
      </c>
      <c r="K1448" s="5">
        <v>1459507478</v>
      </c>
      <c r="L1448" s="12">
        <f t="shared" si="91"/>
        <v>42461.197662037041</v>
      </c>
      <c r="M1448" t="b">
        <v>0</v>
      </c>
      <c r="N1448" s="5">
        <v>0</v>
      </c>
      <c r="O1448" t="b">
        <v>0</v>
      </c>
      <c r="P1448" s="5" t="s">
        <v>8285</v>
      </c>
      <c r="Q1448" s="5">
        <f t="shared" si="88"/>
        <v>0</v>
      </c>
      <c r="R1448" s="5" t="e">
        <v>#DIV/0!</v>
      </c>
      <c r="S1448" s="5">
        <f t="shared" si="89"/>
        <v>0</v>
      </c>
      <c r="T1448" s="5" t="s">
        <v>8333</v>
      </c>
      <c r="U1448" s="5" t="s">
        <v>8340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12">
        <f t="shared" si="90"/>
        <v>42559.480717592596</v>
      </c>
      <c r="K1449" s="5">
        <v>1465407134</v>
      </c>
      <c r="L1449" s="12">
        <f t="shared" si="91"/>
        <v>42529.480717592596</v>
      </c>
      <c r="M1449" t="b">
        <v>0</v>
      </c>
      <c r="N1449" s="5">
        <v>3</v>
      </c>
      <c r="O1449" t="b">
        <v>0</v>
      </c>
      <c r="P1449" s="5" t="s">
        <v>8285</v>
      </c>
      <c r="Q1449" s="5">
        <f t="shared" si="88"/>
        <v>1.4999999999999999E-2</v>
      </c>
      <c r="R1449" s="5">
        <v>25</v>
      </c>
      <c r="S1449" s="5">
        <f t="shared" si="89"/>
        <v>25</v>
      </c>
      <c r="T1449" s="5" t="s">
        <v>8333</v>
      </c>
      <c r="U1449" s="5" t="s">
        <v>8340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12">
        <f t="shared" si="90"/>
        <v>42145.975694444445</v>
      </c>
      <c r="K1450" s="5">
        <v>1429655318</v>
      </c>
      <c r="L1450" s="12">
        <f t="shared" si="91"/>
        <v>42115.686550925922</v>
      </c>
      <c r="M1450" t="b">
        <v>0</v>
      </c>
      <c r="N1450" s="5">
        <v>0</v>
      </c>
      <c r="O1450" t="b">
        <v>0</v>
      </c>
      <c r="P1450" s="5" t="s">
        <v>8285</v>
      </c>
      <c r="Q1450" s="5">
        <f t="shared" si="88"/>
        <v>0</v>
      </c>
      <c r="R1450" s="5" t="e">
        <v>#DIV/0!</v>
      </c>
      <c r="S1450" s="5">
        <f t="shared" si="89"/>
        <v>0</v>
      </c>
      <c r="T1450" s="5" t="s">
        <v>8333</v>
      </c>
      <c r="U1450" s="5" t="s">
        <v>8340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12">
        <f t="shared" si="90"/>
        <v>42134.561400462961</v>
      </c>
      <c r="K1451" s="5">
        <v>1427138905</v>
      </c>
      <c r="L1451" s="12">
        <f t="shared" si="91"/>
        <v>42086.561400462961</v>
      </c>
      <c r="M1451" t="b">
        <v>0</v>
      </c>
      <c r="N1451" s="5">
        <v>0</v>
      </c>
      <c r="O1451" t="b">
        <v>0</v>
      </c>
      <c r="P1451" s="5" t="s">
        <v>8285</v>
      </c>
      <c r="Q1451" s="5">
        <f t="shared" si="88"/>
        <v>0</v>
      </c>
      <c r="R1451" s="5" t="e">
        <v>#DIV/0!</v>
      </c>
      <c r="S1451" s="5">
        <f t="shared" si="89"/>
        <v>0</v>
      </c>
      <c r="T1451" s="5" t="s">
        <v>8333</v>
      </c>
      <c r="U1451" s="5" t="s">
        <v>8340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12">
        <f t="shared" si="90"/>
        <v>42419.921261574069</v>
      </c>
      <c r="K1452" s="5">
        <v>1453349197</v>
      </c>
      <c r="L1452" s="12">
        <f t="shared" si="91"/>
        <v>42389.921261574069</v>
      </c>
      <c r="M1452" t="b">
        <v>0</v>
      </c>
      <c r="N1452" s="5">
        <v>1</v>
      </c>
      <c r="O1452" t="b">
        <v>0</v>
      </c>
      <c r="P1452" s="5" t="s">
        <v>8285</v>
      </c>
      <c r="Q1452" s="5">
        <f t="shared" si="88"/>
        <v>1E-3</v>
      </c>
      <c r="R1452" s="5">
        <v>1</v>
      </c>
      <c r="S1452" s="5">
        <f t="shared" si="89"/>
        <v>1</v>
      </c>
      <c r="T1452" s="5" t="s">
        <v>8333</v>
      </c>
      <c r="U1452" s="5" t="s">
        <v>8340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12">
        <f t="shared" si="90"/>
        <v>41961.75068287037</v>
      </c>
      <c r="K1453" s="5">
        <v>1413759659</v>
      </c>
      <c r="L1453" s="12">
        <f t="shared" si="91"/>
        <v>41931.709016203706</v>
      </c>
      <c r="M1453" t="b">
        <v>0</v>
      </c>
      <c r="N1453" s="5">
        <v>2</v>
      </c>
      <c r="O1453" t="b">
        <v>0</v>
      </c>
      <c r="P1453" s="5" t="s">
        <v>8285</v>
      </c>
      <c r="Q1453" s="5">
        <f t="shared" si="88"/>
        <v>1.0554089709762533E-2</v>
      </c>
      <c r="R1453" s="5">
        <v>1</v>
      </c>
      <c r="S1453" s="5">
        <f t="shared" si="89"/>
        <v>1</v>
      </c>
      <c r="T1453" s="5" t="s">
        <v>8333</v>
      </c>
      <c r="U1453" s="5" t="s">
        <v>8340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12">
        <f t="shared" si="90"/>
        <v>41848.453275462962</v>
      </c>
      <c r="K1454" s="5">
        <v>1403974363</v>
      </c>
      <c r="L1454" s="12">
        <f t="shared" si="91"/>
        <v>41818.453275462962</v>
      </c>
      <c r="M1454" t="b">
        <v>0</v>
      </c>
      <c r="N1454" s="5">
        <v>0</v>
      </c>
      <c r="O1454" t="b">
        <v>0</v>
      </c>
      <c r="P1454" s="5" t="s">
        <v>8285</v>
      </c>
      <c r="Q1454" s="5">
        <f t="shared" si="88"/>
        <v>0</v>
      </c>
      <c r="R1454" s="5" t="e">
        <v>#DIV/0!</v>
      </c>
      <c r="S1454" s="5">
        <f t="shared" si="89"/>
        <v>0</v>
      </c>
      <c r="T1454" s="5" t="s">
        <v>8333</v>
      </c>
      <c r="U1454" s="5" t="s">
        <v>8340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12">
        <f t="shared" si="90"/>
        <v>42840.404479166667</v>
      </c>
      <c r="K1455" s="5">
        <v>1488386547</v>
      </c>
      <c r="L1455" s="12">
        <f t="shared" si="91"/>
        <v>42795.446145833332</v>
      </c>
      <c r="M1455" t="b">
        <v>0</v>
      </c>
      <c r="N1455" s="5">
        <v>0</v>
      </c>
      <c r="O1455" t="b">
        <v>0</v>
      </c>
      <c r="P1455" s="5" t="s">
        <v>8285</v>
      </c>
      <c r="Q1455" s="5">
        <f t="shared" si="88"/>
        <v>0</v>
      </c>
      <c r="R1455" s="5" t="e">
        <v>#DIV/0!</v>
      </c>
      <c r="S1455" s="5">
        <f t="shared" si="89"/>
        <v>0</v>
      </c>
      <c r="T1455" s="5" t="s">
        <v>8333</v>
      </c>
      <c r="U1455" s="5" t="s">
        <v>8340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12">
        <f t="shared" si="90"/>
        <v>42484.665972222225</v>
      </c>
      <c r="K1456" s="5">
        <v>1459716480</v>
      </c>
      <c r="L1456" s="12">
        <f t="shared" si="91"/>
        <v>42463.616666666669</v>
      </c>
      <c r="M1456" t="b">
        <v>0</v>
      </c>
      <c r="N1456" s="5">
        <v>1</v>
      </c>
      <c r="O1456" t="b">
        <v>0</v>
      </c>
      <c r="P1456" s="5" t="s">
        <v>8285</v>
      </c>
      <c r="Q1456" s="5">
        <f t="shared" si="88"/>
        <v>0.8571428571428571</v>
      </c>
      <c r="R1456" s="5">
        <v>15</v>
      </c>
      <c r="S1456" s="5">
        <f t="shared" si="89"/>
        <v>15</v>
      </c>
      <c r="T1456" s="5" t="s">
        <v>8333</v>
      </c>
      <c r="U1456" s="5" t="s">
        <v>8340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12">
        <f t="shared" si="90"/>
        <v>41887.318749999999</v>
      </c>
      <c r="K1457" s="5">
        <v>1405181320</v>
      </c>
      <c r="L1457" s="12">
        <f t="shared" si="91"/>
        <v>41832.422685185185</v>
      </c>
      <c r="M1457" t="b">
        <v>0</v>
      </c>
      <c r="N1457" s="5">
        <v>7</v>
      </c>
      <c r="O1457" t="b">
        <v>0</v>
      </c>
      <c r="P1457" s="5" t="s">
        <v>8285</v>
      </c>
      <c r="Q1457" s="5">
        <f t="shared" si="88"/>
        <v>10.5</v>
      </c>
      <c r="R1457" s="5">
        <v>225</v>
      </c>
      <c r="S1457" s="5">
        <f t="shared" si="89"/>
        <v>225</v>
      </c>
      <c r="T1457" s="5" t="s">
        <v>8333</v>
      </c>
      <c r="U1457" s="5" t="s">
        <v>8340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12">
        <f t="shared" si="90"/>
        <v>42738.418576388889</v>
      </c>
      <c r="K1458" s="5">
        <v>1480867365</v>
      </c>
      <c r="L1458" s="12">
        <f t="shared" si="91"/>
        <v>42708.418576388889</v>
      </c>
      <c r="M1458" t="b">
        <v>0</v>
      </c>
      <c r="N1458" s="5">
        <v>3</v>
      </c>
      <c r="O1458" t="b">
        <v>0</v>
      </c>
      <c r="P1458" s="5" t="s">
        <v>8285</v>
      </c>
      <c r="Q1458" s="5">
        <f t="shared" si="88"/>
        <v>2.9</v>
      </c>
      <c r="R1458" s="5">
        <v>48.333333333333336</v>
      </c>
      <c r="S1458" s="5">
        <f t="shared" si="89"/>
        <v>48.333333333333336</v>
      </c>
      <c r="T1458" s="5" t="s">
        <v>8333</v>
      </c>
      <c r="U1458" s="5" t="s">
        <v>8340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12">
        <f t="shared" si="90"/>
        <v>42319.688009259262</v>
      </c>
      <c r="K1459" s="5">
        <v>1444685444</v>
      </c>
      <c r="L1459" s="12">
        <f t="shared" si="91"/>
        <v>42289.64634259259</v>
      </c>
      <c r="M1459" t="b">
        <v>0</v>
      </c>
      <c r="N1459" s="5">
        <v>0</v>
      </c>
      <c r="O1459" t="b">
        <v>0</v>
      </c>
      <c r="P1459" s="5" t="s">
        <v>8285</v>
      </c>
      <c r="Q1459" s="5">
        <f t="shared" si="88"/>
        <v>0</v>
      </c>
      <c r="R1459" s="5" t="e">
        <v>#DIV/0!</v>
      </c>
      <c r="S1459" s="5">
        <f t="shared" si="89"/>
        <v>0</v>
      </c>
      <c r="T1459" s="5" t="s">
        <v>8333</v>
      </c>
      <c r="U1459" s="5" t="s">
        <v>8340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12">
        <f t="shared" si="90"/>
        <v>41861.916666666664</v>
      </c>
      <c r="K1460" s="5">
        <v>1405097760</v>
      </c>
      <c r="L1460" s="12">
        <f t="shared" si="91"/>
        <v>41831.455555555556</v>
      </c>
      <c r="M1460" t="b">
        <v>0</v>
      </c>
      <c r="N1460" s="5">
        <v>0</v>
      </c>
      <c r="O1460" t="b">
        <v>0</v>
      </c>
      <c r="P1460" s="5" t="s">
        <v>8285</v>
      </c>
      <c r="Q1460" s="5">
        <f t="shared" si="88"/>
        <v>0</v>
      </c>
      <c r="R1460" s="5" t="e">
        <v>#DIV/0!</v>
      </c>
      <c r="S1460" s="5">
        <f t="shared" si="89"/>
        <v>0</v>
      </c>
      <c r="T1460" s="5" t="s">
        <v>8333</v>
      </c>
      <c r="U1460" s="5" t="s">
        <v>8340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12">
        <f t="shared" si="90"/>
        <v>42340.475694444445</v>
      </c>
      <c r="K1461" s="5">
        <v>1446612896</v>
      </c>
      <c r="L1461" s="12">
        <f t="shared" si="91"/>
        <v>42311.954814814817</v>
      </c>
      <c r="M1461" t="b">
        <v>0</v>
      </c>
      <c r="N1461" s="5">
        <v>0</v>
      </c>
      <c r="O1461" t="b">
        <v>0</v>
      </c>
      <c r="P1461" s="5" t="s">
        <v>8285</v>
      </c>
      <c r="Q1461" s="5">
        <f t="shared" si="88"/>
        <v>0</v>
      </c>
      <c r="R1461" s="5" t="e">
        <v>#DIV/0!</v>
      </c>
      <c r="S1461" s="5">
        <f t="shared" si="89"/>
        <v>0</v>
      </c>
      <c r="T1461" s="5" t="s">
        <v>8333</v>
      </c>
      <c r="U1461" s="5" t="s">
        <v>8340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12">
        <f t="shared" si="90"/>
        <v>41973.739583333328</v>
      </c>
      <c r="K1462" s="5">
        <v>1412371898</v>
      </c>
      <c r="L1462" s="12">
        <f t="shared" si="91"/>
        <v>41915.646967592591</v>
      </c>
      <c r="M1462" t="b">
        <v>0</v>
      </c>
      <c r="N1462" s="5">
        <v>0</v>
      </c>
      <c r="O1462" t="b">
        <v>0</v>
      </c>
      <c r="P1462" s="5" t="s">
        <v>8285</v>
      </c>
      <c r="Q1462" s="5">
        <f t="shared" si="88"/>
        <v>0</v>
      </c>
      <c r="R1462" s="5" t="e">
        <v>#DIV/0!</v>
      </c>
      <c r="S1462" s="5">
        <f t="shared" si="89"/>
        <v>0</v>
      </c>
      <c r="T1462" s="5" t="s">
        <v>8333</v>
      </c>
      <c r="U1462" s="5" t="s">
        <v>8340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12">
        <f t="shared" si="90"/>
        <v>41932.75</v>
      </c>
      <c r="K1463" s="5">
        <v>1410967754</v>
      </c>
      <c r="L1463" s="12">
        <f t="shared" si="91"/>
        <v>41899.395300925928</v>
      </c>
      <c r="M1463" t="b">
        <v>1</v>
      </c>
      <c r="N1463" s="5">
        <v>340</v>
      </c>
      <c r="O1463" t="b">
        <v>1</v>
      </c>
      <c r="P1463" s="5" t="s">
        <v>8286</v>
      </c>
      <c r="Q1463" s="5">
        <f t="shared" si="88"/>
        <v>101.24460000000001</v>
      </c>
      <c r="R1463" s="5">
        <v>44.66673529411765</v>
      </c>
      <c r="S1463" s="5">
        <f t="shared" si="89"/>
        <v>44.66673529411765</v>
      </c>
      <c r="T1463" s="5" t="s">
        <v>8333</v>
      </c>
      <c r="U1463" s="5" t="s">
        <v>8341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12">
        <f t="shared" si="90"/>
        <v>41374.412858796299</v>
      </c>
      <c r="K1464" s="5">
        <v>1363017271</v>
      </c>
      <c r="L1464" s="12">
        <f t="shared" si="91"/>
        <v>41344.412858796299</v>
      </c>
      <c r="M1464" t="b">
        <v>1</v>
      </c>
      <c r="N1464" s="5">
        <v>150</v>
      </c>
      <c r="O1464" t="b">
        <v>1</v>
      </c>
      <c r="P1464" s="5" t="s">
        <v>8286</v>
      </c>
      <c r="Q1464" s="5">
        <f t="shared" si="88"/>
        <v>108.5175</v>
      </c>
      <c r="R1464" s="5">
        <v>28.937999999999999</v>
      </c>
      <c r="S1464" s="5">
        <f t="shared" si="89"/>
        <v>28.937999999999999</v>
      </c>
      <c r="T1464" s="5" t="s">
        <v>8333</v>
      </c>
      <c r="U1464" s="5" t="s">
        <v>8341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12">
        <f t="shared" si="90"/>
        <v>41371.619652777779</v>
      </c>
      <c r="K1465" s="5">
        <v>1361483538</v>
      </c>
      <c r="L1465" s="12">
        <f t="shared" si="91"/>
        <v>41326.661319444444</v>
      </c>
      <c r="M1465" t="b">
        <v>1</v>
      </c>
      <c r="N1465" s="5">
        <v>25</v>
      </c>
      <c r="O1465" t="b">
        <v>1</v>
      </c>
      <c r="P1465" s="5" t="s">
        <v>8286</v>
      </c>
      <c r="Q1465" s="5">
        <f t="shared" si="88"/>
        <v>147.66666666666666</v>
      </c>
      <c r="R1465" s="5">
        <v>35.44</v>
      </c>
      <c r="S1465" s="5">
        <f t="shared" si="89"/>
        <v>35.44</v>
      </c>
      <c r="T1465" s="5" t="s">
        <v>8333</v>
      </c>
      <c r="U1465" s="5" t="s">
        <v>8341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12">
        <f t="shared" si="90"/>
        <v>41321.411550925928</v>
      </c>
      <c r="K1466" s="5">
        <v>1358437958</v>
      </c>
      <c r="L1466" s="12">
        <f t="shared" si="91"/>
        <v>41291.411550925928</v>
      </c>
      <c r="M1466" t="b">
        <v>1</v>
      </c>
      <c r="N1466" s="5">
        <v>234</v>
      </c>
      <c r="O1466" t="b">
        <v>1</v>
      </c>
      <c r="P1466" s="5" t="s">
        <v>8286</v>
      </c>
      <c r="Q1466" s="5">
        <f t="shared" si="88"/>
        <v>163.19999999999999</v>
      </c>
      <c r="R1466" s="5">
        <v>34.871794871794869</v>
      </c>
      <c r="S1466" s="5">
        <f t="shared" si="89"/>
        <v>34.871794871794869</v>
      </c>
      <c r="T1466" s="5" t="s">
        <v>8333</v>
      </c>
      <c r="U1466" s="5" t="s">
        <v>8341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12">
        <f t="shared" si="90"/>
        <v>40989.875</v>
      </c>
      <c r="K1467" s="5">
        <v>1329759452</v>
      </c>
      <c r="L1467" s="12">
        <f t="shared" si="91"/>
        <v>40959.484398148146</v>
      </c>
      <c r="M1467" t="b">
        <v>1</v>
      </c>
      <c r="N1467" s="5">
        <v>2602</v>
      </c>
      <c r="O1467" t="b">
        <v>1</v>
      </c>
      <c r="P1467" s="5" t="s">
        <v>8286</v>
      </c>
      <c r="Q1467" s="5">
        <f t="shared" si="88"/>
        <v>456.41449999999998</v>
      </c>
      <c r="R1467" s="5">
        <v>52.622732513451197</v>
      </c>
      <c r="S1467" s="5">
        <f t="shared" si="89"/>
        <v>52.622732513451197</v>
      </c>
      <c r="T1467" s="5" t="s">
        <v>8333</v>
      </c>
      <c r="U1467" s="5" t="s">
        <v>8341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12">
        <f t="shared" si="90"/>
        <v>42380.958333333328</v>
      </c>
      <c r="K1468" s="5">
        <v>1449029266</v>
      </c>
      <c r="L1468" s="12">
        <f t="shared" si="91"/>
        <v>42339.922060185185</v>
      </c>
      <c r="M1468" t="b">
        <v>1</v>
      </c>
      <c r="N1468" s="5">
        <v>248</v>
      </c>
      <c r="O1468" t="b">
        <v>1</v>
      </c>
      <c r="P1468" s="5" t="s">
        <v>8286</v>
      </c>
      <c r="Q1468" s="5">
        <f t="shared" si="88"/>
        <v>107.8773125</v>
      </c>
      <c r="R1468" s="5">
        <v>69.598266129032254</v>
      </c>
      <c r="S1468" s="5">
        <f t="shared" si="89"/>
        <v>69.598266129032254</v>
      </c>
      <c r="T1468" s="5" t="s">
        <v>8333</v>
      </c>
      <c r="U1468" s="5" t="s">
        <v>8341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12">
        <f t="shared" si="90"/>
        <v>40993.510243055556</v>
      </c>
      <c r="K1469" s="5">
        <v>1327518885</v>
      </c>
      <c r="L1469" s="12">
        <f t="shared" si="91"/>
        <v>40933.55190972222</v>
      </c>
      <c r="M1469" t="b">
        <v>1</v>
      </c>
      <c r="N1469" s="5">
        <v>600</v>
      </c>
      <c r="O1469" t="b">
        <v>1</v>
      </c>
      <c r="P1469" s="5" t="s">
        <v>8286</v>
      </c>
      <c r="Q1469" s="5">
        <f t="shared" si="88"/>
        <v>115.08</v>
      </c>
      <c r="R1469" s="5">
        <v>76.72</v>
      </c>
      <c r="S1469" s="5">
        <f t="shared" si="89"/>
        <v>76.72</v>
      </c>
      <c r="T1469" s="5" t="s">
        <v>8333</v>
      </c>
      <c r="U1469" s="5" t="s">
        <v>8341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12">
        <f t="shared" si="90"/>
        <v>40705.764456018514</v>
      </c>
      <c r="K1470" s="5">
        <v>1302654049</v>
      </c>
      <c r="L1470" s="12">
        <f t="shared" si="91"/>
        <v>40645.764456018514</v>
      </c>
      <c r="M1470" t="b">
        <v>1</v>
      </c>
      <c r="N1470" s="5">
        <v>293</v>
      </c>
      <c r="O1470" t="b">
        <v>1</v>
      </c>
      <c r="P1470" s="5" t="s">
        <v>8286</v>
      </c>
      <c r="Q1470" s="5">
        <f t="shared" si="88"/>
        <v>102.36842105263158</v>
      </c>
      <c r="R1470" s="5">
        <v>33.191126279863482</v>
      </c>
      <c r="S1470" s="5">
        <f t="shared" si="89"/>
        <v>33.191126279863482</v>
      </c>
      <c r="T1470" s="5" t="s">
        <v>8333</v>
      </c>
      <c r="U1470" s="5" t="s">
        <v>8341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12">
        <f t="shared" si="90"/>
        <v>41320.348483796297</v>
      </c>
      <c r="K1471" s="5">
        <v>1358346109</v>
      </c>
      <c r="L1471" s="12">
        <f t="shared" si="91"/>
        <v>41290.348483796297</v>
      </c>
      <c r="M1471" t="b">
        <v>1</v>
      </c>
      <c r="N1471" s="5">
        <v>321</v>
      </c>
      <c r="O1471" t="b">
        <v>1</v>
      </c>
      <c r="P1471" s="5" t="s">
        <v>8286</v>
      </c>
      <c r="Q1471" s="5">
        <f t="shared" si="88"/>
        <v>108.42485875706215</v>
      </c>
      <c r="R1471" s="5">
        <v>149.46417445482865</v>
      </c>
      <c r="S1471" s="5">
        <f t="shared" si="89"/>
        <v>149.46417445482865</v>
      </c>
      <c r="T1471" s="5" t="s">
        <v>8333</v>
      </c>
      <c r="U1471" s="5" t="s">
        <v>8341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12">
        <f t="shared" si="90"/>
        <v>41271.577118055553</v>
      </c>
      <c r="K1472" s="5">
        <v>1354909863</v>
      </c>
      <c r="L1472" s="12">
        <f t="shared" si="91"/>
        <v>41250.577118055553</v>
      </c>
      <c r="M1472" t="b">
        <v>1</v>
      </c>
      <c r="N1472" s="5">
        <v>81</v>
      </c>
      <c r="O1472" t="b">
        <v>1</v>
      </c>
      <c r="P1472" s="5" t="s">
        <v>8286</v>
      </c>
      <c r="Q1472" s="5">
        <f t="shared" si="88"/>
        <v>125.13333333333334</v>
      </c>
      <c r="R1472" s="5">
        <v>23.172839506172838</v>
      </c>
      <c r="S1472" s="5">
        <f t="shared" si="89"/>
        <v>23.172839506172838</v>
      </c>
      <c r="T1472" s="5" t="s">
        <v>8333</v>
      </c>
      <c r="U1472" s="5" t="s">
        <v>8341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12">
        <f t="shared" si="90"/>
        <v>42103.707569444443</v>
      </c>
      <c r="K1473" s="5">
        <v>1426028334</v>
      </c>
      <c r="L1473" s="12">
        <f t="shared" si="91"/>
        <v>42073.707569444443</v>
      </c>
      <c r="M1473" t="b">
        <v>1</v>
      </c>
      <c r="N1473" s="5">
        <v>343</v>
      </c>
      <c r="O1473" t="b">
        <v>1</v>
      </c>
      <c r="P1473" s="5" t="s">
        <v>8286</v>
      </c>
      <c r="Q1473" s="5">
        <f t="shared" si="88"/>
        <v>103.840625</v>
      </c>
      <c r="R1473" s="5">
        <v>96.877551020408163</v>
      </c>
      <c r="S1473" s="5">
        <f t="shared" si="89"/>
        <v>96.877551020408163</v>
      </c>
      <c r="T1473" s="5" t="s">
        <v>8333</v>
      </c>
      <c r="U1473" s="5" t="s">
        <v>8341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12">
        <f t="shared" si="90"/>
        <v>41563.292858796296</v>
      </c>
      <c r="K1474" s="5">
        <v>1379336503</v>
      </c>
      <c r="L1474" s="12">
        <f t="shared" si="91"/>
        <v>41533.292858796296</v>
      </c>
      <c r="M1474" t="b">
        <v>1</v>
      </c>
      <c r="N1474" s="5">
        <v>336</v>
      </c>
      <c r="O1474" t="b">
        <v>1</v>
      </c>
      <c r="P1474" s="5" t="s">
        <v>8286</v>
      </c>
      <c r="Q1474" s="5">
        <f t="shared" ref="Q1474:Q1537" si="92">E1474*100/D1474</f>
        <v>138.70400000000001</v>
      </c>
      <c r="R1474" s="5">
        <v>103.20238095238095</v>
      </c>
      <c r="S1474" s="5">
        <f t="shared" ref="S1474:S1537" si="93">IFERROR(R1474,0)</f>
        <v>103.20238095238095</v>
      </c>
      <c r="T1474" s="5" t="s">
        <v>8333</v>
      </c>
      <c r="U1474" s="5" t="s">
        <v>8341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12">
        <f t="shared" ref="J1475:J1538" si="94">(I1475/86400)+25569+(-6/24)</f>
        <v>40969.729618055557</v>
      </c>
      <c r="K1475" s="5">
        <v>1328052639</v>
      </c>
      <c r="L1475" s="12">
        <f t="shared" ref="L1475:L1538" si="95">(K1475/86400)+25569+(-6/24)</f>
        <v>40939.729618055557</v>
      </c>
      <c r="M1475" t="b">
        <v>1</v>
      </c>
      <c r="N1475" s="5">
        <v>47</v>
      </c>
      <c r="O1475" t="b">
        <v>1</v>
      </c>
      <c r="P1475" s="5" t="s">
        <v>8286</v>
      </c>
      <c r="Q1475" s="5">
        <f t="shared" si="92"/>
        <v>120.51600000000001</v>
      </c>
      <c r="R1475" s="5">
        <v>38.462553191489363</v>
      </c>
      <c r="S1475" s="5">
        <f t="shared" si="93"/>
        <v>38.462553191489363</v>
      </c>
      <c r="T1475" s="5" t="s">
        <v>8333</v>
      </c>
      <c r="U1475" s="5" t="s">
        <v>8341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12">
        <f t="shared" si="94"/>
        <v>41530.47791666667</v>
      </c>
      <c r="K1476" s="5">
        <v>1376501292</v>
      </c>
      <c r="L1476" s="12">
        <f t="shared" si="95"/>
        <v>41500.47791666667</v>
      </c>
      <c r="M1476" t="b">
        <v>1</v>
      </c>
      <c r="N1476" s="5">
        <v>76</v>
      </c>
      <c r="O1476" t="b">
        <v>1</v>
      </c>
      <c r="P1476" s="5" t="s">
        <v>8286</v>
      </c>
      <c r="Q1476" s="5">
        <f t="shared" si="92"/>
        <v>112.26666666666667</v>
      </c>
      <c r="R1476" s="5">
        <v>44.315789473684212</v>
      </c>
      <c r="S1476" s="5">
        <f t="shared" si="93"/>
        <v>44.315789473684212</v>
      </c>
      <c r="T1476" s="5" t="s">
        <v>8333</v>
      </c>
      <c r="U1476" s="5" t="s">
        <v>8341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12">
        <f t="shared" si="94"/>
        <v>41992.957638888889</v>
      </c>
      <c r="K1477" s="5">
        <v>1416244863</v>
      </c>
      <c r="L1477" s="12">
        <f t="shared" si="95"/>
        <v>41960.472951388889</v>
      </c>
      <c r="M1477" t="b">
        <v>1</v>
      </c>
      <c r="N1477" s="5">
        <v>441</v>
      </c>
      <c r="O1477" t="b">
        <v>1</v>
      </c>
      <c r="P1477" s="5" t="s">
        <v>8286</v>
      </c>
      <c r="Q1477" s="5">
        <f t="shared" si="92"/>
        <v>188.66966666666667</v>
      </c>
      <c r="R1477" s="5">
        <v>64.173356009070289</v>
      </c>
      <c r="S1477" s="5">
        <f t="shared" si="93"/>
        <v>64.173356009070289</v>
      </c>
      <c r="T1477" s="5" t="s">
        <v>8333</v>
      </c>
      <c r="U1477" s="5" t="s">
        <v>8341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12">
        <f t="shared" si="94"/>
        <v>40795.791921296295</v>
      </c>
      <c r="K1478" s="5">
        <v>1313024422</v>
      </c>
      <c r="L1478" s="12">
        <f t="shared" si="95"/>
        <v>40765.791921296295</v>
      </c>
      <c r="M1478" t="b">
        <v>1</v>
      </c>
      <c r="N1478" s="5">
        <v>916</v>
      </c>
      <c r="O1478" t="b">
        <v>1</v>
      </c>
      <c r="P1478" s="5" t="s">
        <v>8286</v>
      </c>
      <c r="Q1478" s="5">
        <f t="shared" si="92"/>
        <v>661.55466666666666</v>
      </c>
      <c r="R1478" s="5">
        <v>43.333275109170302</v>
      </c>
      <c r="S1478" s="5">
        <f t="shared" si="93"/>
        <v>43.333275109170302</v>
      </c>
      <c r="T1478" s="5" t="s">
        <v>8333</v>
      </c>
      <c r="U1478" s="5" t="s">
        <v>8341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12">
        <f t="shared" si="94"/>
        <v>40899.875</v>
      </c>
      <c r="K1479" s="5">
        <v>1319467604</v>
      </c>
      <c r="L1479" s="12">
        <f t="shared" si="95"/>
        <v>40840.365787037037</v>
      </c>
      <c r="M1479" t="b">
        <v>1</v>
      </c>
      <c r="N1479" s="5">
        <v>369</v>
      </c>
      <c r="O1479" t="b">
        <v>1</v>
      </c>
      <c r="P1479" s="5" t="s">
        <v>8286</v>
      </c>
      <c r="Q1479" s="5">
        <f t="shared" si="92"/>
        <v>111.31</v>
      </c>
      <c r="R1479" s="5">
        <v>90.495934959349597</v>
      </c>
      <c r="S1479" s="5">
        <f t="shared" si="93"/>
        <v>90.495934959349597</v>
      </c>
      <c r="T1479" s="5" t="s">
        <v>8333</v>
      </c>
      <c r="U1479" s="5" t="s">
        <v>8341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12">
        <f t="shared" si="94"/>
        <v>41408.621678240743</v>
      </c>
      <c r="K1480" s="5">
        <v>1367355313</v>
      </c>
      <c r="L1480" s="12">
        <f t="shared" si="95"/>
        <v>41394.621678240743</v>
      </c>
      <c r="M1480" t="b">
        <v>1</v>
      </c>
      <c r="N1480" s="5">
        <v>20242</v>
      </c>
      <c r="O1480" t="b">
        <v>1</v>
      </c>
      <c r="P1480" s="5" t="s">
        <v>8286</v>
      </c>
      <c r="Q1480" s="5">
        <f t="shared" si="92"/>
        <v>1181.6142199999999</v>
      </c>
      <c r="R1480" s="5">
        <v>29.187190495010373</v>
      </c>
      <c r="S1480" s="5">
        <f t="shared" si="93"/>
        <v>29.187190495010373</v>
      </c>
      <c r="T1480" s="5" t="s">
        <v>8333</v>
      </c>
      <c r="U1480" s="5" t="s">
        <v>8341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12">
        <f t="shared" si="94"/>
        <v>41768.915972222225</v>
      </c>
      <c r="K1481" s="5">
        <v>1398448389</v>
      </c>
      <c r="L1481" s="12">
        <f t="shared" si="95"/>
        <v>41754.495243055557</v>
      </c>
      <c r="M1481" t="b">
        <v>1</v>
      </c>
      <c r="N1481" s="5">
        <v>71</v>
      </c>
      <c r="O1481" t="b">
        <v>1</v>
      </c>
      <c r="P1481" s="5" t="s">
        <v>8286</v>
      </c>
      <c r="Q1481" s="5">
        <f t="shared" si="92"/>
        <v>137.375</v>
      </c>
      <c r="R1481" s="5">
        <v>30.95774647887324</v>
      </c>
      <c r="S1481" s="5">
        <f t="shared" si="93"/>
        <v>30.95774647887324</v>
      </c>
      <c r="T1481" s="5" t="s">
        <v>8333</v>
      </c>
      <c r="U1481" s="5" t="s">
        <v>8341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12">
        <f t="shared" si="94"/>
        <v>41481.458333333336</v>
      </c>
      <c r="K1482" s="5">
        <v>1373408699</v>
      </c>
      <c r="L1482" s="12">
        <f t="shared" si="95"/>
        <v>41464.684016203704</v>
      </c>
      <c r="M1482" t="b">
        <v>1</v>
      </c>
      <c r="N1482" s="5">
        <v>635</v>
      </c>
      <c r="O1482" t="b">
        <v>1</v>
      </c>
      <c r="P1482" s="5" t="s">
        <v>8286</v>
      </c>
      <c r="Q1482" s="5">
        <f t="shared" si="92"/>
        <v>117.04040000000001</v>
      </c>
      <c r="R1482" s="5">
        <v>92.157795275590544</v>
      </c>
      <c r="S1482" s="5">
        <f t="shared" si="93"/>
        <v>92.157795275590544</v>
      </c>
      <c r="T1482" s="5" t="s">
        <v>8333</v>
      </c>
      <c r="U1482" s="5" t="s">
        <v>8341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12">
        <f t="shared" si="94"/>
        <v>41580.672974537039</v>
      </c>
      <c r="K1483" s="5">
        <v>1380838145</v>
      </c>
      <c r="L1483" s="12">
        <f t="shared" si="95"/>
        <v>41550.672974537039</v>
      </c>
      <c r="M1483" t="b">
        <v>0</v>
      </c>
      <c r="N1483" s="5">
        <v>6</v>
      </c>
      <c r="O1483" t="b">
        <v>0</v>
      </c>
      <c r="P1483" s="5" t="s">
        <v>8273</v>
      </c>
      <c r="Q1483" s="5">
        <f t="shared" si="92"/>
        <v>2.1</v>
      </c>
      <c r="R1483" s="5">
        <v>17.5</v>
      </c>
      <c r="S1483" s="5">
        <f t="shared" si="93"/>
        <v>17.5</v>
      </c>
      <c r="T1483" s="5" t="s">
        <v>8333</v>
      </c>
      <c r="U1483" s="5" t="s">
        <v>8305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12">
        <f t="shared" si="94"/>
        <v>41159.077083333337</v>
      </c>
      <c r="K1484" s="5">
        <v>1345062936</v>
      </c>
      <c r="L1484" s="12">
        <f t="shared" si="95"/>
        <v>41136.608055555553</v>
      </c>
      <c r="M1484" t="b">
        <v>0</v>
      </c>
      <c r="N1484" s="5">
        <v>1</v>
      </c>
      <c r="O1484" t="b">
        <v>0</v>
      </c>
      <c r="P1484" s="5" t="s">
        <v>8273</v>
      </c>
      <c r="Q1484" s="5">
        <f t="shared" si="92"/>
        <v>0.1</v>
      </c>
      <c r="R1484" s="5">
        <v>5</v>
      </c>
      <c r="S1484" s="5">
        <f t="shared" si="93"/>
        <v>5</v>
      </c>
      <c r="T1484" s="5" t="s">
        <v>8333</v>
      </c>
      <c r="U1484" s="5" t="s">
        <v>8305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12">
        <f t="shared" si="94"/>
        <v>42572.942997685182</v>
      </c>
      <c r="K1485" s="5">
        <v>1467002275</v>
      </c>
      <c r="L1485" s="12">
        <f t="shared" si="95"/>
        <v>42547.942997685182</v>
      </c>
      <c r="M1485" t="b">
        <v>0</v>
      </c>
      <c r="N1485" s="5">
        <v>2</v>
      </c>
      <c r="O1485" t="b">
        <v>0</v>
      </c>
      <c r="P1485" s="5" t="s">
        <v>8273</v>
      </c>
      <c r="Q1485" s="5">
        <f t="shared" si="92"/>
        <v>0.7142857142857143</v>
      </c>
      <c r="R1485" s="5">
        <v>25</v>
      </c>
      <c r="S1485" s="5">
        <f t="shared" si="93"/>
        <v>25</v>
      </c>
      <c r="T1485" s="5" t="s">
        <v>8333</v>
      </c>
      <c r="U1485" s="5" t="s">
        <v>8305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12">
        <f t="shared" si="94"/>
        <v>41111.368750000001</v>
      </c>
      <c r="K1486" s="5">
        <v>1337834963</v>
      </c>
      <c r="L1486" s="12">
        <f t="shared" si="95"/>
        <v>41052.950960648144</v>
      </c>
      <c r="M1486" t="b">
        <v>0</v>
      </c>
      <c r="N1486" s="5">
        <v>0</v>
      </c>
      <c r="O1486" t="b">
        <v>0</v>
      </c>
      <c r="P1486" s="5" t="s">
        <v>8273</v>
      </c>
      <c r="Q1486" s="5">
        <f t="shared" si="92"/>
        <v>0</v>
      </c>
      <c r="R1486" s="5" t="e">
        <v>#DIV/0!</v>
      </c>
      <c r="S1486" s="5">
        <f t="shared" si="93"/>
        <v>0</v>
      </c>
      <c r="T1486" s="5" t="s">
        <v>8333</v>
      </c>
      <c r="U1486" s="5" t="s">
        <v>8305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12">
        <f t="shared" si="94"/>
        <v>42175.545983796299</v>
      </c>
      <c r="K1487" s="5">
        <v>1430939173</v>
      </c>
      <c r="L1487" s="12">
        <f t="shared" si="95"/>
        <v>42130.545983796299</v>
      </c>
      <c r="M1487" t="b">
        <v>0</v>
      </c>
      <c r="N1487" s="5">
        <v>3</v>
      </c>
      <c r="O1487" t="b">
        <v>0</v>
      </c>
      <c r="P1487" s="5" t="s">
        <v>8273</v>
      </c>
      <c r="Q1487" s="5">
        <f t="shared" si="92"/>
        <v>2.2388059701492535</v>
      </c>
      <c r="R1487" s="5">
        <v>50</v>
      </c>
      <c r="S1487" s="5">
        <f t="shared" si="93"/>
        <v>50</v>
      </c>
      <c r="T1487" s="5" t="s">
        <v>8333</v>
      </c>
      <c r="U1487" s="5" t="s">
        <v>8305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12">
        <f t="shared" si="94"/>
        <v>42061.918530092589</v>
      </c>
      <c r="K1488" s="5">
        <v>1422417761</v>
      </c>
      <c r="L1488" s="12">
        <f t="shared" si="95"/>
        <v>42031.918530092589</v>
      </c>
      <c r="M1488" t="b">
        <v>0</v>
      </c>
      <c r="N1488" s="5">
        <v>3</v>
      </c>
      <c r="O1488" t="b">
        <v>0</v>
      </c>
      <c r="P1488" s="5" t="s">
        <v>8273</v>
      </c>
      <c r="Q1488" s="5">
        <f t="shared" si="92"/>
        <v>0.24</v>
      </c>
      <c r="R1488" s="5">
        <v>16</v>
      </c>
      <c r="S1488" s="5">
        <f t="shared" si="93"/>
        <v>16</v>
      </c>
      <c r="T1488" s="5" t="s">
        <v>8333</v>
      </c>
      <c r="U1488" s="5" t="s">
        <v>8305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12">
        <f t="shared" si="94"/>
        <v>42584.667488425926</v>
      </c>
      <c r="K1489" s="5">
        <v>1467583271</v>
      </c>
      <c r="L1489" s="12">
        <f t="shared" si="95"/>
        <v>42554.667488425926</v>
      </c>
      <c r="M1489" t="b">
        <v>0</v>
      </c>
      <c r="N1489" s="5">
        <v>0</v>
      </c>
      <c r="O1489" t="b">
        <v>0</v>
      </c>
      <c r="P1489" s="5" t="s">
        <v>8273</v>
      </c>
      <c r="Q1489" s="5">
        <f t="shared" si="92"/>
        <v>0</v>
      </c>
      <c r="R1489" s="5" t="e">
        <v>#DIV/0!</v>
      </c>
      <c r="S1489" s="5">
        <f t="shared" si="93"/>
        <v>0</v>
      </c>
      <c r="T1489" s="5" t="s">
        <v>8333</v>
      </c>
      <c r="U1489" s="5" t="s">
        <v>8305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12">
        <f t="shared" si="94"/>
        <v>41644.313194444447</v>
      </c>
      <c r="K1490" s="5">
        <v>1386336660</v>
      </c>
      <c r="L1490" s="12">
        <f t="shared" si="95"/>
        <v>41614.313194444447</v>
      </c>
      <c r="M1490" t="b">
        <v>0</v>
      </c>
      <c r="N1490" s="5">
        <v>6</v>
      </c>
      <c r="O1490" t="b">
        <v>0</v>
      </c>
      <c r="P1490" s="5" t="s">
        <v>8273</v>
      </c>
      <c r="Q1490" s="5">
        <f t="shared" si="92"/>
        <v>2.4</v>
      </c>
      <c r="R1490" s="5">
        <v>60</v>
      </c>
      <c r="S1490" s="5">
        <f t="shared" si="93"/>
        <v>60</v>
      </c>
      <c r="T1490" s="5" t="s">
        <v>8333</v>
      </c>
      <c r="U1490" s="5" t="s">
        <v>8305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12">
        <f t="shared" si="94"/>
        <v>41228.403379629628</v>
      </c>
      <c r="K1491" s="5">
        <v>1350398452</v>
      </c>
      <c r="L1491" s="12">
        <f t="shared" si="95"/>
        <v>41198.361712962964</v>
      </c>
      <c r="M1491" t="b">
        <v>0</v>
      </c>
      <c r="N1491" s="5">
        <v>0</v>
      </c>
      <c r="O1491" t="b">
        <v>0</v>
      </c>
      <c r="P1491" s="5" t="s">
        <v>8273</v>
      </c>
      <c r="Q1491" s="5">
        <f t="shared" si="92"/>
        <v>0</v>
      </c>
      <c r="R1491" s="5" t="e">
        <v>#DIV/0!</v>
      </c>
      <c r="S1491" s="5">
        <f t="shared" si="93"/>
        <v>0</v>
      </c>
      <c r="T1491" s="5" t="s">
        <v>8333</v>
      </c>
      <c r="U1491" s="5" t="s">
        <v>8305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12">
        <f t="shared" si="94"/>
        <v>41549.311041666668</v>
      </c>
      <c r="K1492" s="5">
        <v>1378214874</v>
      </c>
      <c r="L1492" s="12">
        <f t="shared" si="95"/>
        <v>41520.311041666668</v>
      </c>
      <c r="M1492" t="b">
        <v>0</v>
      </c>
      <c r="N1492" s="5">
        <v>19</v>
      </c>
      <c r="O1492" t="b">
        <v>0</v>
      </c>
      <c r="P1492" s="5" t="s">
        <v>8273</v>
      </c>
      <c r="Q1492" s="5">
        <f t="shared" si="92"/>
        <v>30.862068965517242</v>
      </c>
      <c r="R1492" s="5">
        <v>47.10526315789474</v>
      </c>
      <c r="S1492" s="5">
        <f t="shared" si="93"/>
        <v>47.10526315789474</v>
      </c>
      <c r="T1492" s="5" t="s">
        <v>8333</v>
      </c>
      <c r="U1492" s="5" t="s">
        <v>8305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12">
        <f t="shared" si="94"/>
        <v>42050.401388888888</v>
      </c>
      <c r="K1493" s="5">
        <v>1418922443</v>
      </c>
      <c r="L1493" s="12">
        <f t="shared" si="95"/>
        <v>41991.463460648149</v>
      </c>
      <c r="M1493" t="b">
        <v>0</v>
      </c>
      <c r="N1493" s="5">
        <v>1</v>
      </c>
      <c r="O1493" t="b">
        <v>0</v>
      </c>
      <c r="P1493" s="5" t="s">
        <v>8273</v>
      </c>
      <c r="Q1493" s="5">
        <f t="shared" si="92"/>
        <v>8.3333333333333339</v>
      </c>
      <c r="R1493" s="5">
        <v>100</v>
      </c>
      <c r="S1493" s="5">
        <f t="shared" si="93"/>
        <v>100</v>
      </c>
      <c r="T1493" s="5" t="s">
        <v>8333</v>
      </c>
      <c r="U1493" s="5" t="s">
        <v>8305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12">
        <f t="shared" si="94"/>
        <v>40712.634791666671</v>
      </c>
      <c r="K1494" s="5">
        <v>1305839646</v>
      </c>
      <c r="L1494" s="12">
        <f t="shared" si="95"/>
        <v>40682.634791666671</v>
      </c>
      <c r="M1494" t="b">
        <v>0</v>
      </c>
      <c r="N1494" s="5">
        <v>2</v>
      </c>
      <c r="O1494" t="b">
        <v>0</v>
      </c>
      <c r="P1494" s="5" t="s">
        <v>8273</v>
      </c>
      <c r="Q1494" s="5">
        <f t="shared" si="92"/>
        <v>0.75</v>
      </c>
      <c r="R1494" s="5">
        <v>15</v>
      </c>
      <c r="S1494" s="5">
        <f t="shared" si="93"/>
        <v>15</v>
      </c>
      <c r="T1494" s="5" t="s">
        <v>8333</v>
      </c>
      <c r="U1494" s="5" t="s">
        <v>8305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12">
        <f t="shared" si="94"/>
        <v>41441.616608796292</v>
      </c>
      <c r="K1495" s="5">
        <v>1368823675</v>
      </c>
      <c r="L1495" s="12">
        <f t="shared" si="95"/>
        <v>41411.616608796292</v>
      </c>
      <c r="M1495" t="b">
        <v>0</v>
      </c>
      <c r="N1495" s="5">
        <v>0</v>
      </c>
      <c r="O1495" t="b">
        <v>0</v>
      </c>
      <c r="P1495" s="5" t="s">
        <v>8273</v>
      </c>
      <c r="Q1495" s="5">
        <f t="shared" si="92"/>
        <v>0</v>
      </c>
      <c r="R1495" s="5" t="e">
        <v>#DIV/0!</v>
      </c>
      <c r="S1495" s="5">
        <f t="shared" si="93"/>
        <v>0</v>
      </c>
      <c r="T1495" s="5" t="s">
        <v>8333</v>
      </c>
      <c r="U1495" s="5" t="s">
        <v>8305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12">
        <f t="shared" si="94"/>
        <v>42097.401388888888</v>
      </c>
      <c r="K1496" s="5">
        <v>1425489613</v>
      </c>
      <c r="L1496" s="12">
        <f t="shared" si="95"/>
        <v>42067.472372685181</v>
      </c>
      <c r="M1496" t="b">
        <v>0</v>
      </c>
      <c r="N1496" s="5">
        <v>11</v>
      </c>
      <c r="O1496" t="b">
        <v>0</v>
      </c>
      <c r="P1496" s="5" t="s">
        <v>8273</v>
      </c>
      <c r="Q1496" s="5">
        <f t="shared" si="92"/>
        <v>8.9</v>
      </c>
      <c r="R1496" s="5">
        <v>40.454545454545453</v>
      </c>
      <c r="S1496" s="5">
        <f t="shared" si="93"/>
        <v>40.454545454545453</v>
      </c>
      <c r="T1496" s="5" t="s">
        <v>8333</v>
      </c>
      <c r="U1496" s="5" t="s">
        <v>8305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12">
        <f t="shared" si="94"/>
        <v>40782.539710648147</v>
      </c>
      <c r="K1497" s="5">
        <v>1311879431</v>
      </c>
      <c r="L1497" s="12">
        <f t="shared" si="95"/>
        <v>40752.539710648147</v>
      </c>
      <c r="M1497" t="b">
        <v>0</v>
      </c>
      <c r="N1497" s="5">
        <v>0</v>
      </c>
      <c r="O1497" t="b">
        <v>0</v>
      </c>
      <c r="P1497" s="5" t="s">
        <v>8273</v>
      </c>
      <c r="Q1497" s="5">
        <f t="shared" si="92"/>
        <v>0</v>
      </c>
      <c r="R1497" s="5" t="e">
        <v>#DIV/0!</v>
      </c>
      <c r="S1497" s="5">
        <f t="shared" si="93"/>
        <v>0</v>
      </c>
      <c r="T1497" s="5" t="s">
        <v>8333</v>
      </c>
      <c r="U1497" s="5" t="s">
        <v>8305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12">
        <f t="shared" si="94"/>
        <v>41898.225219907406</v>
      </c>
      <c r="K1498" s="5">
        <v>1405682659</v>
      </c>
      <c r="L1498" s="12">
        <f t="shared" si="95"/>
        <v>41838.225219907406</v>
      </c>
      <c r="M1498" t="b">
        <v>0</v>
      </c>
      <c r="N1498" s="5">
        <v>0</v>
      </c>
      <c r="O1498" t="b">
        <v>0</v>
      </c>
      <c r="P1498" s="5" t="s">
        <v>8273</v>
      </c>
      <c r="Q1498" s="5">
        <f t="shared" si="92"/>
        <v>0</v>
      </c>
      <c r="R1498" s="5" t="e">
        <v>#DIV/0!</v>
      </c>
      <c r="S1498" s="5">
        <f t="shared" si="93"/>
        <v>0</v>
      </c>
      <c r="T1498" s="5" t="s">
        <v>8333</v>
      </c>
      <c r="U1498" s="5" t="s">
        <v>8305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12">
        <f t="shared" si="94"/>
        <v>41486.571527777778</v>
      </c>
      <c r="K1499" s="5">
        <v>1371655522</v>
      </c>
      <c r="L1499" s="12">
        <f t="shared" si="95"/>
        <v>41444.39261574074</v>
      </c>
      <c r="M1499" t="b">
        <v>0</v>
      </c>
      <c r="N1499" s="5">
        <v>1</v>
      </c>
      <c r="O1499" t="b">
        <v>0</v>
      </c>
      <c r="P1499" s="5" t="s">
        <v>8273</v>
      </c>
      <c r="Q1499" s="5">
        <f t="shared" si="92"/>
        <v>6.6666666666666671E-3</v>
      </c>
      <c r="R1499" s="5">
        <v>1</v>
      </c>
      <c r="S1499" s="5">
        <f t="shared" si="93"/>
        <v>1</v>
      </c>
      <c r="T1499" s="5" t="s">
        <v>8333</v>
      </c>
      <c r="U1499" s="5" t="s">
        <v>8305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12">
        <f t="shared" si="94"/>
        <v>41885.733541666668</v>
      </c>
      <c r="K1500" s="5">
        <v>1405899378</v>
      </c>
      <c r="L1500" s="12">
        <f t="shared" si="95"/>
        <v>41840.733541666668</v>
      </c>
      <c r="M1500" t="b">
        <v>0</v>
      </c>
      <c r="N1500" s="5">
        <v>3</v>
      </c>
      <c r="O1500" t="b">
        <v>0</v>
      </c>
      <c r="P1500" s="5" t="s">
        <v>8273</v>
      </c>
      <c r="Q1500" s="5">
        <f t="shared" si="92"/>
        <v>1.9</v>
      </c>
      <c r="R1500" s="5">
        <v>19</v>
      </c>
      <c r="S1500" s="5">
        <f t="shared" si="93"/>
        <v>19</v>
      </c>
      <c r="T1500" s="5" t="s">
        <v>8333</v>
      </c>
      <c r="U1500" s="5" t="s">
        <v>8305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12">
        <f t="shared" si="94"/>
        <v>42586.757326388892</v>
      </c>
      <c r="K1501" s="5">
        <v>1465171833</v>
      </c>
      <c r="L1501" s="12">
        <f t="shared" si="95"/>
        <v>42526.757326388892</v>
      </c>
      <c r="M1501" t="b">
        <v>0</v>
      </c>
      <c r="N1501" s="5">
        <v>1</v>
      </c>
      <c r="O1501" t="b">
        <v>0</v>
      </c>
      <c r="P1501" s="5" t="s">
        <v>8273</v>
      </c>
      <c r="Q1501" s="5">
        <f t="shared" si="92"/>
        <v>0.25</v>
      </c>
      <c r="R1501" s="5">
        <v>5</v>
      </c>
      <c r="S1501" s="5">
        <f t="shared" si="93"/>
        <v>5</v>
      </c>
      <c r="T1501" s="5" t="s">
        <v>8333</v>
      </c>
      <c r="U1501" s="5" t="s">
        <v>8305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12">
        <f t="shared" si="94"/>
        <v>41395.654594907406</v>
      </c>
      <c r="K1502" s="5">
        <v>1364852557</v>
      </c>
      <c r="L1502" s="12">
        <f t="shared" si="95"/>
        <v>41365.654594907406</v>
      </c>
      <c r="M1502" t="b">
        <v>0</v>
      </c>
      <c r="N1502" s="5">
        <v>15</v>
      </c>
      <c r="O1502" t="b">
        <v>0</v>
      </c>
      <c r="P1502" s="5" t="s">
        <v>8273</v>
      </c>
      <c r="Q1502" s="5">
        <f t="shared" si="92"/>
        <v>25.035714285714285</v>
      </c>
      <c r="R1502" s="5">
        <v>46.733333333333334</v>
      </c>
      <c r="S1502" s="5">
        <f t="shared" si="93"/>
        <v>46.733333333333334</v>
      </c>
      <c r="T1502" s="5" t="s">
        <v>8333</v>
      </c>
      <c r="U1502" s="5" t="s">
        <v>8305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12">
        <f t="shared" si="94"/>
        <v>42193.333599537036</v>
      </c>
      <c r="K1503" s="5">
        <v>1433772023</v>
      </c>
      <c r="L1503" s="12">
        <f t="shared" si="95"/>
        <v>42163.333599537036</v>
      </c>
      <c r="M1503" t="b">
        <v>1</v>
      </c>
      <c r="N1503" s="5">
        <v>885</v>
      </c>
      <c r="O1503" t="b">
        <v>1</v>
      </c>
      <c r="P1503" s="5" t="s">
        <v>8283</v>
      </c>
      <c r="Q1503" s="5">
        <f t="shared" si="92"/>
        <v>166.33076923076922</v>
      </c>
      <c r="R1503" s="5">
        <v>97.731073446327684</v>
      </c>
      <c r="S1503" s="5">
        <f t="shared" si="93"/>
        <v>97.731073446327684</v>
      </c>
      <c r="T1503" s="5" t="s">
        <v>8338</v>
      </c>
      <c r="U1503" s="5" t="s">
        <v>8339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12">
        <f t="shared" si="94"/>
        <v>42454.666666666672</v>
      </c>
      <c r="K1504" s="5">
        <v>1456491680</v>
      </c>
      <c r="L1504" s="12">
        <f t="shared" si="95"/>
        <v>42426.292592592596</v>
      </c>
      <c r="M1504" t="b">
        <v>1</v>
      </c>
      <c r="N1504" s="5">
        <v>329</v>
      </c>
      <c r="O1504" t="b">
        <v>1</v>
      </c>
      <c r="P1504" s="5" t="s">
        <v>8283</v>
      </c>
      <c r="Q1504" s="5">
        <f t="shared" si="92"/>
        <v>101.44545454545455</v>
      </c>
      <c r="R1504" s="5">
        <v>67.835866261398181</v>
      </c>
      <c r="S1504" s="5">
        <f t="shared" si="93"/>
        <v>67.835866261398181</v>
      </c>
      <c r="T1504" s="5" t="s">
        <v>8338</v>
      </c>
      <c r="U1504" s="5" t="s">
        <v>8339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12">
        <f t="shared" si="94"/>
        <v>42666.097233796296</v>
      </c>
      <c r="K1505" s="5">
        <v>1472026801</v>
      </c>
      <c r="L1505" s="12">
        <f t="shared" si="95"/>
        <v>42606.097233796296</v>
      </c>
      <c r="M1505" t="b">
        <v>1</v>
      </c>
      <c r="N1505" s="5">
        <v>71</v>
      </c>
      <c r="O1505" t="b">
        <v>1</v>
      </c>
      <c r="P1505" s="5" t="s">
        <v>8283</v>
      </c>
      <c r="Q1505" s="5">
        <f t="shared" si="92"/>
        <v>107.89146666666667</v>
      </c>
      <c r="R1505" s="5">
        <v>56.98492957746479</v>
      </c>
      <c r="S1505" s="5">
        <f t="shared" si="93"/>
        <v>56.98492957746479</v>
      </c>
      <c r="T1505" s="5" t="s">
        <v>8338</v>
      </c>
      <c r="U1505" s="5" t="s">
        <v>8339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12">
        <f t="shared" si="94"/>
        <v>41800.106249999997</v>
      </c>
      <c r="K1506" s="5">
        <v>1399996024</v>
      </c>
      <c r="L1506" s="12">
        <f t="shared" si="95"/>
        <v>41772.407685185186</v>
      </c>
      <c r="M1506" t="b">
        <v>1</v>
      </c>
      <c r="N1506" s="5">
        <v>269</v>
      </c>
      <c r="O1506" t="b">
        <v>1</v>
      </c>
      <c r="P1506" s="5" t="s">
        <v>8283</v>
      </c>
      <c r="Q1506" s="5">
        <f t="shared" si="92"/>
        <v>277.93846153846152</v>
      </c>
      <c r="R1506" s="5">
        <v>67.159851301115239</v>
      </c>
      <c r="S1506" s="5">
        <f t="shared" si="93"/>
        <v>67.159851301115239</v>
      </c>
      <c r="T1506" s="5" t="s">
        <v>8338</v>
      </c>
      <c r="U1506" s="5" t="s">
        <v>8339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12">
        <f t="shared" si="94"/>
        <v>42451.584027777775</v>
      </c>
      <c r="K1507" s="5">
        <v>1455446303</v>
      </c>
      <c r="L1507" s="12">
        <f t="shared" si="95"/>
        <v>42414.19332175926</v>
      </c>
      <c r="M1507" t="b">
        <v>1</v>
      </c>
      <c r="N1507" s="5">
        <v>345</v>
      </c>
      <c r="O1507" t="b">
        <v>1</v>
      </c>
      <c r="P1507" s="5" t="s">
        <v>8283</v>
      </c>
      <c r="Q1507" s="5">
        <f t="shared" si="92"/>
        <v>103.58125</v>
      </c>
      <c r="R1507" s="5">
        <v>48.037681159420288</v>
      </c>
      <c r="S1507" s="5">
        <f t="shared" si="93"/>
        <v>48.037681159420288</v>
      </c>
      <c r="T1507" s="5" t="s">
        <v>8338</v>
      </c>
      <c r="U1507" s="5" t="s">
        <v>8339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12">
        <f t="shared" si="94"/>
        <v>41844.535925925928</v>
      </c>
      <c r="K1508" s="5">
        <v>1403635904</v>
      </c>
      <c r="L1508" s="12">
        <f t="shared" si="95"/>
        <v>41814.535925925928</v>
      </c>
      <c r="M1508" t="b">
        <v>1</v>
      </c>
      <c r="N1508" s="5">
        <v>43</v>
      </c>
      <c r="O1508" t="b">
        <v>1</v>
      </c>
      <c r="P1508" s="5" t="s">
        <v>8283</v>
      </c>
      <c r="Q1508" s="5">
        <f t="shared" si="92"/>
        <v>111.4</v>
      </c>
      <c r="R1508" s="5">
        <v>38.860465116279073</v>
      </c>
      <c r="S1508" s="5">
        <f t="shared" si="93"/>
        <v>38.860465116279073</v>
      </c>
      <c r="T1508" s="5" t="s">
        <v>8338</v>
      </c>
      <c r="U1508" s="5" t="s">
        <v>8339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12">
        <f t="shared" si="94"/>
        <v>40313.090277777781</v>
      </c>
      <c r="K1509" s="5">
        <v>1268822909</v>
      </c>
      <c r="L1509" s="12">
        <f t="shared" si="95"/>
        <v>40254.200335648144</v>
      </c>
      <c r="M1509" t="b">
        <v>1</v>
      </c>
      <c r="N1509" s="5">
        <v>33</v>
      </c>
      <c r="O1509" t="b">
        <v>1</v>
      </c>
      <c r="P1509" s="5" t="s">
        <v>8283</v>
      </c>
      <c r="Q1509" s="5">
        <f t="shared" si="92"/>
        <v>215</v>
      </c>
      <c r="R1509" s="5">
        <v>78.181818181818187</v>
      </c>
      <c r="S1509" s="5">
        <f t="shared" si="93"/>
        <v>78.181818181818187</v>
      </c>
      <c r="T1509" s="5" t="s">
        <v>8338</v>
      </c>
      <c r="U1509" s="5" t="s">
        <v>8339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12">
        <f t="shared" si="94"/>
        <v>41817.364363425928</v>
      </c>
      <c r="K1510" s="5">
        <v>1401201881</v>
      </c>
      <c r="L1510" s="12">
        <f t="shared" si="95"/>
        <v>41786.364363425928</v>
      </c>
      <c r="M1510" t="b">
        <v>1</v>
      </c>
      <c r="N1510" s="5">
        <v>211</v>
      </c>
      <c r="O1510" t="b">
        <v>1</v>
      </c>
      <c r="P1510" s="5" t="s">
        <v>8283</v>
      </c>
      <c r="Q1510" s="5">
        <f t="shared" si="92"/>
        <v>110.76216216216216</v>
      </c>
      <c r="R1510" s="5">
        <v>97.113744075829388</v>
      </c>
      <c r="S1510" s="5">
        <f t="shared" si="93"/>
        <v>97.113744075829388</v>
      </c>
      <c r="T1510" s="5" t="s">
        <v>8338</v>
      </c>
      <c r="U1510" s="5" t="s">
        <v>8339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12">
        <f t="shared" si="94"/>
        <v>42780.707638888889</v>
      </c>
      <c r="K1511" s="5">
        <v>1484570885</v>
      </c>
      <c r="L1511" s="12">
        <f t="shared" si="95"/>
        <v>42751.283391203702</v>
      </c>
      <c r="M1511" t="b">
        <v>1</v>
      </c>
      <c r="N1511" s="5">
        <v>196</v>
      </c>
      <c r="O1511" t="b">
        <v>1</v>
      </c>
      <c r="P1511" s="5" t="s">
        <v>8283</v>
      </c>
      <c r="Q1511" s="5">
        <f t="shared" si="92"/>
        <v>123.64125714285714</v>
      </c>
      <c r="R1511" s="5">
        <v>110.39397959183674</v>
      </c>
      <c r="S1511" s="5">
        <f t="shared" si="93"/>
        <v>110.39397959183674</v>
      </c>
      <c r="T1511" s="5" t="s">
        <v>8338</v>
      </c>
      <c r="U1511" s="5" t="s">
        <v>8339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12">
        <f t="shared" si="94"/>
        <v>41839.135162037041</v>
      </c>
      <c r="K1512" s="5">
        <v>1403169278</v>
      </c>
      <c r="L1512" s="12">
        <f t="shared" si="95"/>
        <v>41809.135162037041</v>
      </c>
      <c r="M1512" t="b">
        <v>1</v>
      </c>
      <c r="N1512" s="5">
        <v>405</v>
      </c>
      <c r="O1512" t="b">
        <v>1</v>
      </c>
      <c r="P1512" s="5" t="s">
        <v>8283</v>
      </c>
      <c r="Q1512" s="5">
        <f t="shared" si="92"/>
        <v>101.035</v>
      </c>
      <c r="R1512" s="5">
        <v>39.91506172839506</v>
      </c>
      <c r="S1512" s="5">
        <f t="shared" si="93"/>
        <v>39.91506172839506</v>
      </c>
      <c r="T1512" s="5" t="s">
        <v>8338</v>
      </c>
      <c r="U1512" s="5" t="s">
        <v>8339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12">
        <f t="shared" si="94"/>
        <v>42326.375046296293</v>
      </c>
      <c r="K1513" s="5">
        <v>1445263204</v>
      </c>
      <c r="L1513" s="12">
        <f t="shared" si="95"/>
        <v>42296.333379629628</v>
      </c>
      <c r="M1513" t="b">
        <v>1</v>
      </c>
      <c r="N1513" s="5">
        <v>206</v>
      </c>
      <c r="O1513" t="b">
        <v>1</v>
      </c>
      <c r="P1513" s="5" t="s">
        <v>8283</v>
      </c>
      <c r="Q1513" s="5">
        <f t="shared" si="92"/>
        <v>111.79285714285714</v>
      </c>
      <c r="R1513" s="5">
        <v>75.975728155339809</v>
      </c>
      <c r="S1513" s="5">
        <f t="shared" si="93"/>
        <v>75.975728155339809</v>
      </c>
      <c r="T1513" s="5" t="s">
        <v>8338</v>
      </c>
      <c r="U1513" s="5" t="s">
        <v>8339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12">
        <f t="shared" si="94"/>
        <v>42771.434479166666</v>
      </c>
      <c r="K1514" s="5">
        <v>1483719939</v>
      </c>
      <c r="L1514" s="12">
        <f t="shared" si="95"/>
        <v>42741.434479166666</v>
      </c>
      <c r="M1514" t="b">
        <v>1</v>
      </c>
      <c r="N1514" s="5">
        <v>335</v>
      </c>
      <c r="O1514" t="b">
        <v>1</v>
      </c>
      <c r="P1514" s="5" t="s">
        <v>8283</v>
      </c>
      <c r="Q1514" s="5">
        <f t="shared" si="92"/>
        <v>558.7714285714286</v>
      </c>
      <c r="R1514" s="5">
        <v>58.379104477611939</v>
      </c>
      <c r="S1514" s="5">
        <f t="shared" si="93"/>
        <v>58.379104477611939</v>
      </c>
      <c r="T1514" s="5" t="s">
        <v>8338</v>
      </c>
      <c r="U1514" s="5" t="s">
        <v>8339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12">
        <f t="shared" si="94"/>
        <v>41836.387337962966</v>
      </c>
      <c r="K1515" s="5">
        <v>1402931866</v>
      </c>
      <c r="L1515" s="12">
        <f t="shared" si="95"/>
        <v>41806.387337962966</v>
      </c>
      <c r="M1515" t="b">
        <v>1</v>
      </c>
      <c r="N1515" s="5">
        <v>215</v>
      </c>
      <c r="O1515" t="b">
        <v>1</v>
      </c>
      <c r="P1515" s="5" t="s">
        <v>8283</v>
      </c>
      <c r="Q1515" s="5">
        <f t="shared" si="92"/>
        <v>150.01875000000001</v>
      </c>
      <c r="R1515" s="5">
        <v>55.82093023255814</v>
      </c>
      <c r="S1515" s="5">
        <f t="shared" si="93"/>
        <v>55.82093023255814</v>
      </c>
      <c r="T1515" s="5" t="s">
        <v>8338</v>
      </c>
      <c r="U1515" s="5" t="s">
        <v>8339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12">
        <f t="shared" si="94"/>
        <v>42274.347685185188</v>
      </c>
      <c r="K1516" s="5">
        <v>1439907640</v>
      </c>
      <c r="L1516" s="12">
        <f t="shared" si="95"/>
        <v>42234.347685185188</v>
      </c>
      <c r="M1516" t="b">
        <v>1</v>
      </c>
      <c r="N1516" s="5">
        <v>176</v>
      </c>
      <c r="O1516" t="b">
        <v>1</v>
      </c>
      <c r="P1516" s="5" t="s">
        <v>8283</v>
      </c>
      <c r="Q1516" s="5">
        <f t="shared" si="92"/>
        <v>106.476</v>
      </c>
      <c r="R1516" s="5">
        <v>151.24431818181819</v>
      </c>
      <c r="S1516" s="5">
        <f t="shared" si="93"/>
        <v>151.24431818181819</v>
      </c>
      <c r="T1516" s="5" t="s">
        <v>8338</v>
      </c>
      <c r="U1516" s="5" t="s">
        <v>8339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12">
        <f t="shared" si="94"/>
        <v>42444.961770833332</v>
      </c>
      <c r="K1517" s="5">
        <v>1455516297</v>
      </c>
      <c r="L1517" s="12">
        <f t="shared" si="95"/>
        <v>42415.003437499996</v>
      </c>
      <c r="M1517" t="b">
        <v>1</v>
      </c>
      <c r="N1517" s="5">
        <v>555</v>
      </c>
      <c r="O1517" t="b">
        <v>1</v>
      </c>
      <c r="P1517" s="5" t="s">
        <v>8283</v>
      </c>
      <c r="Q1517" s="5">
        <f t="shared" si="92"/>
        <v>157.18899999999999</v>
      </c>
      <c r="R1517" s="5">
        <v>849.67027027027029</v>
      </c>
      <c r="S1517" s="5">
        <f t="shared" si="93"/>
        <v>849.67027027027029</v>
      </c>
      <c r="T1517" s="5" t="s">
        <v>8338</v>
      </c>
      <c r="U1517" s="5" t="s">
        <v>8339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12">
        <f t="shared" si="94"/>
        <v>42649.333333333328</v>
      </c>
      <c r="K1518" s="5">
        <v>1473160292</v>
      </c>
      <c r="L1518" s="12">
        <f t="shared" si="95"/>
        <v>42619.216342592597</v>
      </c>
      <c r="M1518" t="b">
        <v>1</v>
      </c>
      <c r="N1518" s="5">
        <v>116</v>
      </c>
      <c r="O1518" t="b">
        <v>1</v>
      </c>
      <c r="P1518" s="5" t="s">
        <v>8283</v>
      </c>
      <c r="Q1518" s="5">
        <f t="shared" si="92"/>
        <v>108.65882352941176</v>
      </c>
      <c r="R1518" s="5">
        <v>159.24137931034483</v>
      </c>
      <c r="S1518" s="5">
        <f t="shared" si="93"/>
        <v>159.24137931034483</v>
      </c>
      <c r="T1518" s="5" t="s">
        <v>8338</v>
      </c>
      <c r="U1518" s="5" t="s">
        <v>8339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12">
        <f t="shared" si="94"/>
        <v>41979</v>
      </c>
      <c r="K1519" s="5">
        <v>1415194553</v>
      </c>
      <c r="L1519" s="12">
        <f t="shared" si="95"/>
        <v>41948.31658564815</v>
      </c>
      <c r="M1519" t="b">
        <v>1</v>
      </c>
      <c r="N1519" s="5">
        <v>615</v>
      </c>
      <c r="O1519" t="b">
        <v>1</v>
      </c>
      <c r="P1519" s="5" t="s">
        <v>8283</v>
      </c>
      <c r="Q1519" s="5">
        <f t="shared" si="92"/>
        <v>161.97999999999999</v>
      </c>
      <c r="R1519" s="5">
        <v>39.507317073170732</v>
      </c>
      <c r="S1519" s="5">
        <f t="shared" si="93"/>
        <v>39.507317073170732</v>
      </c>
      <c r="T1519" s="5" t="s">
        <v>8338</v>
      </c>
      <c r="U1519" s="5" t="s">
        <v>8339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12">
        <f t="shared" si="94"/>
        <v>41790.5700462963</v>
      </c>
      <c r="K1520" s="5">
        <v>1398973252</v>
      </c>
      <c r="L1520" s="12">
        <f t="shared" si="95"/>
        <v>41760.5700462963</v>
      </c>
      <c r="M1520" t="b">
        <v>1</v>
      </c>
      <c r="N1520" s="5">
        <v>236</v>
      </c>
      <c r="O1520" t="b">
        <v>1</v>
      </c>
      <c r="P1520" s="5" t="s">
        <v>8283</v>
      </c>
      <c r="Q1520" s="5">
        <f t="shared" si="92"/>
        <v>205.36666666666667</v>
      </c>
      <c r="R1520" s="5">
        <v>130.52966101694915</v>
      </c>
      <c r="S1520" s="5">
        <f t="shared" si="93"/>
        <v>130.52966101694915</v>
      </c>
      <c r="T1520" s="5" t="s">
        <v>8338</v>
      </c>
      <c r="U1520" s="5" t="s">
        <v>8339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12">
        <f t="shared" si="94"/>
        <v>41810.665972222225</v>
      </c>
      <c r="K1521" s="5">
        <v>1400867283</v>
      </c>
      <c r="L1521" s="12">
        <f t="shared" si="95"/>
        <v>41782.491701388892</v>
      </c>
      <c r="M1521" t="b">
        <v>1</v>
      </c>
      <c r="N1521" s="5">
        <v>145</v>
      </c>
      <c r="O1521" t="b">
        <v>1</v>
      </c>
      <c r="P1521" s="5" t="s">
        <v>8283</v>
      </c>
      <c r="Q1521" s="5">
        <f t="shared" si="92"/>
        <v>103.36388888888889</v>
      </c>
      <c r="R1521" s="5">
        <v>64.156896551724131</v>
      </c>
      <c r="S1521" s="5">
        <f t="shared" si="93"/>
        <v>64.156896551724131</v>
      </c>
      <c r="T1521" s="5" t="s">
        <v>8338</v>
      </c>
      <c r="U1521" s="5" t="s">
        <v>8339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12">
        <f t="shared" si="94"/>
        <v>41991.916666666672</v>
      </c>
      <c r="K1522" s="5">
        <v>1415824513</v>
      </c>
      <c r="L1522" s="12">
        <f t="shared" si="95"/>
        <v>41955.607789351852</v>
      </c>
      <c r="M1522" t="b">
        <v>1</v>
      </c>
      <c r="N1522" s="5">
        <v>167</v>
      </c>
      <c r="O1522" t="b">
        <v>1</v>
      </c>
      <c r="P1522" s="5" t="s">
        <v>8283</v>
      </c>
      <c r="Q1522" s="5">
        <f t="shared" si="92"/>
        <v>103.47222222222223</v>
      </c>
      <c r="R1522" s="5">
        <v>111.52694610778443</v>
      </c>
      <c r="S1522" s="5">
        <f t="shared" si="93"/>
        <v>111.52694610778443</v>
      </c>
      <c r="T1522" s="5" t="s">
        <v>8338</v>
      </c>
      <c r="U1522" s="5" t="s">
        <v>8339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12">
        <f t="shared" si="94"/>
        <v>42527.917719907404</v>
      </c>
      <c r="K1523" s="5">
        <v>1462248091</v>
      </c>
      <c r="L1523" s="12">
        <f t="shared" si="95"/>
        <v>42492.917719907404</v>
      </c>
      <c r="M1523" t="b">
        <v>1</v>
      </c>
      <c r="N1523" s="5">
        <v>235</v>
      </c>
      <c r="O1523" t="b">
        <v>1</v>
      </c>
      <c r="P1523" s="5" t="s">
        <v>8283</v>
      </c>
      <c r="Q1523" s="5">
        <f t="shared" si="92"/>
        <v>106.81333333333333</v>
      </c>
      <c r="R1523" s="5">
        <v>170.44680851063831</v>
      </c>
      <c r="S1523" s="5">
        <f t="shared" si="93"/>
        <v>170.44680851063831</v>
      </c>
      <c r="T1523" s="5" t="s">
        <v>8338</v>
      </c>
      <c r="U1523" s="5" t="s">
        <v>8339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12">
        <f t="shared" si="94"/>
        <v>41929.580312500002</v>
      </c>
      <c r="K1524" s="5">
        <v>1410983739</v>
      </c>
      <c r="L1524" s="12">
        <f t="shared" si="95"/>
        <v>41899.580312500002</v>
      </c>
      <c r="M1524" t="b">
        <v>1</v>
      </c>
      <c r="N1524" s="5">
        <v>452</v>
      </c>
      <c r="O1524" t="b">
        <v>1</v>
      </c>
      <c r="P1524" s="5" t="s">
        <v>8283</v>
      </c>
      <c r="Q1524" s="5">
        <f t="shared" si="92"/>
        <v>138.96574712643678</v>
      </c>
      <c r="R1524" s="5">
        <v>133.7391592920354</v>
      </c>
      <c r="S1524" s="5">
        <f t="shared" si="93"/>
        <v>133.7391592920354</v>
      </c>
      <c r="T1524" s="5" t="s">
        <v>8338</v>
      </c>
      <c r="U1524" s="5" t="s">
        <v>8339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12">
        <f t="shared" si="94"/>
        <v>41995.75</v>
      </c>
      <c r="K1525" s="5">
        <v>1416592916</v>
      </c>
      <c r="L1525" s="12">
        <f t="shared" si="95"/>
        <v>41964.501342592594</v>
      </c>
      <c r="M1525" t="b">
        <v>1</v>
      </c>
      <c r="N1525" s="5">
        <v>241</v>
      </c>
      <c r="O1525" t="b">
        <v>1</v>
      </c>
      <c r="P1525" s="5" t="s">
        <v>8283</v>
      </c>
      <c r="Q1525" s="5">
        <f t="shared" si="92"/>
        <v>124.84324324324324</v>
      </c>
      <c r="R1525" s="5">
        <v>95.834024896265561</v>
      </c>
      <c r="S1525" s="5">
        <f t="shared" si="93"/>
        <v>95.834024896265561</v>
      </c>
      <c r="T1525" s="5" t="s">
        <v>8338</v>
      </c>
      <c r="U1525" s="5" t="s">
        <v>8339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12">
        <f t="shared" si="94"/>
        <v>42786.251041666663</v>
      </c>
      <c r="K1526" s="5">
        <v>1485000090</v>
      </c>
      <c r="L1526" s="12">
        <f t="shared" si="95"/>
        <v>42756.251041666663</v>
      </c>
      <c r="M1526" t="b">
        <v>1</v>
      </c>
      <c r="N1526" s="5">
        <v>28</v>
      </c>
      <c r="O1526" t="b">
        <v>1</v>
      </c>
      <c r="P1526" s="5" t="s">
        <v>8283</v>
      </c>
      <c r="Q1526" s="5">
        <f t="shared" si="92"/>
        <v>207</v>
      </c>
      <c r="R1526" s="5">
        <v>221.78571428571428</v>
      </c>
      <c r="S1526" s="5">
        <f t="shared" si="93"/>
        <v>221.78571428571428</v>
      </c>
      <c r="T1526" s="5" t="s">
        <v>8338</v>
      </c>
      <c r="U1526" s="5" t="s">
        <v>8339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12">
        <f t="shared" si="94"/>
        <v>42600.452986111108</v>
      </c>
      <c r="K1527" s="5">
        <v>1468947138</v>
      </c>
      <c r="L1527" s="12">
        <f t="shared" si="95"/>
        <v>42570.452986111108</v>
      </c>
      <c r="M1527" t="b">
        <v>1</v>
      </c>
      <c r="N1527" s="5">
        <v>140</v>
      </c>
      <c r="O1527" t="b">
        <v>1</v>
      </c>
      <c r="P1527" s="5" t="s">
        <v>8283</v>
      </c>
      <c r="Q1527" s="5">
        <f t="shared" si="92"/>
        <v>174.0057692307692</v>
      </c>
      <c r="R1527" s="5">
        <v>32.315357142857138</v>
      </c>
      <c r="S1527" s="5">
        <f t="shared" si="93"/>
        <v>32.315357142857138</v>
      </c>
      <c r="T1527" s="5" t="s">
        <v>8338</v>
      </c>
      <c r="U1527" s="5" t="s">
        <v>8339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12">
        <f t="shared" si="94"/>
        <v>42388.026006944448</v>
      </c>
      <c r="K1528" s="5">
        <v>1448951847</v>
      </c>
      <c r="L1528" s="12">
        <f t="shared" si="95"/>
        <v>42339.026006944448</v>
      </c>
      <c r="M1528" t="b">
        <v>1</v>
      </c>
      <c r="N1528" s="5">
        <v>280</v>
      </c>
      <c r="O1528" t="b">
        <v>1</v>
      </c>
      <c r="P1528" s="5" t="s">
        <v>8283</v>
      </c>
      <c r="Q1528" s="5">
        <f t="shared" si="92"/>
        <v>120.32608695652173</v>
      </c>
      <c r="R1528" s="5">
        <v>98.839285714285708</v>
      </c>
      <c r="S1528" s="5">
        <f t="shared" si="93"/>
        <v>98.839285714285708</v>
      </c>
      <c r="T1528" s="5" t="s">
        <v>8338</v>
      </c>
      <c r="U1528" s="5" t="s">
        <v>8339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12">
        <f t="shared" si="94"/>
        <v>42808.308865740742</v>
      </c>
      <c r="K1529" s="5">
        <v>1487082286</v>
      </c>
      <c r="L1529" s="12">
        <f t="shared" si="95"/>
        <v>42780.350532407407</v>
      </c>
      <c r="M1529" t="b">
        <v>1</v>
      </c>
      <c r="N1529" s="5">
        <v>70</v>
      </c>
      <c r="O1529" t="b">
        <v>1</v>
      </c>
      <c r="P1529" s="5" t="s">
        <v>8283</v>
      </c>
      <c r="Q1529" s="5">
        <f t="shared" si="92"/>
        <v>110.44428571428571</v>
      </c>
      <c r="R1529" s="5">
        <v>55.222142857142863</v>
      </c>
      <c r="S1529" s="5">
        <f t="shared" si="93"/>
        <v>55.222142857142863</v>
      </c>
      <c r="T1529" s="5" t="s">
        <v>8338</v>
      </c>
      <c r="U1529" s="5" t="s">
        <v>8339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12">
        <f t="shared" si="94"/>
        <v>42766.75</v>
      </c>
      <c r="K1530" s="5">
        <v>1483292122</v>
      </c>
      <c r="L1530" s="12">
        <f t="shared" si="95"/>
        <v>42736.482893518521</v>
      </c>
      <c r="M1530" t="b">
        <v>1</v>
      </c>
      <c r="N1530" s="5">
        <v>160</v>
      </c>
      <c r="O1530" t="b">
        <v>1</v>
      </c>
      <c r="P1530" s="5" t="s">
        <v>8283</v>
      </c>
      <c r="Q1530" s="5">
        <f t="shared" si="92"/>
        <v>281.56666666666666</v>
      </c>
      <c r="R1530" s="5">
        <v>52.793750000000003</v>
      </c>
      <c r="S1530" s="5">
        <f t="shared" si="93"/>
        <v>52.793750000000003</v>
      </c>
      <c r="T1530" s="5" t="s">
        <v>8338</v>
      </c>
      <c r="U1530" s="5" t="s">
        <v>8339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12">
        <f t="shared" si="94"/>
        <v>42082.337037037039</v>
      </c>
      <c r="K1531" s="5">
        <v>1424185520</v>
      </c>
      <c r="L1531" s="12">
        <f t="shared" si="95"/>
        <v>42052.378703703704</v>
      </c>
      <c r="M1531" t="b">
        <v>1</v>
      </c>
      <c r="N1531" s="5">
        <v>141</v>
      </c>
      <c r="O1531" t="b">
        <v>1</v>
      </c>
      <c r="P1531" s="5" t="s">
        <v>8283</v>
      </c>
      <c r="Q1531" s="5">
        <f t="shared" si="92"/>
        <v>100.67894736842105</v>
      </c>
      <c r="R1531" s="5">
        <v>135.66666666666666</v>
      </c>
      <c r="S1531" s="5">
        <f t="shared" si="93"/>
        <v>135.66666666666666</v>
      </c>
      <c r="T1531" s="5" t="s">
        <v>8338</v>
      </c>
      <c r="U1531" s="5" t="s">
        <v>8339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12">
        <f t="shared" si="94"/>
        <v>42300.51730324074</v>
      </c>
      <c r="K1532" s="5">
        <v>1443464695</v>
      </c>
      <c r="L1532" s="12">
        <f t="shared" si="95"/>
        <v>42275.51730324074</v>
      </c>
      <c r="M1532" t="b">
        <v>1</v>
      </c>
      <c r="N1532" s="5">
        <v>874</v>
      </c>
      <c r="O1532" t="b">
        <v>1</v>
      </c>
      <c r="P1532" s="5" t="s">
        <v>8283</v>
      </c>
      <c r="Q1532" s="5">
        <f t="shared" si="92"/>
        <v>134.8257142857143</v>
      </c>
      <c r="R1532" s="5">
        <v>53.991990846681922</v>
      </c>
      <c r="S1532" s="5">
        <f t="shared" si="93"/>
        <v>53.991990846681922</v>
      </c>
      <c r="T1532" s="5" t="s">
        <v>8338</v>
      </c>
      <c r="U1532" s="5" t="s">
        <v>8339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12">
        <f t="shared" si="94"/>
        <v>41973.875</v>
      </c>
      <c r="K1533" s="5">
        <v>1414610126</v>
      </c>
      <c r="L1533" s="12">
        <f t="shared" si="95"/>
        <v>41941.552384259259</v>
      </c>
      <c r="M1533" t="b">
        <v>1</v>
      </c>
      <c r="N1533" s="5">
        <v>73</v>
      </c>
      <c r="O1533" t="b">
        <v>1</v>
      </c>
      <c r="P1533" s="5" t="s">
        <v>8283</v>
      </c>
      <c r="Q1533" s="5">
        <f t="shared" si="92"/>
        <v>175.95744680851064</v>
      </c>
      <c r="R1533" s="5">
        <v>56.643835616438359</v>
      </c>
      <c r="S1533" s="5">
        <f t="shared" si="93"/>
        <v>56.643835616438359</v>
      </c>
      <c r="T1533" s="5" t="s">
        <v>8338</v>
      </c>
      <c r="U1533" s="5" t="s">
        <v>8339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12">
        <f t="shared" si="94"/>
        <v>42415.375</v>
      </c>
      <c r="K1534" s="5">
        <v>1453461865</v>
      </c>
      <c r="L1534" s="12">
        <f t="shared" si="95"/>
        <v>42391.225289351853</v>
      </c>
      <c r="M1534" t="b">
        <v>1</v>
      </c>
      <c r="N1534" s="5">
        <v>294</v>
      </c>
      <c r="O1534" t="b">
        <v>1</v>
      </c>
      <c r="P1534" s="5" t="s">
        <v>8283</v>
      </c>
      <c r="Q1534" s="5">
        <f t="shared" si="92"/>
        <v>484.02</v>
      </c>
      <c r="R1534" s="5">
        <v>82.316326530612244</v>
      </c>
      <c r="S1534" s="5">
        <f t="shared" si="93"/>
        <v>82.316326530612244</v>
      </c>
      <c r="T1534" s="5" t="s">
        <v>8338</v>
      </c>
      <c r="U1534" s="5" t="s">
        <v>8339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12">
        <f t="shared" si="94"/>
        <v>42491.915972222225</v>
      </c>
      <c r="K1535" s="5">
        <v>1457913777</v>
      </c>
      <c r="L1535" s="12">
        <f t="shared" si="95"/>
        <v>42442.75204861111</v>
      </c>
      <c r="M1535" t="b">
        <v>1</v>
      </c>
      <c r="N1535" s="5">
        <v>740</v>
      </c>
      <c r="O1535" t="b">
        <v>1</v>
      </c>
      <c r="P1535" s="5" t="s">
        <v>8283</v>
      </c>
      <c r="Q1535" s="5">
        <f t="shared" si="92"/>
        <v>145.13999999999999</v>
      </c>
      <c r="R1535" s="5">
        <v>88.26081081081081</v>
      </c>
      <c r="S1535" s="5">
        <f t="shared" si="93"/>
        <v>88.26081081081081</v>
      </c>
      <c r="T1535" s="5" t="s">
        <v>8338</v>
      </c>
      <c r="U1535" s="5" t="s">
        <v>8339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12">
        <f t="shared" si="94"/>
        <v>42251.424328703702</v>
      </c>
      <c r="K1536" s="5">
        <v>1438791062</v>
      </c>
      <c r="L1536" s="12">
        <f t="shared" si="95"/>
        <v>42221.424328703702</v>
      </c>
      <c r="M1536" t="b">
        <v>1</v>
      </c>
      <c r="N1536" s="5">
        <v>369</v>
      </c>
      <c r="O1536" t="b">
        <v>1</v>
      </c>
      <c r="P1536" s="5" t="s">
        <v>8283</v>
      </c>
      <c r="Q1536" s="5">
        <f t="shared" si="92"/>
        <v>417.73333333333335</v>
      </c>
      <c r="R1536" s="5">
        <v>84.905149051490511</v>
      </c>
      <c r="S1536" s="5">
        <f t="shared" si="93"/>
        <v>84.905149051490511</v>
      </c>
      <c r="T1536" s="5" t="s">
        <v>8338</v>
      </c>
      <c r="U1536" s="5" t="s">
        <v>8339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12">
        <f t="shared" si="94"/>
        <v>42513.666666666672</v>
      </c>
      <c r="K1537" s="5">
        <v>1461527631</v>
      </c>
      <c r="L1537" s="12">
        <f t="shared" si="95"/>
        <v>42484.579062500001</v>
      </c>
      <c r="M1537" t="b">
        <v>1</v>
      </c>
      <c r="N1537" s="5">
        <v>110</v>
      </c>
      <c r="O1537" t="b">
        <v>1</v>
      </c>
      <c r="P1537" s="5" t="s">
        <v>8283</v>
      </c>
      <c r="Q1537" s="5">
        <f t="shared" si="92"/>
        <v>132.42500000000001</v>
      </c>
      <c r="R1537" s="5">
        <v>48.154545454545456</v>
      </c>
      <c r="S1537" s="5">
        <f t="shared" si="93"/>
        <v>48.154545454545456</v>
      </c>
      <c r="T1537" s="5" t="s">
        <v>8338</v>
      </c>
      <c r="U1537" s="5" t="s">
        <v>8339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12">
        <f t="shared" si="94"/>
        <v>42243.552199074074</v>
      </c>
      <c r="K1538" s="5">
        <v>1438110910</v>
      </c>
      <c r="L1538" s="12">
        <f t="shared" si="95"/>
        <v>42213.552199074074</v>
      </c>
      <c r="M1538" t="b">
        <v>1</v>
      </c>
      <c r="N1538" s="5">
        <v>455</v>
      </c>
      <c r="O1538" t="b">
        <v>1</v>
      </c>
      <c r="P1538" s="5" t="s">
        <v>8283</v>
      </c>
      <c r="Q1538" s="5">
        <f t="shared" ref="Q1538:Q1601" si="96">E1538*100/D1538</f>
        <v>250.30841666666666</v>
      </c>
      <c r="R1538" s="5">
        <v>66.015406593406595</v>
      </c>
      <c r="S1538" s="5">
        <f t="shared" ref="S1538:S1601" si="97">IFERROR(R1538,0)</f>
        <v>66.015406593406595</v>
      </c>
      <c r="T1538" s="5" t="s">
        <v>8338</v>
      </c>
      <c r="U1538" s="5" t="s">
        <v>8339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12">
        <f t="shared" ref="J1539:J1602" si="98">(I1539/86400)+25569+(-6/24)</f>
        <v>42588.5</v>
      </c>
      <c r="K1539" s="5">
        <v>1467358427</v>
      </c>
      <c r="L1539" s="12">
        <f t="shared" ref="L1539:L1602" si="99">(K1539/86400)+25569+(-6/24)</f>
        <v>42552.065127314811</v>
      </c>
      <c r="M1539" t="b">
        <v>1</v>
      </c>
      <c r="N1539" s="5">
        <v>224</v>
      </c>
      <c r="O1539" t="b">
        <v>1</v>
      </c>
      <c r="P1539" s="5" t="s">
        <v>8283</v>
      </c>
      <c r="Q1539" s="5">
        <f t="shared" si="96"/>
        <v>179.9</v>
      </c>
      <c r="R1539" s="5">
        <v>96.375</v>
      </c>
      <c r="S1539" s="5">
        <f t="shared" si="97"/>
        <v>96.375</v>
      </c>
      <c r="T1539" s="5" t="s">
        <v>8338</v>
      </c>
      <c r="U1539" s="5" t="s">
        <v>8339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12">
        <f t="shared" si="98"/>
        <v>42026.532060185185</v>
      </c>
      <c r="K1540" s="5">
        <v>1418064370</v>
      </c>
      <c r="L1540" s="12">
        <f t="shared" si="99"/>
        <v>41981.532060185185</v>
      </c>
      <c r="M1540" t="b">
        <v>1</v>
      </c>
      <c r="N1540" s="5">
        <v>46</v>
      </c>
      <c r="O1540" t="b">
        <v>1</v>
      </c>
      <c r="P1540" s="5" t="s">
        <v>8283</v>
      </c>
      <c r="Q1540" s="5">
        <f t="shared" si="96"/>
        <v>102.62857142857143</v>
      </c>
      <c r="R1540" s="5">
        <v>156.17391304347825</v>
      </c>
      <c r="S1540" s="5">
        <f t="shared" si="97"/>
        <v>156.17391304347825</v>
      </c>
      <c r="T1540" s="5" t="s">
        <v>8338</v>
      </c>
      <c r="U1540" s="5" t="s">
        <v>8339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12">
        <f t="shared" si="98"/>
        <v>42738.66920138889</v>
      </c>
      <c r="K1541" s="5">
        <v>1480629819</v>
      </c>
      <c r="L1541" s="12">
        <f t="shared" si="99"/>
        <v>42705.66920138889</v>
      </c>
      <c r="M1541" t="b">
        <v>0</v>
      </c>
      <c r="N1541" s="5">
        <v>284</v>
      </c>
      <c r="O1541" t="b">
        <v>1</v>
      </c>
      <c r="P1541" s="5" t="s">
        <v>8283</v>
      </c>
      <c r="Q1541" s="5">
        <f t="shared" si="96"/>
        <v>135.98609999999999</v>
      </c>
      <c r="R1541" s="5">
        <v>95.764859154929582</v>
      </c>
      <c r="S1541" s="5">
        <f t="shared" si="97"/>
        <v>95.764859154929582</v>
      </c>
      <c r="T1541" s="5" t="s">
        <v>8338</v>
      </c>
      <c r="U1541" s="5" t="s">
        <v>8339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12">
        <f t="shared" si="98"/>
        <v>41968.802083333328</v>
      </c>
      <c r="K1542" s="5">
        <v>1414368616</v>
      </c>
      <c r="L1542" s="12">
        <f t="shared" si="99"/>
        <v>41938.75712962963</v>
      </c>
      <c r="M1542" t="b">
        <v>1</v>
      </c>
      <c r="N1542" s="5">
        <v>98</v>
      </c>
      <c r="O1542" t="b">
        <v>1</v>
      </c>
      <c r="P1542" s="5" t="s">
        <v>8283</v>
      </c>
      <c r="Q1542" s="5">
        <f t="shared" si="96"/>
        <v>117.86666666666666</v>
      </c>
      <c r="R1542" s="5">
        <v>180.40816326530611</v>
      </c>
      <c r="S1542" s="5">
        <f t="shared" si="97"/>
        <v>180.40816326530611</v>
      </c>
      <c r="T1542" s="5" t="s">
        <v>8338</v>
      </c>
      <c r="U1542" s="5" t="s">
        <v>8339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12">
        <f t="shared" si="98"/>
        <v>42004.462245370371</v>
      </c>
      <c r="K1543" s="5">
        <v>1417453538</v>
      </c>
      <c r="L1543" s="12">
        <f t="shared" si="99"/>
        <v>41974.462245370371</v>
      </c>
      <c r="M1543" t="b">
        <v>0</v>
      </c>
      <c r="N1543" s="5">
        <v>2</v>
      </c>
      <c r="O1543" t="b">
        <v>0</v>
      </c>
      <c r="P1543" s="5" t="s">
        <v>8287</v>
      </c>
      <c r="Q1543" s="5">
        <f t="shared" si="96"/>
        <v>3.3333333333333333E-2</v>
      </c>
      <c r="R1543" s="5">
        <v>3</v>
      </c>
      <c r="S1543" s="5">
        <f t="shared" si="97"/>
        <v>3</v>
      </c>
      <c r="T1543" s="5" t="s">
        <v>8338</v>
      </c>
      <c r="U1543" s="5" t="s">
        <v>8342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12">
        <f t="shared" si="98"/>
        <v>42185.746527777781</v>
      </c>
      <c r="K1544" s="5">
        <v>1434412500</v>
      </c>
      <c r="L1544" s="12">
        <f t="shared" si="99"/>
        <v>42170.746527777781</v>
      </c>
      <c r="M1544" t="b">
        <v>0</v>
      </c>
      <c r="N1544" s="5">
        <v>1</v>
      </c>
      <c r="O1544" t="b">
        <v>0</v>
      </c>
      <c r="P1544" s="5" t="s">
        <v>8287</v>
      </c>
      <c r="Q1544" s="5">
        <f t="shared" si="96"/>
        <v>4</v>
      </c>
      <c r="R1544" s="5">
        <v>20</v>
      </c>
      <c r="S1544" s="5">
        <f t="shared" si="97"/>
        <v>20</v>
      </c>
      <c r="T1544" s="5" t="s">
        <v>8338</v>
      </c>
      <c r="U1544" s="5" t="s">
        <v>8342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12">
        <f t="shared" si="98"/>
        <v>41965.301319444443</v>
      </c>
      <c r="K1545" s="5">
        <v>1414066434</v>
      </c>
      <c r="L1545" s="12">
        <f t="shared" si="99"/>
        <v>41935.259652777779</v>
      </c>
      <c r="M1545" t="b">
        <v>0</v>
      </c>
      <c r="N1545" s="5">
        <v>1</v>
      </c>
      <c r="O1545" t="b">
        <v>0</v>
      </c>
      <c r="P1545" s="5" t="s">
        <v>8287</v>
      </c>
      <c r="Q1545" s="5">
        <f t="shared" si="96"/>
        <v>0.44444444444444442</v>
      </c>
      <c r="R1545" s="5">
        <v>10</v>
      </c>
      <c r="S1545" s="5">
        <f t="shared" si="97"/>
        <v>10</v>
      </c>
      <c r="T1545" s="5" t="s">
        <v>8338</v>
      </c>
      <c r="U1545" s="5" t="s">
        <v>8342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12">
        <f t="shared" si="98"/>
        <v>42094.762499999997</v>
      </c>
      <c r="K1546" s="5">
        <v>1424222024</v>
      </c>
      <c r="L1546" s="12">
        <f t="shared" si="99"/>
        <v>42052.801203703704</v>
      </c>
      <c r="M1546" t="b">
        <v>0</v>
      </c>
      <c r="N1546" s="5">
        <v>0</v>
      </c>
      <c r="O1546" t="b">
        <v>0</v>
      </c>
      <c r="P1546" s="5" t="s">
        <v>8287</v>
      </c>
      <c r="Q1546" s="5">
        <f t="shared" si="96"/>
        <v>0</v>
      </c>
      <c r="R1546" s="5" t="e">
        <v>#DIV/0!</v>
      </c>
      <c r="S1546" s="5">
        <f t="shared" si="97"/>
        <v>0</v>
      </c>
      <c r="T1546" s="5" t="s">
        <v>8338</v>
      </c>
      <c r="U1546" s="5" t="s">
        <v>8342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12">
        <f t="shared" si="98"/>
        <v>42065.636111111111</v>
      </c>
      <c r="K1547" s="5">
        <v>1422393234</v>
      </c>
      <c r="L1547" s="12">
        <f t="shared" si="99"/>
        <v>42031.634652777779</v>
      </c>
      <c r="M1547" t="b">
        <v>0</v>
      </c>
      <c r="N1547" s="5">
        <v>1</v>
      </c>
      <c r="O1547" t="b">
        <v>0</v>
      </c>
      <c r="P1547" s="5" t="s">
        <v>8287</v>
      </c>
      <c r="Q1547" s="5">
        <f t="shared" si="96"/>
        <v>3.3333333333333333E-2</v>
      </c>
      <c r="R1547" s="5">
        <v>1</v>
      </c>
      <c r="S1547" s="5">
        <f t="shared" si="97"/>
        <v>1</v>
      </c>
      <c r="T1547" s="5" t="s">
        <v>8338</v>
      </c>
      <c r="U1547" s="5" t="s">
        <v>8342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12">
        <f t="shared" si="98"/>
        <v>41898.962951388887</v>
      </c>
      <c r="K1548" s="5">
        <v>1405746399</v>
      </c>
      <c r="L1548" s="12">
        <f t="shared" si="99"/>
        <v>41838.962951388887</v>
      </c>
      <c r="M1548" t="b">
        <v>0</v>
      </c>
      <c r="N1548" s="5">
        <v>11</v>
      </c>
      <c r="O1548" t="b">
        <v>0</v>
      </c>
      <c r="P1548" s="5" t="s">
        <v>8287</v>
      </c>
      <c r="Q1548" s="5">
        <f t="shared" si="96"/>
        <v>28.9</v>
      </c>
      <c r="R1548" s="5">
        <v>26.272727272727273</v>
      </c>
      <c r="S1548" s="5">
        <f t="shared" si="97"/>
        <v>26.272727272727273</v>
      </c>
      <c r="T1548" s="5" t="s">
        <v>8338</v>
      </c>
      <c r="U1548" s="5" t="s">
        <v>8342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12">
        <f t="shared" si="98"/>
        <v>42789.176875000005</v>
      </c>
      <c r="K1549" s="5">
        <v>1487240082</v>
      </c>
      <c r="L1549" s="12">
        <f t="shared" si="99"/>
        <v>42782.176875000005</v>
      </c>
      <c r="M1549" t="b">
        <v>0</v>
      </c>
      <c r="N1549" s="5">
        <v>0</v>
      </c>
      <c r="O1549" t="b">
        <v>0</v>
      </c>
      <c r="P1549" s="5" t="s">
        <v>8287</v>
      </c>
      <c r="Q1549" s="5">
        <f t="shared" si="96"/>
        <v>0</v>
      </c>
      <c r="R1549" s="5" t="e">
        <v>#DIV/0!</v>
      </c>
      <c r="S1549" s="5">
        <f t="shared" si="97"/>
        <v>0</v>
      </c>
      <c r="T1549" s="5" t="s">
        <v>8338</v>
      </c>
      <c r="U1549" s="5" t="s">
        <v>8342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12">
        <f t="shared" si="98"/>
        <v>42316.673842592594</v>
      </c>
      <c r="K1550" s="5">
        <v>1444425020</v>
      </c>
      <c r="L1550" s="12">
        <f t="shared" si="99"/>
        <v>42286.63217592593</v>
      </c>
      <c r="M1550" t="b">
        <v>0</v>
      </c>
      <c r="N1550" s="5">
        <v>1</v>
      </c>
      <c r="O1550" t="b">
        <v>0</v>
      </c>
      <c r="P1550" s="5" t="s">
        <v>8287</v>
      </c>
      <c r="Q1550" s="5">
        <f t="shared" si="96"/>
        <v>8.5714285714285712</v>
      </c>
      <c r="R1550" s="5">
        <v>60</v>
      </c>
      <c r="S1550" s="5">
        <f t="shared" si="97"/>
        <v>60</v>
      </c>
      <c r="T1550" s="5" t="s">
        <v>8338</v>
      </c>
      <c r="U1550" s="5" t="s">
        <v>8342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12">
        <f t="shared" si="98"/>
        <v>42310.927766203706</v>
      </c>
      <c r="K1551" s="5">
        <v>1443928559</v>
      </c>
      <c r="L1551" s="12">
        <f t="shared" si="99"/>
        <v>42280.886099537034</v>
      </c>
      <c r="M1551" t="b">
        <v>0</v>
      </c>
      <c r="N1551" s="5">
        <v>6</v>
      </c>
      <c r="O1551" t="b">
        <v>0</v>
      </c>
      <c r="P1551" s="5" t="s">
        <v>8287</v>
      </c>
      <c r="Q1551" s="5">
        <f t="shared" si="96"/>
        <v>34</v>
      </c>
      <c r="R1551" s="5">
        <v>28.333333333333332</v>
      </c>
      <c r="S1551" s="5">
        <f t="shared" si="97"/>
        <v>28.333333333333332</v>
      </c>
      <c r="T1551" s="5" t="s">
        <v>8338</v>
      </c>
      <c r="U1551" s="5" t="s">
        <v>8342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12">
        <f t="shared" si="98"/>
        <v>42502.199467592596</v>
      </c>
      <c r="K1552" s="5">
        <v>1460458034</v>
      </c>
      <c r="L1552" s="12">
        <f t="shared" si="99"/>
        <v>42472.199467592596</v>
      </c>
      <c r="M1552" t="b">
        <v>0</v>
      </c>
      <c r="N1552" s="5">
        <v>7</v>
      </c>
      <c r="O1552" t="b">
        <v>0</v>
      </c>
      <c r="P1552" s="5" t="s">
        <v>8287</v>
      </c>
      <c r="Q1552" s="5">
        <f t="shared" si="96"/>
        <v>13.466666666666667</v>
      </c>
      <c r="R1552" s="5">
        <v>14.428571428571429</v>
      </c>
      <c r="S1552" s="5">
        <f t="shared" si="97"/>
        <v>14.428571428571429</v>
      </c>
      <c r="T1552" s="5" t="s">
        <v>8338</v>
      </c>
      <c r="U1552" s="5" t="s">
        <v>8342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12">
        <f t="shared" si="98"/>
        <v>42151.574525462958</v>
      </c>
      <c r="K1553" s="5">
        <v>1430164039</v>
      </c>
      <c r="L1553" s="12">
        <f t="shared" si="99"/>
        <v>42121.574525462958</v>
      </c>
      <c r="M1553" t="b">
        <v>0</v>
      </c>
      <c r="N1553" s="5">
        <v>0</v>
      </c>
      <c r="O1553" t="b">
        <v>0</v>
      </c>
      <c r="P1553" s="5" t="s">
        <v>8287</v>
      </c>
      <c r="Q1553" s="5">
        <f t="shared" si="96"/>
        <v>0</v>
      </c>
      <c r="R1553" s="5" t="e">
        <v>#DIV/0!</v>
      </c>
      <c r="S1553" s="5">
        <f t="shared" si="97"/>
        <v>0</v>
      </c>
      <c r="T1553" s="5" t="s">
        <v>8338</v>
      </c>
      <c r="U1553" s="5" t="s">
        <v>8342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12">
        <f t="shared" si="98"/>
        <v>41912.915972222225</v>
      </c>
      <c r="K1554" s="5">
        <v>1410366708</v>
      </c>
      <c r="L1554" s="12">
        <f t="shared" si="99"/>
        <v>41892.438750000001</v>
      </c>
      <c r="M1554" t="b">
        <v>0</v>
      </c>
      <c r="N1554" s="5">
        <v>16</v>
      </c>
      <c r="O1554" t="b">
        <v>0</v>
      </c>
      <c r="P1554" s="5" t="s">
        <v>8287</v>
      </c>
      <c r="Q1554" s="5">
        <f t="shared" si="96"/>
        <v>49.186046511627907</v>
      </c>
      <c r="R1554" s="5">
        <v>132.1875</v>
      </c>
      <c r="S1554" s="5">
        <f t="shared" si="97"/>
        <v>132.1875</v>
      </c>
      <c r="T1554" s="5" t="s">
        <v>8338</v>
      </c>
      <c r="U1554" s="5" t="s">
        <v>8342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12">
        <f t="shared" si="98"/>
        <v>42249.032951388886</v>
      </c>
      <c r="K1555" s="5">
        <v>1438584447</v>
      </c>
      <c r="L1555" s="12">
        <f t="shared" si="99"/>
        <v>42219.032951388886</v>
      </c>
      <c r="M1555" t="b">
        <v>0</v>
      </c>
      <c r="N1555" s="5">
        <v>0</v>
      </c>
      <c r="O1555" t="b">
        <v>0</v>
      </c>
      <c r="P1555" s="5" t="s">
        <v>8287</v>
      </c>
      <c r="Q1555" s="5">
        <f t="shared" si="96"/>
        <v>0</v>
      </c>
      <c r="R1555" s="5" t="e">
        <v>#DIV/0!</v>
      </c>
      <c r="S1555" s="5">
        <f t="shared" si="97"/>
        <v>0</v>
      </c>
      <c r="T1555" s="5" t="s">
        <v>8338</v>
      </c>
      <c r="U1555" s="5" t="s">
        <v>8342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12">
        <f t="shared" si="98"/>
        <v>42218.002199074079</v>
      </c>
      <c r="K1556" s="5">
        <v>1435903390</v>
      </c>
      <c r="L1556" s="12">
        <f t="shared" si="99"/>
        <v>42188.002199074079</v>
      </c>
      <c r="M1556" t="b">
        <v>0</v>
      </c>
      <c r="N1556" s="5">
        <v>0</v>
      </c>
      <c r="O1556" t="b">
        <v>0</v>
      </c>
      <c r="P1556" s="5" t="s">
        <v>8287</v>
      </c>
      <c r="Q1556" s="5">
        <f t="shared" si="96"/>
        <v>0</v>
      </c>
      <c r="R1556" s="5" t="e">
        <v>#DIV/0!</v>
      </c>
      <c r="S1556" s="5">
        <f t="shared" si="97"/>
        <v>0</v>
      </c>
      <c r="T1556" s="5" t="s">
        <v>8338</v>
      </c>
      <c r="U1556" s="5" t="s">
        <v>8342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12">
        <f t="shared" si="98"/>
        <v>42264.458333333328</v>
      </c>
      <c r="K1557" s="5">
        <v>1440513832</v>
      </c>
      <c r="L1557" s="12">
        <f t="shared" si="99"/>
        <v>42241.363796296297</v>
      </c>
      <c r="M1557" t="b">
        <v>0</v>
      </c>
      <c r="N1557" s="5">
        <v>0</v>
      </c>
      <c r="O1557" t="b">
        <v>0</v>
      </c>
      <c r="P1557" s="5" t="s">
        <v>8287</v>
      </c>
      <c r="Q1557" s="5">
        <f t="shared" si="96"/>
        <v>0</v>
      </c>
      <c r="R1557" s="5" t="e">
        <v>#DIV/0!</v>
      </c>
      <c r="S1557" s="5">
        <f t="shared" si="97"/>
        <v>0</v>
      </c>
      <c r="T1557" s="5" t="s">
        <v>8338</v>
      </c>
      <c r="U1557" s="5" t="s">
        <v>8342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12">
        <f t="shared" si="98"/>
        <v>42554.903055555551</v>
      </c>
      <c r="K1558" s="5">
        <v>1465011624</v>
      </c>
      <c r="L1558" s="12">
        <f t="shared" si="99"/>
        <v>42524.903055555551</v>
      </c>
      <c r="M1558" t="b">
        <v>0</v>
      </c>
      <c r="N1558" s="5">
        <v>12</v>
      </c>
      <c r="O1558" t="b">
        <v>0</v>
      </c>
      <c r="P1558" s="5" t="s">
        <v>8287</v>
      </c>
      <c r="Q1558" s="5">
        <f t="shared" si="96"/>
        <v>45.133333333333333</v>
      </c>
      <c r="R1558" s="5">
        <v>56.416666666666664</v>
      </c>
      <c r="S1558" s="5">
        <f t="shared" si="97"/>
        <v>56.416666666666664</v>
      </c>
      <c r="T1558" s="5" t="s">
        <v>8338</v>
      </c>
      <c r="U1558" s="5" t="s">
        <v>8342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12">
        <f t="shared" si="98"/>
        <v>41902.40315972222</v>
      </c>
      <c r="K1559" s="5">
        <v>1408549233</v>
      </c>
      <c r="L1559" s="12">
        <f t="shared" si="99"/>
        <v>41871.40315972222</v>
      </c>
      <c r="M1559" t="b">
        <v>0</v>
      </c>
      <c r="N1559" s="5">
        <v>1</v>
      </c>
      <c r="O1559" t="b">
        <v>0</v>
      </c>
      <c r="P1559" s="5" t="s">
        <v>8287</v>
      </c>
      <c r="Q1559" s="5">
        <f t="shared" si="96"/>
        <v>4</v>
      </c>
      <c r="R1559" s="5">
        <v>100</v>
      </c>
      <c r="S1559" s="5">
        <f t="shared" si="97"/>
        <v>100</v>
      </c>
      <c r="T1559" s="5" t="s">
        <v>8338</v>
      </c>
      <c r="U1559" s="5" t="s">
        <v>8342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12">
        <f t="shared" si="98"/>
        <v>42244.258333333331</v>
      </c>
      <c r="K1560" s="5">
        <v>1435656759</v>
      </c>
      <c r="L1560" s="12">
        <f t="shared" si="99"/>
        <v>42185.147673611107</v>
      </c>
      <c r="M1560" t="b">
        <v>0</v>
      </c>
      <c r="N1560" s="5">
        <v>3</v>
      </c>
      <c r="O1560" t="b">
        <v>0</v>
      </c>
      <c r="P1560" s="5" t="s">
        <v>8287</v>
      </c>
      <c r="Q1560" s="5">
        <f t="shared" si="96"/>
        <v>4.666666666666667</v>
      </c>
      <c r="R1560" s="5">
        <v>11.666666666666666</v>
      </c>
      <c r="S1560" s="5">
        <f t="shared" si="97"/>
        <v>11.666666666666666</v>
      </c>
      <c r="T1560" s="5" t="s">
        <v>8338</v>
      </c>
      <c r="U1560" s="5" t="s">
        <v>8342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12">
        <f t="shared" si="98"/>
        <v>42122.803229166668</v>
      </c>
      <c r="K1561" s="5">
        <v>1428974199</v>
      </c>
      <c r="L1561" s="12">
        <f t="shared" si="99"/>
        <v>42107.803229166668</v>
      </c>
      <c r="M1561" t="b">
        <v>0</v>
      </c>
      <c r="N1561" s="5">
        <v>1</v>
      </c>
      <c r="O1561" t="b">
        <v>0</v>
      </c>
      <c r="P1561" s="5" t="s">
        <v>8287</v>
      </c>
      <c r="Q1561" s="5">
        <f t="shared" si="96"/>
        <v>0.33333333333333331</v>
      </c>
      <c r="R1561" s="5">
        <v>50</v>
      </c>
      <c r="S1561" s="5">
        <f t="shared" si="97"/>
        <v>50</v>
      </c>
      <c r="T1561" s="5" t="s">
        <v>8338</v>
      </c>
      <c r="U1561" s="5" t="s">
        <v>8342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12">
        <f t="shared" si="98"/>
        <v>41955.812418981484</v>
      </c>
      <c r="K1562" s="5">
        <v>1414110593</v>
      </c>
      <c r="L1562" s="12">
        <f t="shared" si="99"/>
        <v>41935.770752314813</v>
      </c>
      <c r="M1562" t="b">
        <v>0</v>
      </c>
      <c r="N1562" s="5">
        <v>4</v>
      </c>
      <c r="O1562" t="b">
        <v>0</v>
      </c>
      <c r="P1562" s="5" t="s">
        <v>8287</v>
      </c>
      <c r="Q1562" s="5">
        <f t="shared" si="96"/>
        <v>3.76</v>
      </c>
      <c r="R1562" s="5">
        <v>23.5</v>
      </c>
      <c r="S1562" s="5">
        <f t="shared" si="97"/>
        <v>23.5</v>
      </c>
      <c r="T1562" s="5" t="s">
        <v>8338</v>
      </c>
      <c r="U1562" s="5" t="s">
        <v>8342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12">
        <f t="shared" si="98"/>
        <v>41584.833368055552</v>
      </c>
      <c r="K1563" s="5">
        <v>1381194003</v>
      </c>
      <c r="L1563" s="12">
        <f t="shared" si="99"/>
        <v>41554.791701388887</v>
      </c>
      <c r="M1563" t="b">
        <v>0</v>
      </c>
      <c r="N1563" s="5">
        <v>1</v>
      </c>
      <c r="O1563" t="b">
        <v>0</v>
      </c>
      <c r="P1563" s="5" t="s">
        <v>8288</v>
      </c>
      <c r="Q1563" s="5">
        <f t="shared" si="96"/>
        <v>0.67</v>
      </c>
      <c r="R1563" s="5">
        <v>67</v>
      </c>
      <c r="S1563" s="5">
        <f t="shared" si="97"/>
        <v>67</v>
      </c>
      <c r="T1563" s="5" t="s">
        <v>8333</v>
      </c>
      <c r="U1563" s="5" t="s">
        <v>8343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12">
        <f t="shared" si="98"/>
        <v>40148.784722222219</v>
      </c>
      <c r="K1564" s="5">
        <v>1253712916</v>
      </c>
      <c r="L1564" s="12">
        <f t="shared" si="99"/>
        <v>40079.316157407404</v>
      </c>
      <c r="M1564" t="b">
        <v>0</v>
      </c>
      <c r="N1564" s="5">
        <v>0</v>
      </c>
      <c r="O1564" t="b">
        <v>0</v>
      </c>
      <c r="P1564" s="5" t="s">
        <v>8288</v>
      </c>
      <c r="Q1564" s="5">
        <f t="shared" si="96"/>
        <v>0</v>
      </c>
      <c r="R1564" s="5" t="e">
        <v>#DIV/0!</v>
      </c>
      <c r="S1564" s="5">
        <f t="shared" si="97"/>
        <v>0</v>
      </c>
      <c r="T1564" s="5" t="s">
        <v>8333</v>
      </c>
      <c r="U1564" s="5" t="s">
        <v>8343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12">
        <f t="shared" si="98"/>
        <v>41712.450821759259</v>
      </c>
      <c r="K1565" s="5">
        <v>1389635351</v>
      </c>
      <c r="L1565" s="12">
        <f t="shared" si="99"/>
        <v>41652.492488425924</v>
      </c>
      <c r="M1565" t="b">
        <v>0</v>
      </c>
      <c r="N1565" s="5">
        <v>2</v>
      </c>
      <c r="O1565" t="b">
        <v>0</v>
      </c>
      <c r="P1565" s="5" t="s">
        <v>8288</v>
      </c>
      <c r="Q1565" s="5">
        <f t="shared" si="96"/>
        <v>1.4166666666666667</v>
      </c>
      <c r="R1565" s="5">
        <v>42.5</v>
      </c>
      <c r="S1565" s="5">
        <f t="shared" si="97"/>
        <v>42.5</v>
      </c>
      <c r="T1565" s="5" t="s">
        <v>8333</v>
      </c>
      <c r="U1565" s="5" t="s">
        <v>8343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12">
        <f t="shared" si="98"/>
        <v>42152.586805555555</v>
      </c>
      <c r="K1566" s="5">
        <v>1430124509</v>
      </c>
      <c r="L1566" s="12">
        <f t="shared" si="99"/>
        <v>42121.117002314815</v>
      </c>
      <c r="M1566" t="b">
        <v>0</v>
      </c>
      <c r="N1566" s="5">
        <v>1</v>
      </c>
      <c r="O1566" t="b">
        <v>0</v>
      </c>
      <c r="P1566" s="5" t="s">
        <v>8288</v>
      </c>
      <c r="Q1566" s="5">
        <f t="shared" si="96"/>
        <v>0.1</v>
      </c>
      <c r="R1566" s="5">
        <v>10</v>
      </c>
      <c r="S1566" s="5">
        <f t="shared" si="97"/>
        <v>10</v>
      </c>
      <c r="T1566" s="5" t="s">
        <v>8333</v>
      </c>
      <c r="U1566" s="5" t="s">
        <v>8343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12">
        <f t="shared" si="98"/>
        <v>40702.479872685188</v>
      </c>
      <c r="K1567" s="5">
        <v>1304962261</v>
      </c>
      <c r="L1567" s="12">
        <f t="shared" si="99"/>
        <v>40672.479872685188</v>
      </c>
      <c r="M1567" t="b">
        <v>0</v>
      </c>
      <c r="N1567" s="5">
        <v>1</v>
      </c>
      <c r="O1567" t="b">
        <v>0</v>
      </c>
      <c r="P1567" s="5" t="s">
        <v>8288</v>
      </c>
      <c r="Q1567" s="5">
        <f t="shared" si="96"/>
        <v>2.5</v>
      </c>
      <c r="R1567" s="5">
        <v>100</v>
      </c>
      <c r="S1567" s="5">
        <f t="shared" si="97"/>
        <v>100</v>
      </c>
      <c r="T1567" s="5" t="s">
        <v>8333</v>
      </c>
      <c r="U1567" s="5" t="s">
        <v>8343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12">
        <f t="shared" si="98"/>
        <v>42578.666666666672</v>
      </c>
      <c r="K1568" s="5">
        <v>1467151204</v>
      </c>
      <c r="L1568" s="12">
        <f t="shared" si="99"/>
        <v>42549.666712962964</v>
      </c>
      <c r="M1568" t="b">
        <v>0</v>
      </c>
      <c r="N1568" s="5">
        <v>59</v>
      </c>
      <c r="O1568" t="b">
        <v>0</v>
      </c>
      <c r="P1568" s="5" t="s">
        <v>8288</v>
      </c>
      <c r="Q1568" s="5">
        <f t="shared" si="96"/>
        <v>21.25</v>
      </c>
      <c r="R1568" s="5">
        <v>108.05084745762711</v>
      </c>
      <c r="S1568" s="5">
        <f t="shared" si="97"/>
        <v>108.05084745762711</v>
      </c>
      <c r="T1568" s="5" t="s">
        <v>8333</v>
      </c>
      <c r="U1568" s="5" t="s">
        <v>8343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12">
        <f t="shared" si="98"/>
        <v>41686.75</v>
      </c>
      <c r="K1569" s="5">
        <v>1391293745</v>
      </c>
      <c r="L1569" s="12">
        <f t="shared" si="99"/>
        <v>41671.68686342593</v>
      </c>
      <c r="M1569" t="b">
        <v>0</v>
      </c>
      <c r="N1569" s="5">
        <v>13</v>
      </c>
      <c r="O1569" t="b">
        <v>0</v>
      </c>
      <c r="P1569" s="5" t="s">
        <v>8288</v>
      </c>
      <c r="Q1569" s="5">
        <f t="shared" si="96"/>
        <v>4.117647058823529</v>
      </c>
      <c r="R1569" s="5">
        <v>26.923076923076923</v>
      </c>
      <c r="S1569" s="5">
        <f t="shared" si="97"/>
        <v>26.923076923076923</v>
      </c>
      <c r="T1569" s="5" t="s">
        <v>8333</v>
      </c>
      <c r="U1569" s="5" t="s">
        <v>8343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12">
        <f t="shared" si="98"/>
        <v>41996.812326388885</v>
      </c>
      <c r="K1570" s="5">
        <v>1416360585</v>
      </c>
      <c r="L1570" s="12">
        <f t="shared" si="99"/>
        <v>41961.812326388885</v>
      </c>
      <c r="M1570" t="b">
        <v>0</v>
      </c>
      <c r="N1570" s="5">
        <v>22</v>
      </c>
      <c r="O1570" t="b">
        <v>0</v>
      </c>
      <c r="P1570" s="5" t="s">
        <v>8288</v>
      </c>
      <c r="Q1570" s="5">
        <f t="shared" si="96"/>
        <v>13.64</v>
      </c>
      <c r="R1570" s="5">
        <v>155</v>
      </c>
      <c r="S1570" s="5">
        <f t="shared" si="97"/>
        <v>155</v>
      </c>
      <c r="T1570" s="5" t="s">
        <v>8333</v>
      </c>
      <c r="U1570" s="5" t="s">
        <v>8343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12">
        <f t="shared" si="98"/>
        <v>41419.429560185185</v>
      </c>
      <c r="K1571" s="5">
        <v>1366906714</v>
      </c>
      <c r="L1571" s="12">
        <f t="shared" si="99"/>
        <v>41389.429560185185</v>
      </c>
      <c r="M1571" t="b">
        <v>0</v>
      </c>
      <c r="N1571" s="5">
        <v>0</v>
      </c>
      <c r="O1571" t="b">
        <v>0</v>
      </c>
      <c r="P1571" s="5" t="s">
        <v>8288</v>
      </c>
      <c r="Q1571" s="5">
        <f t="shared" si="96"/>
        <v>0</v>
      </c>
      <c r="R1571" s="5" t="e">
        <v>#DIV/0!</v>
      </c>
      <c r="S1571" s="5">
        <f t="shared" si="97"/>
        <v>0</v>
      </c>
      <c r="T1571" s="5" t="s">
        <v>8333</v>
      </c>
      <c r="U1571" s="5" t="s">
        <v>8343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12">
        <f t="shared" si="98"/>
        <v>42468.521782407406</v>
      </c>
      <c r="K1572" s="5">
        <v>1457551882</v>
      </c>
      <c r="L1572" s="12">
        <f t="shared" si="99"/>
        <v>42438.563449074078</v>
      </c>
      <c r="M1572" t="b">
        <v>0</v>
      </c>
      <c r="N1572" s="5">
        <v>52</v>
      </c>
      <c r="O1572" t="b">
        <v>0</v>
      </c>
      <c r="P1572" s="5" t="s">
        <v>8288</v>
      </c>
      <c r="Q1572" s="5">
        <f t="shared" si="96"/>
        <v>41.4</v>
      </c>
      <c r="R1572" s="5">
        <v>47.769230769230766</v>
      </c>
      <c r="S1572" s="5">
        <f t="shared" si="97"/>
        <v>47.769230769230766</v>
      </c>
      <c r="T1572" s="5" t="s">
        <v>8333</v>
      </c>
      <c r="U1572" s="5" t="s">
        <v>8343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12">
        <f t="shared" si="98"/>
        <v>42174.519479166665</v>
      </c>
      <c r="K1573" s="5">
        <v>1432146483</v>
      </c>
      <c r="L1573" s="12">
        <f t="shared" si="99"/>
        <v>42144.519479166665</v>
      </c>
      <c r="M1573" t="b">
        <v>0</v>
      </c>
      <c r="N1573" s="5">
        <v>4</v>
      </c>
      <c r="O1573" t="b">
        <v>0</v>
      </c>
      <c r="P1573" s="5" t="s">
        <v>8288</v>
      </c>
      <c r="Q1573" s="5">
        <f t="shared" si="96"/>
        <v>0.66115702479338845</v>
      </c>
      <c r="R1573" s="5">
        <v>20</v>
      </c>
      <c r="S1573" s="5">
        <f t="shared" si="97"/>
        <v>20</v>
      </c>
      <c r="T1573" s="5" t="s">
        <v>8333</v>
      </c>
      <c r="U1573" s="5" t="s">
        <v>8343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12">
        <f t="shared" si="98"/>
        <v>42428.749305555553</v>
      </c>
      <c r="K1574" s="5">
        <v>1454546859</v>
      </c>
      <c r="L1574" s="12">
        <f t="shared" si="99"/>
        <v>42403.783090277779</v>
      </c>
      <c r="M1574" t="b">
        <v>0</v>
      </c>
      <c r="N1574" s="5">
        <v>3</v>
      </c>
      <c r="O1574" t="b">
        <v>0</v>
      </c>
      <c r="P1574" s="5" t="s">
        <v>8288</v>
      </c>
      <c r="Q1574" s="5">
        <f t="shared" si="96"/>
        <v>5</v>
      </c>
      <c r="R1574" s="5">
        <v>41.666666666666664</v>
      </c>
      <c r="S1574" s="5">
        <f t="shared" si="97"/>
        <v>41.666666666666664</v>
      </c>
      <c r="T1574" s="5" t="s">
        <v>8333</v>
      </c>
      <c r="U1574" s="5" t="s">
        <v>8343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12">
        <f t="shared" si="98"/>
        <v>42825.915972222225</v>
      </c>
      <c r="K1575" s="5">
        <v>1487548802</v>
      </c>
      <c r="L1575" s="12">
        <f t="shared" si="99"/>
        <v>42785.750023148154</v>
      </c>
      <c r="M1575" t="b">
        <v>0</v>
      </c>
      <c r="N1575" s="5">
        <v>3</v>
      </c>
      <c r="O1575" t="b">
        <v>0</v>
      </c>
      <c r="P1575" s="5" t="s">
        <v>8288</v>
      </c>
      <c r="Q1575" s="5">
        <f t="shared" si="96"/>
        <v>2.4777777777777779</v>
      </c>
      <c r="R1575" s="5">
        <v>74.333333333333329</v>
      </c>
      <c r="S1575" s="5">
        <f t="shared" si="97"/>
        <v>74.333333333333329</v>
      </c>
      <c r="T1575" s="5" t="s">
        <v>8333</v>
      </c>
      <c r="U1575" s="5" t="s">
        <v>8343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12">
        <f t="shared" si="98"/>
        <v>42052.677418981482</v>
      </c>
      <c r="K1576" s="5">
        <v>1421187329</v>
      </c>
      <c r="L1576" s="12">
        <f t="shared" si="99"/>
        <v>42017.677418981482</v>
      </c>
      <c r="M1576" t="b">
        <v>0</v>
      </c>
      <c r="N1576" s="5">
        <v>6</v>
      </c>
      <c r="O1576" t="b">
        <v>0</v>
      </c>
      <c r="P1576" s="5" t="s">
        <v>8288</v>
      </c>
      <c r="Q1576" s="5">
        <f t="shared" si="96"/>
        <v>5.0599999999999996</v>
      </c>
      <c r="R1576" s="5">
        <v>84.333333333333329</v>
      </c>
      <c r="S1576" s="5">
        <f t="shared" si="97"/>
        <v>84.333333333333329</v>
      </c>
      <c r="T1576" s="5" t="s">
        <v>8333</v>
      </c>
      <c r="U1576" s="5" t="s">
        <v>8343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12">
        <f t="shared" si="98"/>
        <v>41829.274259259255</v>
      </c>
      <c r="K1577" s="5">
        <v>1402317296</v>
      </c>
      <c r="L1577" s="12">
        <f t="shared" si="99"/>
        <v>41799.274259259255</v>
      </c>
      <c r="M1577" t="b">
        <v>0</v>
      </c>
      <c r="N1577" s="5">
        <v>35</v>
      </c>
      <c r="O1577" t="b">
        <v>0</v>
      </c>
      <c r="P1577" s="5" t="s">
        <v>8288</v>
      </c>
      <c r="Q1577" s="5">
        <f t="shared" si="96"/>
        <v>22.91</v>
      </c>
      <c r="R1577" s="5">
        <v>65.457142857142856</v>
      </c>
      <c r="S1577" s="5">
        <f t="shared" si="97"/>
        <v>65.457142857142856</v>
      </c>
      <c r="T1577" s="5" t="s">
        <v>8333</v>
      </c>
      <c r="U1577" s="5" t="s">
        <v>8343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12">
        <f t="shared" si="98"/>
        <v>42185.629259259258</v>
      </c>
      <c r="K1578" s="5">
        <v>1431810368</v>
      </c>
      <c r="L1578" s="12">
        <f t="shared" si="99"/>
        <v>42140.629259259258</v>
      </c>
      <c r="M1578" t="b">
        <v>0</v>
      </c>
      <c r="N1578" s="5">
        <v>10</v>
      </c>
      <c r="O1578" t="b">
        <v>0</v>
      </c>
      <c r="P1578" s="5" t="s">
        <v>8288</v>
      </c>
      <c r="Q1578" s="5">
        <f t="shared" si="96"/>
        <v>13</v>
      </c>
      <c r="R1578" s="5">
        <v>65</v>
      </c>
      <c r="S1578" s="5">
        <f t="shared" si="97"/>
        <v>65</v>
      </c>
      <c r="T1578" s="5" t="s">
        <v>8333</v>
      </c>
      <c r="U1578" s="5" t="s">
        <v>8343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12">
        <f t="shared" si="98"/>
        <v>41114.597777777773</v>
      </c>
      <c r="K1579" s="5">
        <v>1337977248</v>
      </c>
      <c r="L1579" s="12">
        <f t="shared" si="99"/>
        <v>41054.597777777773</v>
      </c>
      <c r="M1579" t="b">
        <v>0</v>
      </c>
      <c r="N1579" s="5">
        <v>2</v>
      </c>
      <c r="O1579" t="b">
        <v>0</v>
      </c>
      <c r="P1579" s="5" t="s">
        <v>8288</v>
      </c>
      <c r="Q1579" s="5">
        <f t="shared" si="96"/>
        <v>0.55000000000000004</v>
      </c>
      <c r="R1579" s="5">
        <v>27.5</v>
      </c>
      <c r="S1579" s="5">
        <f t="shared" si="97"/>
        <v>27.5</v>
      </c>
      <c r="T1579" s="5" t="s">
        <v>8333</v>
      </c>
      <c r="U1579" s="5" t="s">
        <v>8343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12">
        <f t="shared" si="98"/>
        <v>40422.833333333336</v>
      </c>
      <c r="K1580" s="5">
        <v>1281317691</v>
      </c>
      <c r="L1580" s="12">
        <f t="shared" si="99"/>
        <v>40398.815868055557</v>
      </c>
      <c r="M1580" t="b">
        <v>0</v>
      </c>
      <c r="N1580" s="5">
        <v>4</v>
      </c>
      <c r="O1580" t="b">
        <v>0</v>
      </c>
      <c r="P1580" s="5" t="s">
        <v>8288</v>
      </c>
      <c r="Q1580" s="5">
        <f t="shared" si="96"/>
        <v>10.80653663679494</v>
      </c>
      <c r="R1580" s="5">
        <v>51.25</v>
      </c>
      <c r="S1580" s="5">
        <f t="shared" si="97"/>
        <v>51.25</v>
      </c>
      <c r="T1580" s="5" t="s">
        <v>8333</v>
      </c>
      <c r="U1580" s="5" t="s">
        <v>8343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12">
        <f t="shared" si="98"/>
        <v>41514.746423611112</v>
      </c>
      <c r="K1581" s="5">
        <v>1374882891</v>
      </c>
      <c r="L1581" s="12">
        <f t="shared" si="99"/>
        <v>41481.746423611112</v>
      </c>
      <c r="M1581" t="b">
        <v>0</v>
      </c>
      <c r="N1581" s="5">
        <v>2</v>
      </c>
      <c r="O1581" t="b">
        <v>0</v>
      </c>
      <c r="P1581" s="5" t="s">
        <v>8288</v>
      </c>
      <c r="Q1581" s="5">
        <f t="shared" si="96"/>
        <v>0.84008400840084008</v>
      </c>
      <c r="R1581" s="5">
        <v>14</v>
      </c>
      <c r="S1581" s="5">
        <f t="shared" si="97"/>
        <v>14</v>
      </c>
      <c r="T1581" s="5" t="s">
        <v>8333</v>
      </c>
      <c r="U1581" s="5" t="s">
        <v>8343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12">
        <f t="shared" si="98"/>
        <v>41049.800069444442</v>
      </c>
      <c r="K1582" s="5">
        <v>1332378726</v>
      </c>
      <c r="L1582" s="12">
        <f t="shared" si="99"/>
        <v>40989.800069444442</v>
      </c>
      <c r="M1582" t="b">
        <v>0</v>
      </c>
      <c r="N1582" s="5">
        <v>0</v>
      </c>
      <c r="O1582" t="b">
        <v>0</v>
      </c>
      <c r="P1582" s="5" t="s">
        <v>8288</v>
      </c>
      <c r="Q1582" s="5">
        <f t="shared" si="96"/>
        <v>0</v>
      </c>
      <c r="R1582" s="5" t="e">
        <v>#DIV/0!</v>
      </c>
      <c r="S1582" s="5">
        <f t="shared" si="97"/>
        <v>0</v>
      </c>
      <c r="T1582" s="5" t="s">
        <v>8333</v>
      </c>
      <c r="U1582" s="5" t="s">
        <v>8343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12">
        <f t="shared" si="98"/>
        <v>42357.198958333334</v>
      </c>
      <c r="K1583" s="5">
        <v>1447757190</v>
      </c>
      <c r="L1583" s="12">
        <f t="shared" si="99"/>
        <v>42325.198958333334</v>
      </c>
      <c r="M1583" t="b">
        <v>0</v>
      </c>
      <c r="N1583" s="5">
        <v>1</v>
      </c>
      <c r="O1583" t="b">
        <v>0</v>
      </c>
      <c r="P1583" s="5" t="s">
        <v>8289</v>
      </c>
      <c r="Q1583" s="5">
        <f t="shared" si="96"/>
        <v>0.5</v>
      </c>
      <c r="R1583" s="5">
        <v>5</v>
      </c>
      <c r="S1583" s="5">
        <f t="shared" si="97"/>
        <v>5</v>
      </c>
      <c r="T1583" s="5" t="s">
        <v>8338</v>
      </c>
      <c r="U1583" s="5" t="s">
        <v>8344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12">
        <f t="shared" si="98"/>
        <v>42303.638888888891</v>
      </c>
      <c r="K1584" s="5">
        <v>1440961053</v>
      </c>
      <c r="L1584" s="12">
        <f t="shared" si="99"/>
        <v>42246.539965277778</v>
      </c>
      <c r="M1584" t="b">
        <v>0</v>
      </c>
      <c r="N1584" s="5">
        <v>3</v>
      </c>
      <c r="O1584" t="b">
        <v>0</v>
      </c>
      <c r="P1584" s="5" t="s">
        <v>8289</v>
      </c>
      <c r="Q1584" s="5">
        <f t="shared" si="96"/>
        <v>9.3000000000000007</v>
      </c>
      <c r="R1584" s="5">
        <v>31</v>
      </c>
      <c r="S1584" s="5">
        <f t="shared" si="97"/>
        <v>31</v>
      </c>
      <c r="T1584" s="5" t="s">
        <v>8338</v>
      </c>
      <c r="U1584" s="5" t="s">
        <v>8344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12">
        <f t="shared" si="98"/>
        <v>41907.654988425929</v>
      </c>
      <c r="K1585" s="5">
        <v>1409089391</v>
      </c>
      <c r="L1585" s="12">
        <f t="shared" si="99"/>
        <v>41877.654988425929</v>
      </c>
      <c r="M1585" t="b">
        <v>0</v>
      </c>
      <c r="N1585" s="5">
        <v>1</v>
      </c>
      <c r="O1585" t="b">
        <v>0</v>
      </c>
      <c r="P1585" s="5" t="s">
        <v>8289</v>
      </c>
      <c r="Q1585" s="5">
        <f t="shared" si="96"/>
        <v>7.4999999999999997E-2</v>
      </c>
      <c r="R1585" s="5">
        <v>15</v>
      </c>
      <c r="S1585" s="5">
        <f t="shared" si="97"/>
        <v>15</v>
      </c>
      <c r="T1585" s="5" t="s">
        <v>8338</v>
      </c>
      <c r="U1585" s="5" t="s">
        <v>8344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12">
        <f t="shared" si="98"/>
        <v>41789.399317129632</v>
      </c>
      <c r="K1586" s="5">
        <v>1400600101</v>
      </c>
      <c r="L1586" s="12">
        <f t="shared" si="99"/>
        <v>41779.399317129632</v>
      </c>
      <c r="M1586" t="b">
        <v>0</v>
      </c>
      <c r="N1586" s="5">
        <v>0</v>
      </c>
      <c r="O1586" t="b">
        <v>0</v>
      </c>
      <c r="P1586" s="5" t="s">
        <v>8289</v>
      </c>
      <c r="Q1586" s="5">
        <f t="shared" si="96"/>
        <v>0</v>
      </c>
      <c r="R1586" s="5" t="e">
        <v>#DIV/0!</v>
      </c>
      <c r="S1586" s="5">
        <f t="shared" si="97"/>
        <v>0</v>
      </c>
      <c r="T1586" s="5" t="s">
        <v>8338</v>
      </c>
      <c r="U1586" s="5" t="s">
        <v>8344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12">
        <f t="shared" si="98"/>
        <v>42729.208333333328</v>
      </c>
      <c r="K1587" s="5">
        <v>1480800568</v>
      </c>
      <c r="L1587" s="12">
        <f t="shared" si="99"/>
        <v>42707.645462962959</v>
      </c>
      <c r="M1587" t="b">
        <v>0</v>
      </c>
      <c r="N1587" s="5">
        <v>12</v>
      </c>
      <c r="O1587" t="b">
        <v>0</v>
      </c>
      <c r="P1587" s="5" t="s">
        <v>8289</v>
      </c>
      <c r="Q1587" s="5">
        <f t="shared" si="96"/>
        <v>79</v>
      </c>
      <c r="R1587" s="5">
        <v>131.66666666666666</v>
      </c>
      <c r="S1587" s="5">
        <f t="shared" si="97"/>
        <v>131.66666666666666</v>
      </c>
      <c r="T1587" s="5" t="s">
        <v>8338</v>
      </c>
      <c r="U1587" s="5" t="s">
        <v>8344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12">
        <f t="shared" si="98"/>
        <v>42098.812754629631</v>
      </c>
      <c r="K1588" s="5">
        <v>1425609022</v>
      </c>
      <c r="L1588" s="12">
        <f t="shared" si="99"/>
        <v>42068.854421296295</v>
      </c>
      <c r="M1588" t="b">
        <v>0</v>
      </c>
      <c r="N1588" s="5">
        <v>0</v>
      </c>
      <c r="O1588" t="b">
        <v>0</v>
      </c>
      <c r="P1588" s="5" t="s">
        <v>8289</v>
      </c>
      <c r="Q1588" s="5">
        <f t="shared" si="96"/>
        <v>0</v>
      </c>
      <c r="R1588" s="5" t="e">
        <v>#DIV/0!</v>
      </c>
      <c r="S1588" s="5">
        <f t="shared" si="97"/>
        <v>0</v>
      </c>
      <c r="T1588" s="5" t="s">
        <v>8338</v>
      </c>
      <c r="U1588" s="5" t="s">
        <v>8344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12">
        <f t="shared" si="98"/>
        <v>41986.700983796298</v>
      </c>
      <c r="K1589" s="5">
        <v>1415918965</v>
      </c>
      <c r="L1589" s="12">
        <f t="shared" si="99"/>
        <v>41956.700983796298</v>
      </c>
      <c r="M1589" t="b">
        <v>0</v>
      </c>
      <c r="N1589" s="5">
        <v>1</v>
      </c>
      <c r="O1589" t="b">
        <v>0</v>
      </c>
      <c r="P1589" s="5" t="s">
        <v>8289</v>
      </c>
      <c r="Q1589" s="5">
        <f t="shared" si="96"/>
        <v>1.3333333333333334E-2</v>
      </c>
      <c r="R1589" s="5">
        <v>1</v>
      </c>
      <c r="S1589" s="5">
        <f t="shared" si="97"/>
        <v>1</v>
      </c>
      <c r="T1589" s="5" t="s">
        <v>8338</v>
      </c>
      <c r="U1589" s="5" t="s">
        <v>8344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12">
        <f t="shared" si="98"/>
        <v>42035.591666666667</v>
      </c>
      <c r="K1590" s="5">
        <v>1420091999</v>
      </c>
      <c r="L1590" s="12">
        <f t="shared" si="99"/>
        <v>42004.99998842593</v>
      </c>
      <c r="M1590" t="b">
        <v>0</v>
      </c>
      <c r="N1590" s="5">
        <v>0</v>
      </c>
      <c r="O1590" t="b">
        <v>0</v>
      </c>
      <c r="P1590" s="5" t="s">
        <v>8289</v>
      </c>
      <c r="Q1590" s="5">
        <f t="shared" si="96"/>
        <v>0</v>
      </c>
      <c r="R1590" s="5" t="e">
        <v>#DIV/0!</v>
      </c>
      <c r="S1590" s="5">
        <f t="shared" si="97"/>
        <v>0</v>
      </c>
      <c r="T1590" s="5" t="s">
        <v>8338</v>
      </c>
      <c r="U1590" s="5" t="s">
        <v>8344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12">
        <f t="shared" si="98"/>
        <v>42286.734791666662</v>
      </c>
      <c r="K1591" s="5">
        <v>1441841886</v>
      </c>
      <c r="L1591" s="12">
        <f t="shared" si="99"/>
        <v>42256.734791666662</v>
      </c>
      <c r="M1591" t="b">
        <v>0</v>
      </c>
      <c r="N1591" s="5">
        <v>0</v>
      </c>
      <c r="O1591" t="b">
        <v>0</v>
      </c>
      <c r="P1591" s="5" t="s">
        <v>8289</v>
      </c>
      <c r="Q1591" s="5">
        <f t="shared" si="96"/>
        <v>0</v>
      </c>
      <c r="R1591" s="5" t="e">
        <v>#DIV/0!</v>
      </c>
      <c r="S1591" s="5">
        <f t="shared" si="97"/>
        <v>0</v>
      </c>
      <c r="T1591" s="5" t="s">
        <v>8338</v>
      </c>
      <c r="U1591" s="5" t="s">
        <v>8344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12">
        <f t="shared" si="98"/>
        <v>42270.607222222221</v>
      </c>
      <c r="K1592" s="5">
        <v>1440448464</v>
      </c>
      <c r="L1592" s="12">
        <f t="shared" si="99"/>
        <v>42240.607222222221</v>
      </c>
      <c r="M1592" t="b">
        <v>0</v>
      </c>
      <c r="N1592" s="5">
        <v>2</v>
      </c>
      <c r="O1592" t="b">
        <v>0</v>
      </c>
      <c r="P1592" s="5" t="s">
        <v>8289</v>
      </c>
      <c r="Q1592" s="5">
        <f t="shared" si="96"/>
        <v>1.7</v>
      </c>
      <c r="R1592" s="5">
        <v>510</v>
      </c>
      <c r="S1592" s="5">
        <f t="shared" si="97"/>
        <v>510</v>
      </c>
      <c r="T1592" s="5" t="s">
        <v>8338</v>
      </c>
      <c r="U1592" s="5" t="s">
        <v>8344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12">
        <f t="shared" si="98"/>
        <v>42463.43450231482</v>
      </c>
      <c r="K1593" s="5">
        <v>1457112341</v>
      </c>
      <c r="L1593" s="12">
        <f t="shared" si="99"/>
        <v>42433.476168981477</v>
      </c>
      <c r="M1593" t="b">
        <v>0</v>
      </c>
      <c r="N1593" s="5">
        <v>92</v>
      </c>
      <c r="O1593" t="b">
        <v>0</v>
      </c>
      <c r="P1593" s="5" t="s">
        <v>8289</v>
      </c>
      <c r="Q1593" s="5">
        <f t="shared" si="96"/>
        <v>29.228571428571428</v>
      </c>
      <c r="R1593" s="5">
        <v>44.478260869565219</v>
      </c>
      <c r="S1593" s="5">
        <f t="shared" si="97"/>
        <v>44.478260869565219</v>
      </c>
      <c r="T1593" s="5" t="s">
        <v>8338</v>
      </c>
      <c r="U1593" s="5" t="s">
        <v>8344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12">
        <f t="shared" si="98"/>
        <v>42090.781076388885</v>
      </c>
      <c r="K1594" s="5">
        <v>1423619085</v>
      </c>
      <c r="L1594" s="12">
        <f t="shared" si="99"/>
        <v>42045.822743055556</v>
      </c>
      <c r="M1594" t="b">
        <v>0</v>
      </c>
      <c r="N1594" s="5">
        <v>0</v>
      </c>
      <c r="O1594" t="b">
        <v>0</v>
      </c>
      <c r="P1594" s="5" t="s">
        <v>8289</v>
      </c>
      <c r="Q1594" s="5">
        <f t="shared" si="96"/>
        <v>0</v>
      </c>
      <c r="R1594" s="5" t="e">
        <v>#DIV/0!</v>
      </c>
      <c r="S1594" s="5">
        <f t="shared" si="97"/>
        <v>0</v>
      </c>
      <c r="T1594" s="5" t="s">
        <v>8338</v>
      </c>
      <c r="U1594" s="5" t="s">
        <v>8344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12">
        <f t="shared" si="98"/>
        <v>42063.595543981486</v>
      </c>
      <c r="K1595" s="5">
        <v>1422562655</v>
      </c>
      <c r="L1595" s="12">
        <f t="shared" si="99"/>
        <v>42033.595543981486</v>
      </c>
      <c r="M1595" t="b">
        <v>0</v>
      </c>
      <c r="N1595" s="5">
        <v>3</v>
      </c>
      <c r="O1595" t="b">
        <v>0</v>
      </c>
      <c r="P1595" s="5" t="s">
        <v>8289</v>
      </c>
      <c r="Q1595" s="5">
        <f t="shared" si="96"/>
        <v>1.3636363636363636E-2</v>
      </c>
      <c r="R1595" s="5">
        <v>1</v>
      </c>
      <c r="S1595" s="5">
        <f t="shared" si="97"/>
        <v>1</v>
      </c>
      <c r="T1595" s="5" t="s">
        <v>8338</v>
      </c>
      <c r="U1595" s="5" t="s">
        <v>8344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12">
        <f t="shared" si="98"/>
        <v>42505.431250000001</v>
      </c>
      <c r="K1596" s="5">
        <v>1458147982</v>
      </c>
      <c r="L1596" s="12">
        <f t="shared" si="99"/>
        <v>42445.462754629625</v>
      </c>
      <c r="M1596" t="b">
        <v>0</v>
      </c>
      <c r="N1596" s="5">
        <v>10</v>
      </c>
      <c r="O1596" t="b">
        <v>0</v>
      </c>
      <c r="P1596" s="5" t="s">
        <v>8289</v>
      </c>
      <c r="Q1596" s="5">
        <f t="shared" si="96"/>
        <v>20.5</v>
      </c>
      <c r="R1596" s="5">
        <v>20.5</v>
      </c>
      <c r="S1596" s="5">
        <f t="shared" si="97"/>
        <v>20.5</v>
      </c>
      <c r="T1596" s="5" t="s">
        <v>8338</v>
      </c>
      <c r="U1596" s="5" t="s">
        <v>8344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12">
        <f t="shared" si="98"/>
        <v>41808.592361111107</v>
      </c>
      <c r="K1597" s="5">
        <v>1400634728</v>
      </c>
      <c r="L1597" s="12">
        <f t="shared" si="99"/>
        <v>41779.800092592595</v>
      </c>
      <c r="M1597" t="b">
        <v>0</v>
      </c>
      <c r="N1597" s="5">
        <v>7</v>
      </c>
      <c r="O1597" t="b">
        <v>0</v>
      </c>
      <c r="P1597" s="5" t="s">
        <v>8289</v>
      </c>
      <c r="Q1597" s="5">
        <f t="shared" si="96"/>
        <v>0.28000000000000003</v>
      </c>
      <c r="R1597" s="5">
        <v>40</v>
      </c>
      <c r="S1597" s="5">
        <f t="shared" si="97"/>
        <v>40</v>
      </c>
      <c r="T1597" s="5" t="s">
        <v>8338</v>
      </c>
      <c r="U1597" s="5" t="s">
        <v>8344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12">
        <f t="shared" si="98"/>
        <v>41986.221863425926</v>
      </c>
      <c r="K1598" s="5">
        <v>1414577969</v>
      </c>
      <c r="L1598" s="12">
        <f t="shared" si="99"/>
        <v>41941.180196759262</v>
      </c>
      <c r="M1598" t="b">
        <v>0</v>
      </c>
      <c r="N1598" s="5">
        <v>3</v>
      </c>
      <c r="O1598" t="b">
        <v>0</v>
      </c>
      <c r="P1598" s="5" t="s">
        <v>8289</v>
      </c>
      <c r="Q1598" s="5">
        <f t="shared" si="96"/>
        <v>2.3076923076923075</v>
      </c>
      <c r="R1598" s="5">
        <v>25</v>
      </c>
      <c r="S1598" s="5">
        <f t="shared" si="97"/>
        <v>25</v>
      </c>
      <c r="T1598" s="5" t="s">
        <v>8338</v>
      </c>
      <c r="U1598" s="5" t="s">
        <v>8344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12">
        <f t="shared" si="98"/>
        <v>42633.104131944448</v>
      </c>
      <c r="K1599" s="5">
        <v>1471768197</v>
      </c>
      <c r="L1599" s="12">
        <f t="shared" si="99"/>
        <v>42603.104131944448</v>
      </c>
      <c r="M1599" t="b">
        <v>0</v>
      </c>
      <c r="N1599" s="5">
        <v>0</v>
      </c>
      <c r="O1599" t="b">
        <v>0</v>
      </c>
      <c r="P1599" s="5" t="s">
        <v>8289</v>
      </c>
      <c r="Q1599" s="5">
        <f t="shared" si="96"/>
        <v>0</v>
      </c>
      <c r="R1599" s="5" t="e">
        <v>#DIV/0!</v>
      </c>
      <c r="S1599" s="5">
        <f t="shared" si="97"/>
        <v>0</v>
      </c>
      <c r="T1599" s="5" t="s">
        <v>8338</v>
      </c>
      <c r="U1599" s="5" t="s">
        <v>8344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12">
        <f t="shared" si="98"/>
        <v>42211.417337962965</v>
      </c>
      <c r="K1600" s="5">
        <v>1432742458</v>
      </c>
      <c r="L1600" s="12">
        <f t="shared" si="99"/>
        <v>42151.417337962965</v>
      </c>
      <c r="M1600" t="b">
        <v>0</v>
      </c>
      <c r="N1600" s="5">
        <v>1</v>
      </c>
      <c r="O1600" t="b">
        <v>0</v>
      </c>
      <c r="P1600" s="5" t="s">
        <v>8289</v>
      </c>
      <c r="Q1600" s="5">
        <f t="shared" si="96"/>
        <v>0.125</v>
      </c>
      <c r="R1600" s="5">
        <v>1</v>
      </c>
      <c r="S1600" s="5">
        <f t="shared" si="97"/>
        <v>1</v>
      </c>
      <c r="T1600" s="5" t="s">
        <v>8338</v>
      </c>
      <c r="U1600" s="5" t="s">
        <v>8344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12">
        <f t="shared" si="98"/>
        <v>42468.247407407413</v>
      </c>
      <c r="K1601" s="5">
        <v>1457528176</v>
      </c>
      <c r="L1601" s="12">
        <f t="shared" si="99"/>
        <v>42438.28907407407</v>
      </c>
      <c r="M1601" t="b">
        <v>0</v>
      </c>
      <c r="N1601" s="5">
        <v>0</v>
      </c>
      <c r="O1601" t="b">
        <v>0</v>
      </c>
      <c r="P1601" s="5" t="s">
        <v>8289</v>
      </c>
      <c r="Q1601" s="5">
        <f t="shared" si="96"/>
        <v>0</v>
      </c>
      <c r="R1601" s="5" t="e">
        <v>#DIV/0!</v>
      </c>
      <c r="S1601" s="5">
        <f t="shared" si="97"/>
        <v>0</v>
      </c>
      <c r="T1601" s="5" t="s">
        <v>8338</v>
      </c>
      <c r="U1601" s="5" t="s">
        <v>8344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12">
        <f t="shared" si="98"/>
        <v>41834.96597222222</v>
      </c>
      <c r="K1602" s="5">
        <v>1401585752</v>
      </c>
      <c r="L1602" s="12">
        <f t="shared" si="99"/>
        <v>41790.807314814811</v>
      </c>
      <c r="M1602" t="b">
        <v>0</v>
      </c>
      <c r="N1602" s="5">
        <v>9</v>
      </c>
      <c r="O1602" t="b">
        <v>0</v>
      </c>
      <c r="P1602" s="5" t="s">
        <v>8289</v>
      </c>
      <c r="Q1602" s="5">
        <f t="shared" ref="Q1602:Q1665" si="100">E1602*100/D1602</f>
        <v>7.34</v>
      </c>
      <c r="R1602" s="5">
        <v>40.777777777777779</v>
      </c>
      <c r="S1602" s="5">
        <f t="shared" ref="S1602:S1665" si="101">IFERROR(R1602,0)</f>
        <v>40.777777777777779</v>
      </c>
      <c r="T1602" s="5" t="s">
        <v>8338</v>
      </c>
      <c r="U1602" s="5" t="s">
        <v>8344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12">
        <f t="shared" ref="J1603:J1666" si="102">(I1603/86400)+25569+(-6/24)</f>
        <v>40667.842974537038</v>
      </c>
      <c r="K1603" s="5">
        <v>1301969633</v>
      </c>
      <c r="L1603" s="12">
        <f t="shared" ref="L1603:L1666" si="103">(K1603/86400)+25569+(-6/24)</f>
        <v>40637.842974537038</v>
      </c>
      <c r="M1603" t="b">
        <v>0</v>
      </c>
      <c r="N1603" s="5">
        <v>56</v>
      </c>
      <c r="O1603" t="b">
        <v>1</v>
      </c>
      <c r="P1603" s="5" t="s">
        <v>8274</v>
      </c>
      <c r="Q1603" s="5">
        <f t="shared" si="100"/>
        <v>108.2492</v>
      </c>
      <c r="R1603" s="5">
        <v>48.325535714285714</v>
      </c>
      <c r="S1603" s="5">
        <f t="shared" si="101"/>
        <v>48.325535714285714</v>
      </c>
      <c r="T1603" s="5" t="s">
        <v>8307</v>
      </c>
      <c r="U1603" s="5" t="s">
        <v>8306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12">
        <f t="shared" si="102"/>
        <v>40830.708333333336</v>
      </c>
      <c r="K1604" s="5">
        <v>1314947317</v>
      </c>
      <c r="L1604" s="12">
        <f t="shared" si="103"/>
        <v>40788.047650462962</v>
      </c>
      <c r="M1604" t="b">
        <v>0</v>
      </c>
      <c r="N1604" s="5">
        <v>32</v>
      </c>
      <c r="O1604" t="b">
        <v>1</v>
      </c>
      <c r="P1604" s="5" t="s">
        <v>8274</v>
      </c>
      <c r="Q1604" s="5">
        <f t="shared" si="100"/>
        <v>100.16666666666667</v>
      </c>
      <c r="R1604" s="5">
        <v>46.953125</v>
      </c>
      <c r="S1604" s="5">
        <f t="shared" si="101"/>
        <v>46.953125</v>
      </c>
      <c r="T1604" s="5" t="s">
        <v>8307</v>
      </c>
      <c r="U1604" s="5" t="s">
        <v>8306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12">
        <f t="shared" si="102"/>
        <v>40935.919664351852</v>
      </c>
      <c r="K1605" s="5">
        <v>1322539459</v>
      </c>
      <c r="L1605" s="12">
        <f t="shared" si="103"/>
        <v>40875.919664351852</v>
      </c>
      <c r="M1605" t="b">
        <v>0</v>
      </c>
      <c r="N1605" s="5">
        <v>30</v>
      </c>
      <c r="O1605" t="b">
        <v>1</v>
      </c>
      <c r="P1605" s="5" t="s">
        <v>8274</v>
      </c>
      <c r="Q1605" s="5">
        <f t="shared" si="100"/>
        <v>100.033</v>
      </c>
      <c r="R1605" s="5">
        <v>66.688666666666663</v>
      </c>
      <c r="S1605" s="5">
        <f t="shared" si="101"/>
        <v>66.688666666666663</v>
      </c>
      <c r="T1605" s="5" t="s">
        <v>8307</v>
      </c>
      <c r="U1605" s="5" t="s">
        <v>8306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12">
        <f t="shared" si="102"/>
        <v>40985.553645833337</v>
      </c>
      <c r="K1606" s="5">
        <v>1328559435</v>
      </c>
      <c r="L1606" s="12">
        <f t="shared" si="103"/>
        <v>40945.595312500001</v>
      </c>
      <c r="M1606" t="b">
        <v>0</v>
      </c>
      <c r="N1606" s="5">
        <v>70</v>
      </c>
      <c r="O1606" t="b">
        <v>1</v>
      </c>
      <c r="P1606" s="5" t="s">
        <v>8274</v>
      </c>
      <c r="Q1606" s="5">
        <f t="shared" si="100"/>
        <v>122.10714285714286</v>
      </c>
      <c r="R1606" s="5">
        <v>48.842857142857142</v>
      </c>
      <c r="S1606" s="5">
        <f t="shared" si="101"/>
        <v>48.842857142857142</v>
      </c>
      <c r="T1606" s="5" t="s">
        <v>8307</v>
      </c>
      <c r="U1606" s="5" t="s">
        <v>8306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12">
        <f t="shared" si="102"/>
        <v>40756.041666666664</v>
      </c>
      <c r="K1607" s="5">
        <v>1311380313</v>
      </c>
      <c r="L1607" s="12">
        <f t="shared" si="103"/>
        <v>40746.762881944444</v>
      </c>
      <c r="M1607" t="b">
        <v>0</v>
      </c>
      <c r="N1607" s="5">
        <v>44</v>
      </c>
      <c r="O1607" t="b">
        <v>1</v>
      </c>
      <c r="P1607" s="5" t="s">
        <v>8274</v>
      </c>
      <c r="Q1607" s="5">
        <f t="shared" si="100"/>
        <v>100.69333333333333</v>
      </c>
      <c r="R1607" s="5">
        <v>137.30909090909091</v>
      </c>
      <c r="S1607" s="5">
        <f t="shared" si="101"/>
        <v>137.30909090909091</v>
      </c>
      <c r="T1607" s="5" t="s">
        <v>8307</v>
      </c>
      <c r="U1607" s="5" t="s">
        <v>8306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12">
        <f t="shared" si="102"/>
        <v>40625.819884259261</v>
      </c>
      <c r="K1608" s="5">
        <v>1293158438</v>
      </c>
      <c r="L1608" s="12">
        <f t="shared" si="103"/>
        <v>40535.861550925925</v>
      </c>
      <c r="M1608" t="b">
        <v>0</v>
      </c>
      <c r="N1608" s="5">
        <v>92</v>
      </c>
      <c r="O1608" t="b">
        <v>1</v>
      </c>
      <c r="P1608" s="5" t="s">
        <v>8274</v>
      </c>
      <c r="Q1608" s="5">
        <f t="shared" si="100"/>
        <v>101.004125</v>
      </c>
      <c r="R1608" s="5">
        <v>87.829673913043479</v>
      </c>
      <c r="S1608" s="5">
        <f t="shared" si="101"/>
        <v>87.829673913043479</v>
      </c>
      <c r="T1608" s="5" t="s">
        <v>8307</v>
      </c>
      <c r="U1608" s="5" t="s">
        <v>8306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12">
        <f t="shared" si="102"/>
        <v>41074.55846064815</v>
      </c>
      <c r="K1609" s="5">
        <v>1337887451</v>
      </c>
      <c r="L1609" s="12">
        <f t="shared" si="103"/>
        <v>41053.55846064815</v>
      </c>
      <c r="M1609" t="b">
        <v>0</v>
      </c>
      <c r="N1609" s="5">
        <v>205</v>
      </c>
      <c r="O1609" t="b">
        <v>1</v>
      </c>
      <c r="P1609" s="5" t="s">
        <v>8274</v>
      </c>
      <c r="Q1609" s="5">
        <f t="shared" si="100"/>
        <v>145.11000000000001</v>
      </c>
      <c r="R1609" s="5">
        <v>70.785365853658533</v>
      </c>
      <c r="S1609" s="5">
        <f t="shared" si="101"/>
        <v>70.785365853658533</v>
      </c>
      <c r="T1609" s="5" t="s">
        <v>8307</v>
      </c>
      <c r="U1609" s="5" t="s">
        <v>8306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12">
        <f t="shared" si="102"/>
        <v>41639.976388888885</v>
      </c>
      <c r="K1610" s="5">
        <v>1385754986</v>
      </c>
      <c r="L1610" s="12">
        <f t="shared" si="103"/>
        <v>41607.58085648148</v>
      </c>
      <c r="M1610" t="b">
        <v>0</v>
      </c>
      <c r="N1610" s="5">
        <v>23</v>
      </c>
      <c r="O1610" t="b">
        <v>1</v>
      </c>
      <c r="P1610" s="5" t="s">
        <v>8274</v>
      </c>
      <c r="Q1610" s="5">
        <f t="shared" si="100"/>
        <v>101.25</v>
      </c>
      <c r="R1610" s="5">
        <v>52.826086956521742</v>
      </c>
      <c r="S1610" s="5">
        <f t="shared" si="101"/>
        <v>52.826086956521742</v>
      </c>
      <c r="T1610" s="5" t="s">
        <v>8307</v>
      </c>
      <c r="U1610" s="5" t="s">
        <v>8306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12">
        <f t="shared" si="102"/>
        <v>40849.083333333336</v>
      </c>
      <c r="K1611" s="5">
        <v>1315612909</v>
      </c>
      <c r="L1611" s="12">
        <f t="shared" si="103"/>
        <v>40795.751261574071</v>
      </c>
      <c r="M1611" t="b">
        <v>0</v>
      </c>
      <c r="N1611" s="5">
        <v>4</v>
      </c>
      <c r="O1611" t="b">
        <v>1</v>
      </c>
      <c r="P1611" s="5" t="s">
        <v>8274</v>
      </c>
      <c r="Q1611" s="5">
        <f t="shared" si="100"/>
        <v>118.33333333333333</v>
      </c>
      <c r="R1611" s="5">
        <v>443.75</v>
      </c>
      <c r="S1611" s="5">
        <f t="shared" si="101"/>
        <v>443.75</v>
      </c>
      <c r="T1611" s="5" t="s">
        <v>8307</v>
      </c>
      <c r="U1611" s="5" t="s">
        <v>8306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12">
        <f t="shared" si="102"/>
        <v>41258.674884259257</v>
      </c>
      <c r="K1612" s="5">
        <v>1353017510</v>
      </c>
      <c r="L1612" s="12">
        <f t="shared" si="103"/>
        <v>41228.674884259257</v>
      </c>
      <c r="M1612" t="b">
        <v>0</v>
      </c>
      <c r="N1612" s="5">
        <v>112</v>
      </c>
      <c r="O1612" t="b">
        <v>1</v>
      </c>
      <c r="P1612" s="5" t="s">
        <v>8274</v>
      </c>
      <c r="Q1612" s="5">
        <f t="shared" si="100"/>
        <v>271.85000000000002</v>
      </c>
      <c r="R1612" s="5">
        <v>48.544642857142854</v>
      </c>
      <c r="S1612" s="5">
        <f t="shared" si="101"/>
        <v>48.544642857142854</v>
      </c>
      <c r="T1612" s="5" t="s">
        <v>8307</v>
      </c>
      <c r="U1612" s="5" t="s">
        <v>8306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12">
        <f t="shared" si="102"/>
        <v>41429.75037037037</v>
      </c>
      <c r="K1613" s="5">
        <v>1368576032</v>
      </c>
      <c r="L1613" s="12">
        <f t="shared" si="103"/>
        <v>41408.75037037037</v>
      </c>
      <c r="M1613" t="b">
        <v>0</v>
      </c>
      <c r="N1613" s="5">
        <v>27</v>
      </c>
      <c r="O1613" t="b">
        <v>1</v>
      </c>
      <c r="P1613" s="5" t="s">
        <v>8274</v>
      </c>
      <c r="Q1613" s="5">
        <f t="shared" si="100"/>
        <v>125.125</v>
      </c>
      <c r="R1613" s="5">
        <v>37.074074074074076</v>
      </c>
      <c r="S1613" s="5">
        <f t="shared" si="101"/>
        <v>37.074074074074076</v>
      </c>
      <c r="T1613" s="5" t="s">
        <v>8307</v>
      </c>
      <c r="U1613" s="5" t="s">
        <v>8306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12">
        <f t="shared" si="102"/>
        <v>41276.624814814815</v>
      </c>
      <c r="K1614" s="5">
        <v>1354568384</v>
      </c>
      <c r="L1614" s="12">
        <f t="shared" si="103"/>
        <v>41246.624814814815</v>
      </c>
      <c r="M1614" t="b">
        <v>0</v>
      </c>
      <c r="N1614" s="5">
        <v>11</v>
      </c>
      <c r="O1614" t="b">
        <v>1</v>
      </c>
      <c r="P1614" s="5" t="s">
        <v>8274</v>
      </c>
      <c r="Q1614" s="5">
        <f t="shared" si="100"/>
        <v>110</v>
      </c>
      <c r="R1614" s="5">
        <v>50</v>
      </c>
      <c r="S1614" s="5">
        <f t="shared" si="101"/>
        <v>50</v>
      </c>
      <c r="T1614" s="5" t="s">
        <v>8307</v>
      </c>
      <c r="U1614" s="5" t="s">
        <v>8306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12">
        <f t="shared" si="102"/>
        <v>41111.819467592592</v>
      </c>
      <c r="K1615" s="5">
        <v>1340329202</v>
      </c>
      <c r="L1615" s="12">
        <f t="shared" si="103"/>
        <v>41081.819467592592</v>
      </c>
      <c r="M1615" t="b">
        <v>0</v>
      </c>
      <c r="N1615" s="5">
        <v>26</v>
      </c>
      <c r="O1615" t="b">
        <v>1</v>
      </c>
      <c r="P1615" s="5" t="s">
        <v>8274</v>
      </c>
      <c r="Q1615" s="5">
        <f t="shared" si="100"/>
        <v>101.5</v>
      </c>
      <c r="R1615" s="5">
        <v>39.03846153846154</v>
      </c>
      <c r="S1615" s="5">
        <f t="shared" si="101"/>
        <v>39.03846153846154</v>
      </c>
      <c r="T1615" s="5" t="s">
        <v>8307</v>
      </c>
      <c r="U1615" s="5" t="s">
        <v>8306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12">
        <f t="shared" si="102"/>
        <v>41854.458333333336</v>
      </c>
      <c r="K1616" s="5">
        <v>1401924769</v>
      </c>
      <c r="L1616" s="12">
        <f t="shared" si="103"/>
        <v>41794.731122685189</v>
      </c>
      <c r="M1616" t="b">
        <v>0</v>
      </c>
      <c r="N1616" s="5">
        <v>77</v>
      </c>
      <c r="O1616" t="b">
        <v>1</v>
      </c>
      <c r="P1616" s="5" t="s">
        <v>8274</v>
      </c>
      <c r="Q1616" s="5">
        <f t="shared" si="100"/>
        <v>102.7</v>
      </c>
      <c r="R1616" s="5">
        <v>66.688311688311686</v>
      </c>
      <c r="S1616" s="5">
        <f t="shared" si="101"/>
        <v>66.688311688311686</v>
      </c>
      <c r="T1616" s="5" t="s">
        <v>8307</v>
      </c>
      <c r="U1616" s="5" t="s">
        <v>8306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12">
        <f t="shared" si="102"/>
        <v>40889.842546296299</v>
      </c>
      <c r="K1617" s="5">
        <v>1319850796</v>
      </c>
      <c r="L1617" s="12">
        <f t="shared" si="103"/>
        <v>40844.800879629627</v>
      </c>
      <c r="M1617" t="b">
        <v>0</v>
      </c>
      <c r="N1617" s="5">
        <v>136</v>
      </c>
      <c r="O1617" t="b">
        <v>1</v>
      </c>
      <c r="P1617" s="5" t="s">
        <v>8274</v>
      </c>
      <c r="Q1617" s="5">
        <f t="shared" si="100"/>
        <v>114.125</v>
      </c>
      <c r="R1617" s="5">
        <v>67.132352941176464</v>
      </c>
      <c r="S1617" s="5">
        <f t="shared" si="101"/>
        <v>67.132352941176464</v>
      </c>
      <c r="T1617" s="5" t="s">
        <v>8307</v>
      </c>
      <c r="U1617" s="5" t="s">
        <v>8306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12">
        <f t="shared" si="102"/>
        <v>41235.666666666664</v>
      </c>
      <c r="K1618" s="5">
        <v>1350061821</v>
      </c>
      <c r="L1618" s="12">
        <f t="shared" si="103"/>
        <v>41194.465520833335</v>
      </c>
      <c r="M1618" t="b">
        <v>0</v>
      </c>
      <c r="N1618" s="5">
        <v>157</v>
      </c>
      <c r="O1618" t="b">
        <v>1</v>
      </c>
      <c r="P1618" s="5" t="s">
        <v>8274</v>
      </c>
      <c r="Q1618" s="5">
        <f t="shared" si="100"/>
        <v>104.2</v>
      </c>
      <c r="R1618" s="5">
        <v>66.369426751592357</v>
      </c>
      <c r="S1618" s="5">
        <f t="shared" si="101"/>
        <v>66.369426751592357</v>
      </c>
      <c r="T1618" s="5" t="s">
        <v>8307</v>
      </c>
      <c r="U1618" s="5" t="s">
        <v>8306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12">
        <f t="shared" si="102"/>
        <v>41579.541666666664</v>
      </c>
      <c r="K1619" s="5">
        <v>1380470188</v>
      </c>
      <c r="L1619" s="12">
        <f t="shared" si="103"/>
        <v>41546.414212962962</v>
      </c>
      <c r="M1619" t="b">
        <v>0</v>
      </c>
      <c r="N1619" s="5">
        <v>158</v>
      </c>
      <c r="O1619" t="b">
        <v>1</v>
      </c>
      <c r="P1619" s="5" t="s">
        <v>8274</v>
      </c>
      <c r="Q1619" s="5">
        <f t="shared" si="100"/>
        <v>145.85714285714286</v>
      </c>
      <c r="R1619" s="5">
        <v>64.620253164556956</v>
      </c>
      <c r="S1619" s="5">
        <f t="shared" si="101"/>
        <v>64.620253164556956</v>
      </c>
      <c r="T1619" s="5" t="s">
        <v>8307</v>
      </c>
      <c r="U1619" s="5" t="s">
        <v>8306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12">
        <f t="shared" si="102"/>
        <v>41341.404340277775</v>
      </c>
      <c r="K1620" s="5">
        <v>1359301335</v>
      </c>
      <c r="L1620" s="12">
        <f t="shared" si="103"/>
        <v>41301.404340277775</v>
      </c>
      <c r="M1620" t="b">
        <v>0</v>
      </c>
      <c r="N1620" s="5">
        <v>27</v>
      </c>
      <c r="O1620" t="b">
        <v>1</v>
      </c>
      <c r="P1620" s="5" t="s">
        <v>8274</v>
      </c>
      <c r="Q1620" s="5">
        <f t="shared" si="100"/>
        <v>105.06666666666666</v>
      </c>
      <c r="R1620" s="5">
        <v>58.370370370370374</v>
      </c>
      <c r="S1620" s="5">
        <f t="shared" si="101"/>
        <v>58.370370370370374</v>
      </c>
      <c r="T1620" s="5" t="s">
        <v>8307</v>
      </c>
      <c r="U1620" s="5" t="s">
        <v>8306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12">
        <f t="shared" si="102"/>
        <v>41896.936180555553</v>
      </c>
      <c r="K1621" s="5">
        <v>1408940886</v>
      </c>
      <c r="L1621" s="12">
        <f t="shared" si="103"/>
        <v>41875.936180555553</v>
      </c>
      <c r="M1621" t="b">
        <v>0</v>
      </c>
      <c r="N1621" s="5">
        <v>23</v>
      </c>
      <c r="O1621" t="b">
        <v>1</v>
      </c>
      <c r="P1621" s="5" t="s">
        <v>8274</v>
      </c>
      <c r="Q1621" s="5">
        <f t="shared" si="100"/>
        <v>133.33333333333334</v>
      </c>
      <c r="R1621" s="5">
        <v>86.956521739130437</v>
      </c>
      <c r="S1621" s="5">
        <f t="shared" si="101"/>
        <v>86.956521739130437</v>
      </c>
      <c r="T1621" s="5" t="s">
        <v>8307</v>
      </c>
      <c r="U1621" s="5" t="s">
        <v>8306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12">
        <f t="shared" si="102"/>
        <v>41328.089583333334</v>
      </c>
      <c r="K1622" s="5">
        <v>1361002140</v>
      </c>
      <c r="L1622" s="12">
        <f t="shared" si="103"/>
        <v>41321.089583333334</v>
      </c>
      <c r="M1622" t="b">
        <v>0</v>
      </c>
      <c r="N1622" s="5">
        <v>17</v>
      </c>
      <c r="O1622" t="b">
        <v>1</v>
      </c>
      <c r="P1622" s="5" t="s">
        <v>8274</v>
      </c>
      <c r="Q1622" s="5">
        <f t="shared" si="100"/>
        <v>113</v>
      </c>
      <c r="R1622" s="5">
        <v>66.470588235294116</v>
      </c>
      <c r="S1622" s="5">
        <f t="shared" si="101"/>
        <v>66.470588235294116</v>
      </c>
      <c r="T1622" s="5" t="s">
        <v>8307</v>
      </c>
      <c r="U1622" s="5" t="s">
        <v>8306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12">
        <f t="shared" si="102"/>
        <v>41056.915972222225</v>
      </c>
      <c r="K1623" s="5">
        <v>1333550015</v>
      </c>
      <c r="L1623" s="12">
        <f t="shared" si="103"/>
        <v>41003.35665509259</v>
      </c>
      <c r="M1623" t="b">
        <v>0</v>
      </c>
      <c r="N1623" s="5">
        <v>37</v>
      </c>
      <c r="O1623" t="b">
        <v>1</v>
      </c>
      <c r="P1623" s="5" t="s">
        <v>8274</v>
      </c>
      <c r="Q1623" s="5">
        <f t="shared" si="100"/>
        <v>121.2</v>
      </c>
      <c r="R1623" s="5">
        <v>163.78378378378378</v>
      </c>
      <c r="S1623" s="5">
        <f t="shared" si="101"/>
        <v>163.78378378378378</v>
      </c>
      <c r="T1623" s="5" t="s">
        <v>8307</v>
      </c>
      <c r="U1623" s="5" t="s">
        <v>8306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12">
        <f t="shared" si="102"/>
        <v>41990.082638888889</v>
      </c>
      <c r="K1624" s="5">
        <v>1415343874</v>
      </c>
      <c r="L1624" s="12">
        <f t="shared" si="103"/>
        <v>41950.044837962967</v>
      </c>
      <c r="M1624" t="b">
        <v>0</v>
      </c>
      <c r="N1624" s="5">
        <v>65</v>
      </c>
      <c r="O1624" t="b">
        <v>1</v>
      </c>
      <c r="P1624" s="5" t="s">
        <v>8274</v>
      </c>
      <c r="Q1624" s="5">
        <f t="shared" si="100"/>
        <v>101.72463768115942</v>
      </c>
      <c r="R1624" s="5">
        <v>107.98461538461538</v>
      </c>
      <c r="S1624" s="5">
        <f t="shared" si="101"/>
        <v>107.98461538461538</v>
      </c>
      <c r="T1624" s="5" t="s">
        <v>8307</v>
      </c>
      <c r="U1624" s="5" t="s">
        <v>8306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12">
        <f t="shared" si="102"/>
        <v>41513.438530092593</v>
      </c>
      <c r="K1625" s="5">
        <v>1372437089</v>
      </c>
      <c r="L1625" s="12">
        <f t="shared" si="103"/>
        <v>41453.438530092593</v>
      </c>
      <c r="M1625" t="b">
        <v>0</v>
      </c>
      <c r="N1625" s="5">
        <v>18</v>
      </c>
      <c r="O1625" t="b">
        <v>1</v>
      </c>
      <c r="P1625" s="5" t="s">
        <v>8274</v>
      </c>
      <c r="Q1625" s="5">
        <f t="shared" si="100"/>
        <v>101.06666666666666</v>
      </c>
      <c r="R1625" s="5">
        <v>42.111111111111114</v>
      </c>
      <c r="S1625" s="5">
        <f t="shared" si="101"/>
        <v>42.111111111111114</v>
      </c>
      <c r="T1625" s="5" t="s">
        <v>8307</v>
      </c>
      <c r="U1625" s="5" t="s">
        <v>8306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12">
        <f t="shared" si="102"/>
        <v>41283.117303240739</v>
      </c>
      <c r="K1626" s="5">
        <v>1354265335</v>
      </c>
      <c r="L1626" s="12">
        <f t="shared" si="103"/>
        <v>41243.117303240739</v>
      </c>
      <c r="M1626" t="b">
        <v>0</v>
      </c>
      <c r="N1626" s="5">
        <v>25</v>
      </c>
      <c r="O1626" t="b">
        <v>1</v>
      </c>
      <c r="P1626" s="5" t="s">
        <v>8274</v>
      </c>
      <c r="Q1626" s="5">
        <f t="shared" si="100"/>
        <v>118</v>
      </c>
      <c r="R1626" s="5">
        <v>47.2</v>
      </c>
      <c r="S1626" s="5">
        <f t="shared" si="101"/>
        <v>47.2</v>
      </c>
      <c r="T1626" s="5" t="s">
        <v>8307</v>
      </c>
      <c r="U1626" s="5" t="s">
        <v>8306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12">
        <f t="shared" si="102"/>
        <v>41163.449687500004</v>
      </c>
      <c r="K1627" s="5">
        <v>1344962853</v>
      </c>
      <c r="L1627" s="12">
        <f t="shared" si="103"/>
        <v>41135.449687500004</v>
      </c>
      <c r="M1627" t="b">
        <v>0</v>
      </c>
      <c r="N1627" s="5">
        <v>104</v>
      </c>
      <c r="O1627" t="b">
        <v>1</v>
      </c>
      <c r="P1627" s="5" t="s">
        <v>8274</v>
      </c>
      <c r="Q1627" s="5">
        <f t="shared" si="100"/>
        <v>155.33333333333334</v>
      </c>
      <c r="R1627" s="5">
        <v>112.01923076923077</v>
      </c>
      <c r="S1627" s="5">
        <f t="shared" si="101"/>
        <v>112.01923076923077</v>
      </c>
      <c r="T1627" s="5" t="s">
        <v>8307</v>
      </c>
      <c r="U1627" s="5" t="s">
        <v>8306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12">
        <f t="shared" si="102"/>
        <v>41609.639664351853</v>
      </c>
      <c r="K1628" s="5">
        <v>1383337267</v>
      </c>
      <c r="L1628" s="12">
        <f t="shared" si="103"/>
        <v>41579.597997685181</v>
      </c>
      <c r="M1628" t="b">
        <v>0</v>
      </c>
      <c r="N1628" s="5">
        <v>108</v>
      </c>
      <c r="O1628" t="b">
        <v>1</v>
      </c>
      <c r="P1628" s="5" t="s">
        <v>8274</v>
      </c>
      <c r="Q1628" s="5">
        <f t="shared" si="100"/>
        <v>101.1875</v>
      </c>
      <c r="R1628" s="5">
        <v>74.953703703703709</v>
      </c>
      <c r="S1628" s="5">
        <f t="shared" si="101"/>
        <v>74.953703703703709</v>
      </c>
      <c r="T1628" s="5" t="s">
        <v>8307</v>
      </c>
      <c r="U1628" s="5" t="s">
        <v>8306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12">
        <f t="shared" si="102"/>
        <v>41238.957638888889</v>
      </c>
      <c r="K1629" s="5">
        <v>1351011489</v>
      </c>
      <c r="L1629" s="12">
        <f t="shared" si="103"/>
        <v>41205.457048611112</v>
      </c>
      <c r="M1629" t="b">
        <v>0</v>
      </c>
      <c r="N1629" s="5">
        <v>38</v>
      </c>
      <c r="O1629" t="b">
        <v>1</v>
      </c>
      <c r="P1629" s="5" t="s">
        <v>8274</v>
      </c>
      <c r="Q1629" s="5">
        <f t="shared" si="100"/>
        <v>117</v>
      </c>
      <c r="R1629" s="5">
        <v>61.578947368421055</v>
      </c>
      <c r="S1629" s="5">
        <f t="shared" si="101"/>
        <v>61.578947368421055</v>
      </c>
      <c r="T1629" s="5" t="s">
        <v>8307</v>
      </c>
      <c r="U1629" s="5" t="s">
        <v>8306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12">
        <f t="shared" si="102"/>
        <v>41807.487060185187</v>
      </c>
      <c r="K1630" s="5">
        <v>1400175682</v>
      </c>
      <c r="L1630" s="12">
        <f t="shared" si="103"/>
        <v>41774.487060185187</v>
      </c>
      <c r="M1630" t="b">
        <v>0</v>
      </c>
      <c r="N1630" s="5">
        <v>88</v>
      </c>
      <c r="O1630" t="b">
        <v>1</v>
      </c>
      <c r="P1630" s="5" t="s">
        <v>8274</v>
      </c>
      <c r="Q1630" s="5">
        <f t="shared" si="100"/>
        <v>100.925</v>
      </c>
      <c r="R1630" s="5">
        <v>45.875</v>
      </c>
      <c r="S1630" s="5">
        <f t="shared" si="101"/>
        <v>45.875</v>
      </c>
      <c r="T1630" s="5" t="s">
        <v>8307</v>
      </c>
      <c r="U1630" s="5" t="s">
        <v>8306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12">
        <f t="shared" si="102"/>
        <v>41690.617280092592</v>
      </c>
      <c r="K1631" s="5">
        <v>1389041333</v>
      </c>
      <c r="L1631" s="12">
        <f t="shared" si="103"/>
        <v>41645.617280092592</v>
      </c>
      <c r="M1631" t="b">
        <v>0</v>
      </c>
      <c r="N1631" s="5">
        <v>82</v>
      </c>
      <c r="O1631" t="b">
        <v>1</v>
      </c>
      <c r="P1631" s="5" t="s">
        <v>8274</v>
      </c>
      <c r="Q1631" s="5">
        <f t="shared" si="100"/>
        <v>103.66666666666667</v>
      </c>
      <c r="R1631" s="5">
        <v>75.853658536585371</v>
      </c>
      <c r="S1631" s="5">
        <f t="shared" si="101"/>
        <v>75.853658536585371</v>
      </c>
      <c r="T1631" s="5" t="s">
        <v>8307</v>
      </c>
      <c r="U1631" s="5" t="s">
        <v>8306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12">
        <f t="shared" si="102"/>
        <v>40970.040972222225</v>
      </c>
      <c r="K1632" s="5">
        <v>1328040375</v>
      </c>
      <c r="L1632" s="12">
        <f t="shared" si="103"/>
        <v>40939.587673611109</v>
      </c>
      <c r="M1632" t="b">
        <v>0</v>
      </c>
      <c r="N1632" s="5">
        <v>126</v>
      </c>
      <c r="O1632" t="b">
        <v>1</v>
      </c>
      <c r="P1632" s="5" t="s">
        <v>8274</v>
      </c>
      <c r="Q1632" s="5">
        <f t="shared" si="100"/>
        <v>265.25</v>
      </c>
      <c r="R1632" s="5">
        <v>84.206349206349202</v>
      </c>
      <c r="S1632" s="5">
        <f t="shared" si="101"/>
        <v>84.206349206349202</v>
      </c>
      <c r="T1632" s="5" t="s">
        <v>8307</v>
      </c>
      <c r="U1632" s="5" t="s">
        <v>8306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12">
        <f t="shared" si="102"/>
        <v>41194.609502314815</v>
      </c>
      <c r="K1633" s="5">
        <v>1347482261</v>
      </c>
      <c r="L1633" s="12">
        <f t="shared" si="103"/>
        <v>41164.609502314815</v>
      </c>
      <c r="M1633" t="b">
        <v>0</v>
      </c>
      <c r="N1633" s="5">
        <v>133</v>
      </c>
      <c r="O1633" t="b">
        <v>1</v>
      </c>
      <c r="P1633" s="5" t="s">
        <v>8274</v>
      </c>
      <c r="Q1633" s="5">
        <f t="shared" si="100"/>
        <v>155.91</v>
      </c>
      <c r="R1633" s="5">
        <v>117.22556390977444</v>
      </c>
      <c r="S1633" s="5">
        <f t="shared" si="101"/>
        <v>117.22556390977444</v>
      </c>
      <c r="T1633" s="5" t="s">
        <v>8307</v>
      </c>
      <c r="U1633" s="5" t="s">
        <v>8306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12">
        <f t="shared" si="102"/>
        <v>40810.090902777782</v>
      </c>
      <c r="K1634" s="5">
        <v>1311667854</v>
      </c>
      <c r="L1634" s="12">
        <f t="shared" si="103"/>
        <v>40750.090902777782</v>
      </c>
      <c r="M1634" t="b">
        <v>0</v>
      </c>
      <c r="N1634" s="5">
        <v>47</v>
      </c>
      <c r="O1634" t="b">
        <v>1</v>
      </c>
      <c r="P1634" s="5" t="s">
        <v>8274</v>
      </c>
      <c r="Q1634" s="5">
        <f t="shared" si="100"/>
        <v>101.625</v>
      </c>
      <c r="R1634" s="5">
        <v>86.489361702127653</v>
      </c>
      <c r="S1634" s="5">
        <f t="shared" si="101"/>
        <v>86.489361702127653</v>
      </c>
      <c r="T1634" s="5" t="s">
        <v>8307</v>
      </c>
      <c r="U1634" s="5" t="s">
        <v>8306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12">
        <f t="shared" si="102"/>
        <v>40923.958333333336</v>
      </c>
      <c r="K1635" s="5">
        <v>1324329156</v>
      </c>
      <c r="L1635" s="12">
        <f t="shared" si="103"/>
        <v>40896.633750000001</v>
      </c>
      <c r="M1635" t="b">
        <v>0</v>
      </c>
      <c r="N1635" s="5">
        <v>58</v>
      </c>
      <c r="O1635" t="b">
        <v>1</v>
      </c>
      <c r="P1635" s="5" t="s">
        <v>8274</v>
      </c>
      <c r="Q1635" s="5">
        <f t="shared" si="100"/>
        <v>100</v>
      </c>
      <c r="R1635" s="5">
        <v>172.41379310344828</v>
      </c>
      <c r="S1635" s="5">
        <f t="shared" si="101"/>
        <v>172.41379310344828</v>
      </c>
      <c r="T1635" s="5" t="s">
        <v>8307</v>
      </c>
      <c r="U1635" s="5" t="s">
        <v>8306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12">
        <f t="shared" si="102"/>
        <v>40695.999305555553</v>
      </c>
      <c r="K1636" s="5">
        <v>1303706001</v>
      </c>
      <c r="L1636" s="12">
        <f t="shared" si="103"/>
        <v>40657.939826388887</v>
      </c>
      <c r="M1636" t="b">
        <v>0</v>
      </c>
      <c r="N1636" s="5">
        <v>32</v>
      </c>
      <c r="O1636" t="b">
        <v>1</v>
      </c>
      <c r="P1636" s="5" t="s">
        <v>8274</v>
      </c>
      <c r="Q1636" s="5">
        <f t="shared" si="100"/>
        <v>100.5</v>
      </c>
      <c r="R1636" s="5">
        <v>62.8125</v>
      </c>
      <c r="S1636" s="5">
        <f t="shared" si="101"/>
        <v>62.8125</v>
      </c>
      <c r="T1636" s="5" t="s">
        <v>8307</v>
      </c>
      <c r="U1636" s="5" t="s">
        <v>8306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12">
        <f t="shared" si="102"/>
        <v>42562.618761574078</v>
      </c>
      <c r="K1637" s="5">
        <v>1463086261</v>
      </c>
      <c r="L1637" s="12">
        <f t="shared" si="103"/>
        <v>42502.618761574078</v>
      </c>
      <c r="M1637" t="b">
        <v>0</v>
      </c>
      <c r="N1637" s="5">
        <v>37</v>
      </c>
      <c r="O1637" t="b">
        <v>1</v>
      </c>
      <c r="P1637" s="5" t="s">
        <v>8274</v>
      </c>
      <c r="Q1637" s="5">
        <f t="shared" si="100"/>
        <v>125.3</v>
      </c>
      <c r="R1637" s="5">
        <v>67.729729729729726</v>
      </c>
      <c r="S1637" s="5">
        <f t="shared" si="101"/>
        <v>67.729729729729726</v>
      </c>
      <c r="T1637" s="5" t="s">
        <v>8307</v>
      </c>
      <c r="U1637" s="5" t="s">
        <v>8306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12">
        <f t="shared" si="102"/>
        <v>40705.916666666664</v>
      </c>
      <c r="K1638" s="5">
        <v>1304129088</v>
      </c>
      <c r="L1638" s="12">
        <f t="shared" si="103"/>
        <v>40662.83666666667</v>
      </c>
      <c r="M1638" t="b">
        <v>0</v>
      </c>
      <c r="N1638" s="5">
        <v>87</v>
      </c>
      <c r="O1638" t="b">
        <v>1</v>
      </c>
      <c r="P1638" s="5" t="s">
        <v>8274</v>
      </c>
      <c r="Q1638" s="5">
        <f t="shared" si="100"/>
        <v>103.55555555555556</v>
      </c>
      <c r="R1638" s="5">
        <v>53.5632183908046</v>
      </c>
      <c r="S1638" s="5">
        <f t="shared" si="101"/>
        <v>53.5632183908046</v>
      </c>
      <c r="T1638" s="5" t="s">
        <v>8307</v>
      </c>
      <c r="U1638" s="5" t="s">
        <v>8306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12">
        <f t="shared" si="102"/>
        <v>40178.735416666663</v>
      </c>
      <c r="K1639" s="5">
        <v>1257444140</v>
      </c>
      <c r="L1639" s="12">
        <f t="shared" si="103"/>
        <v>40122.501620370371</v>
      </c>
      <c r="M1639" t="b">
        <v>0</v>
      </c>
      <c r="N1639" s="5">
        <v>15</v>
      </c>
      <c r="O1639" t="b">
        <v>1</v>
      </c>
      <c r="P1639" s="5" t="s">
        <v>8274</v>
      </c>
      <c r="Q1639" s="5">
        <f t="shared" si="100"/>
        <v>103.8</v>
      </c>
      <c r="R1639" s="5">
        <v>34.6</v>
      </c>
      <c r="S1639" s="5">
        <f t="shared" si="101"/>
        <v>34.6</v>
      </c>
      <c r="T1639" s="5" t="s">
        <v>8307</v>
      </c>
      <c r="U1639" s="5" t="s">
        <v>8306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12">
        <f t="shared" si="102"/>
        <v>41333.642361111109</v>
      </c>
      <c r="K1640" s="5">
        <v>1358180968</v>
      </c>
      <c r="L1640" s="12">
        <f t="shared" si="103"/>
        <v>41288.43712962963</v>
      </c>
      <c r="M1640" t="b">
        <v>0</v>
      </c>
      <c r="N1640" s="5">
        <v>27</v>
      </c>
      <c r="O1640" t="b">
        <v>1</v>
      </c>
      <c r="P1640" s="5" t="s">
        <v>8274</v>
      </c>
      <c r="Q1640" s="5">
        <f t="shared" si="100"/>
        <v>105</v>
      </c>
      <c r="R1640" s="5">
        <v>38.888888888888886</v>
      </c>
      <c r="S1640" s="5">
        <f t="shared" si="101"/>
        <v>38.888888888888886</v>
      </c>
      <c r="T1640" s="5" t="s">
        <v>8307</v>
      </c>
      <c r="U1640" s="5" t="s">
        <v>8306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12">
        <f t="shared" si="102"/>
        <v>40971.402372685188</v>
      </c>
      <c r="K1641" s="5">
        <v>1328197165</v>
      </c>
      <c r="L1641" s="12">
        <f t="shared" si="103"/>
        <v>40941.402372685188</v>
      </c>
      <c r="M1641" t="b">
        <v>0</v>
      </c>
      <c r="N1641" s="5">
        <v>19</v>
      </c>
      <c r="O1641" t="b">
        <v>1</v>
      </c>
      <c r="P1641" s="5" t="s">
        <v>8274</v>
      </c>
      <c r="Q1641" s="5">
        <f t="shared" si="100"/>
        <v>100</v>
      </c>
      <c r="R1641" s="5">
        <v>94.736842105263165</v>
      </c>
      <c r="S1641" s="5">
        <f t="shared" si="101"/>
        <v>94.736842105263165</v>
      </c>
      <c r="T1641" s="5" t="s">
        <v>8307</v>
      </c>
      <c r="U1641" s="5" t="s">
        <v>8306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12">
        <f t="shared" si="102"/>
        <v>40392.832638888889</v>
      </c>
      <c r="K1642" s="5">
        <v>1279603955</v>
      </c>
      <c r="L1642" s="12">
        <f t="shared" si="103"/>
        <v>40378.98096064815</v>
      </c>
      <c r="M1642" t="b">
        <v>0</v>
      </c>
      <c r="N1642" s="5">
        <v>17</v>
      </c>
      <c r="O1642" t="b">
        <v>1</v>
      </c>
      <c r="P1642" s="5" t="s">
        <v>8274</v>
      </c>
      <c r="Q1642" s="5">
        <f t="shared" si="100"/>
        <v>169.86</v>
      </c>
      <c r="R1642" s="5">
        <v>39.967058823529413</v>
      </c>
      <c r="S1642" s="5">
        <f t="shared" si="101"/>
        <v>39.967058823529413</v>
      </c>
      <c r="T1642" s="5" t="s">
        <v>8307</v>
      </c>
      <c r="U1642" s="5" t="s">
        <v>8306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12">
        <f t="shared" si="102"/>
        <v>41992.346574074079</v>
      </c>
      <c r="K1643" s="5">
        <v>1416406744</v>
      </c>
      <c r="L1643" s="12">
        <f t="shared" si="103"/>
        <v>41962.346574074079</v>
      </c>
      <c r="M1643" t="b">
        <v>0</v>
      </c>
      <c r="N1643" s="5">
        <v>26</v>
      </c>
      <c r="O1643" t="b">
        <v>1</v>
      </c>
      <c r="P1643" s="5" t="s">
        <v>8290</v>
      </c>
      <c r="Q1643" s="5">
        <f t="shared" si="100"/>
        <v>101.4</v>
      </c>
      <c r="R1643" s="5">
        <v>97.5</v>
      </c>
      <c r="S1643" s="5">
        <f t="shared" si="101"/>
        <v>97.5</v>
      </c>
      <c r="T1643" s="5" t="s">
        <v>8307</v>
      </c>
      <c r="U1643" s="5" t="s">
        <v>8317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12">
        <f t="shared" si="102"/>
        <v>40707.774618055555</v>
      </c>
      <c r="K1644" s="5">
        <v>1306283727</v>
      </c>
      <c r="L1644" s="12">
        <f t="shared" si="103"/>
        <v>40687.774618055555</v>
      </c>
      <c r="M1644" t="b">
        <v>0</v>
      </c>
      <c r="N1644" s="5">
        <v>28</v>
      </c>
      <c r="O1644" t="b">
        <v>1</v>
      </c>
      <c r="P1644" s="5" t="s">
        <v>8290</v>
      </c>
      <c r="Q1644" s="5">
        <f t="shared" si="100"/>
        <v>100</v>
      </c>
      <c r="R1644" s="5">
        <v>42.857142857142854</v>
      </c>
      <c r="S1644" s="5">
        <f t="shared" si="101"/>
        <v>42.857142857142854</v>
      </c>
      <c r="T1644" s="5" t="s">
        <v>8307</v>
      </c>
      <c r="U1644" s="5" t="s">
        <v>8317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12">
        <f t="shared" si="102"/>
        <v>41176.574212962965</v>
      </c>
      <c r="K1645" s="5">
        <v>1345924012</v>
      </c>
      <c r="L1645" s="12">
        <f t="shared" si="103"/>
        <v>41146.574212962965</v>
      </c>
      <c r="M1645" t="b">
        <v>0</v>
      </c>
      <c r="N1645" s="5">
        <v>37</v>
      </c>
      <c r="O1645" t="b">
        <v>1</v>
      </c>
      <c r="P1645" s="5" t="s">
        <v>8290</v>
      </c>
      <c r="Q1645" s="5">
        <f t="shared" si="100"/>
        <v>124.7</v>
      </c>
      <c r="R1645" s="5">
        <v>168.51351351351352</v>
      </c>
      <c r="S1645" s="5">
        <f t="shared" si="101"/>
        <v>168.51351351351352</v>
      </c>
      <c r="T1645" s="5" t="s">
        <v>8307</v>
      </c>
      <c r="U1645" s="5" t="s">
        <v>8317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12">
        <f t="shared" si="102"/>
        <v>41234.851388888885</v>
      </c>
      <c r="K1646" s="5">
        <v>1348363560</v>
      </c>
      <c r="L1646" s="12">
        <f t="shared" si="103"/>
        <v>41174.80972222222</v>
      </c>
      <c r="M1646" t="b">
        <v>0</v>
      </c>
      <c r="N1646" s="5">
        <v>128</v>
      </c>
      <c r="O1646" t="b">
        <v>1</v>
      </c>
      <c r="P1646" s="5" t="s">
        <v>8290</v>
      </c>
      <c r="Q1646" s="5">
        <f t="shared" si="100"/>
        <v>109.5</v>
      </c>
      <c r="R1646" s="5">
        <v>85.546875</v>
      </c>
      <c r="S1646" s="5">
        <f t="shared" si="101"/>
        <v>85.546875</v>
      </c>
      <c r="T1646" s="5" t="s">
        <v>8307</v>
      </c>
      <c r="U1646" s="5" t="s">
        <v>8317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12">
        <f t="shared" si="102"/>
        <v>41535.367361111115</v>
      </c>
      <c r="K1647" s="5">
        <v>1378306140</v>
      </c>
      <c r="L1647" s="12">
        <f t="shared" si="103"/>
        <v>41521.367361111115</v>
      </c>
      <c r="M1647" t="b">
        <v>0</v>
      </c>
      <c r="N1647" s="5">
        <v>10</v>
      </c>
      <c r="O1647" t="b">
        <v>1</v>
      </c>
      <c r="P1647" s="5" t="s">
        <v>8290</v>
      </c>
      <c r="Q1647" s="5">
        <f t="shared" si="100"/>
        <v>110.8</v>
      </c>
      <c r="R1647" s="5">
        <v>554</v>
      </c>
      <c r="S1647" s="5">
        <f t="shared" si="101"/>
        <v>554</v>
      </c>
      <c r="T1647" s="5" t="s">
        <v>8307</v>
      </c>
      <c r="U1647" s="5" t="s">
        <v>8317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12">
        <f t="shared" si="102"/>
        <v>41865.507638888885</v>
      </c>
      <c r="K1648" s="5">
        <v>1405248503</v>
      </c>
      <c r="L1648" s="12">
        <f t="shared" si="103"/>
        <v>41833.200266203705</v>
      </c>
      <c r="M1648" t="b">
        <v>0</v>
      </c>
      <c r="N1648" s="5">
        <v>83</v>
      </c>
      <c r="O1648" t="b">
        <v>1</v>
      </c>
      <c r="P1648" s="5" t="s">
        <v>8290</v>
      </c>
      <c r="Q1648" s="5">
        <f t="shared" si="100"/>
        <v>110.2</v>
      </c>
      <c r="R1648" s="5">
        <v>26.554216867469879</v>
      </c>
      <c r="S1648" s="5">
        <f t="shared" si="101"/>
        <v>26.554216867469879</v>
      </c>
      <c r="T1648" s="5" t="s">
        <v>8307</v>
      </c>
      <c r="U1648" s="5" t="s">
        <v>8317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12">
        <f t="shared" si="102"/>
        <v>41069.159456018519</v>
      </c>
      <c r="K1649" s="5">
        <v>1336643377</v>
      </c>
      <c r="L1649" s="12">
        <f t="shared" si="103"/>
        <v>41039.159456018519</v>
      </c>
      <c r="M1649" t="b">
        <v>0</v>
      </c>
      <c r="N1649" s="5">
        <v>46</v>
      </c>
      <c r="O1649" t="b">
        <v>1</v>
      </c>
      <c r="P1649" s="5" t="s">
        <v>8290</v>
      </c>
      <c r="Q1649" s="5">
        <f t="shared" si="100"/>
        <v>104.72</v>
      </c>
      <c r="R1649" s="5">
        <v>113.82608695652173</v>
      </c>
      <c r="S1649" s="5">
        <f t="shared" si="101"/>
        <v>113.82608695652173</v>
      </c>
      <c r="T1649" s="5" t="s">
        <v>8307</v>
      </c>
      <c r="U1649" s="5" t="s">
        <v>8317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12">
        <f t="shared" si="102"/>
        <v>40622.412986111114</v>
      </c>
      <c r="K1650" s="5">
        <v>1298048082</v>
      </c>
      <c r="L1650" s="12">
        <f t="shared" si="103"/>
        <v>40592.454652777778</v>
      </c>
      <c r="M1650" t="b">
        <v>0</v>
      </c>
      <c r="N1650" s="5">
        <v>90</v>
      </c>
      <c r="O1650" t="b">
        <v>1</v>
      </c>
      <c r="P1650" s="5" t="s">
        <v>8290</v>
      </c>
      <c r="Q1650" s="5">
        <f t="shared" si="100"/>
        <v>125.26086956521739</v>
      </c>
      <c r="R1650" s="5">
        <v>32.011111111111113</v>
      </c>
      <c r="S1650" s="5">
        <f t="shared" si="101"/>
        <v>32.011111111111113</v>
      </c>
      <c r="T1650" s="5" t="s">
        <v>8307</v>
      </c>
      <c r="U1650" s="5" t="s">
        <v>8317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12">
        <f t="shared" si="102"/>
        <v>41782.434664351851</v>
      </c>
      <c r="K1651" s="5">
        <v>1396974355</v>
      </c>
      <c r="L1651" s="12">
        <f t="shared" si="103"/>
        <v>41737.434664351851</v>
      </c>
      <c r="M1651" t="b">
        <v>0</v>
      </c>
      <c r="N1651" s="5">
        <v>81</v>
      </c>
      <c r="O1651" t="b">
        <v>1</v>
      </c>
      <c r="P1651" s="5" t="s">
        <v>8290</v>
      </c>
      <c r="Q1651" s="5">
        <f t="shared" si="100"/>
        <v>100.58763157894737</v>
      </c>
      <c r="R1651" s="5">
        <v>47.189259259259259</v>
      </c>
      <c r="S1651" s="5">
        <f t="shared" si="101"/>
        <v>47.189259259259259</v>
      </c>
      <c r="T1651" s="5" t="s">
        <v>8307</v>
      </c>
      <c r="U1651" s="5" t="s">
        <v>8317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12">
        <f t="shared" si="102"/>
        <v>41556.185613425929</v>
      </c>
      <c r="K1652" s="5">
        <v>1378722437</v>
      </c>
      <c r="L1652" s="12">
        <f t="shared" si="103"/>
        <v>41526.185613425929</v>
      </c>
      <c r="M1652" t="b">
        <v>0</v>
      </c>
      <c r="N1652" s="5">
        <v>32</v>
      </c>
      <c r="O1652" t="b">
        <v>1</v>
      </c>
      <c r="P1652" s="5" t="s">
        <v>8290</v>
      </c>
      <c r="Q1652" s="5">
        <f t="shared" si="100"/>
        <v>141.55000000000001</v>
      </c>
      <c r="R1652" s="5">
        <v>88.46875</v>
      </c>
      <c r="S1652" s="5">
        <f t="shared" si="101"/>
        <v>88.46875</v>
      </c>
      <c r="T1652" s="5" t="s">
        <v>8307</v>
      </c>
      <c r="U1652" s="5" t="s">
        <v>8317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12">
        <f t="shared" si="102"/>
        <v>40659.040972222225</v>
      </c>
      <c r="K1653" s="5">
        <v>1300916220</v>
      </c>
      <c r="L1653" s="12">
        <f t="shared" si="103"/>
        <v>40625.650694444441</v>
      </c>
      <c r="M1653" t="b">
        <v>0</v>
      </c>
      <c r="N1653" s="5">
        <v>20</v>
      </c>
      <c r="O1653" t="b">
        <v>1</v>
      </c>
      <c r="P1653" s="5" t="s">
        <v>8290</v>
      </c>
      <c r="Q1653" s="5">
        <f t="shared" si="100"/>
        <v>100.75</v>
      </c>
      <c r="R1653" s="5">
        <v>100.75</v>
      </c>
      <c r="S1653" s="5">
        <f t="shared" si="101"/>
        <v>100.75</v>
      </c>
      <c r="T1653" s="5" t="s">
        <v>8307</v>
      </c>
      <c r="U1653" s="5" t="s">
        <v>8317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12">
        <f t="shared" si="102"/>
        <v>41602.284641203703</v>
      </c>
      <c r="K1654" s="5">
        <v>1382701793</v>
      </c>
      <c r="L1654" s="12">
        <f t="shared" si="103"/>
        <v>41572.242974537039</v>
      </c>
      <c r="M1654" t="b">
        <v>0</v>
      </c>
      <c r="N1654" s="5">
        <v>70</v>
      </c>
      <c r="O1654" t="b">
        <v>1</v>
      </c>
      <c r="P1654" s="5" t="s">
        <v>8290</v>
      </c>
      <c r="Q1654" s="5">
        <f t="shared" si="100"/>
        <v>100.66666666666667</v>
      </c>
      <c r="R1654" s="5">
        <v>64.714285714285708</v>
      </c>
      <c r="S1654" s="5">
        <f t="shared" si="101"/>
        <v>64.714285714285708</v>
      </c>
      <c r="T1654" s="5" t="s">
        <v>8307</v>
      </c>
      <c r="U1654" s="5" t="s">
        <v>8317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12">
        <f t="shared" si="102"/>
        <v>40657.584444444445</v>
      </c>
      <c r="K1655" s="5">
        <v>1300996896</v>
      </c>
      <c r="L1655" s="12">
        <f t="shared" si="103"/>
        <v>40626.584444444445</v>
      </c>
      <c r="M1655" t="b">
        <v>0</v>
      </c>
      <c r="N1655" s="5">
        <v>168</v>
      </c>
      <c r="O1655" t="b">
        <v>1</v>
      </c>
      <c r="P1655" s="5" t="s">
        <v>8290</v>
      </c>
      <c r="Q1655" s="5">
        <f t="shared" si="100"/>
        <v>174.2304</v>
      </c>
      <c r="R1655" s="5">
        <v>51.854285714285716</v>
      </c>
      <c r="S1655" s="5">
        <f t="shared" si="101"/>
        <v>51.854285714285716</v>
      </c>
      <c r="T1655" s="5" t="s">
        <v>8307</v>
      </c>
      <c r="U1655" s="5" t="s">
        <v>8317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12">
        <f t="shared" si="102"/>
        <v>41017.640740740739</v>
      </c>
      <c r="K1656" s="5">
        <v>1332192160</v>
      </c>
      <c r="L1656" s="12">
        <f t="shared" si="103"/>
        <v>40987.640740740739</v>
      </c>
      <c r="M1656" t="b">
        <v>0</v>
      </c>
      <c r="N1656" s="5">
        <v>34</v>
      </c>
      <c r="O1656" t="b">
        <v>1</v>
      </c>
      <c r="P1656" s="5" t="s">
        <v>8290</v>
      </c>
      <c r="Q1656" s="5">
        <f t="shared" si="100"/>
        <v>119.90909090909091</v>
      </c>
      <c r="R1656" s="5">
        <v>38.794117647058826</v>
      </c>
      <c r="S1656" s="5">
        <f t="shared" si="101"/>
        <v>38.794117647058826</v>
      </c>
      <c r="T1656" s="5" t="s">
        <v>8307</v>
      </c>
      <c r="U1656" s="5" t="s">
        <v>8317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12">
        <f t="shared" si="102"/>
        <v>41004.500231481477</v>
      </c>
      <c r="K1657" s="5">
        <v>1331060420</v>
      </c>
      <c r="L1657" s="12">
        <f t="shared" si="103"/>
        <v>40974.541898148149</v>
      </c>
      <c r="M1657" t="b">
        <v>0</v>
      </c>
      <c r="N1657" s="5">
        <v>48</v>
      </c>
      <c r="O1657" t="b">
        <v>1</v>
      </c>
      <c r="P1657" s="5" t="s">
        <v>8290</v>
      </c>
      <c r="Q1657" s="5">
        <f t="shared" si="100"/>
        <v>142.86666666666667</v>
      </c>
      <c r="R1657" s="5">
        <v>44.645833333333336</v>
      </c>
      <c r="S1657" s="5">
        <f t="shared" si="101"/>
        <v>44.645833333333336</v>
      </c>
      <c r="T1657" s="5" t="s">
        <v>8307</v>
      </c>
      <c r="U1657" s="5" t="s">
        <v>8317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12">
        <f t="shared" si="102"/>
        <v>41256.678842592592</v>
      </c>
      <c r="K1658" s="5">
        <v>1352845052</v>
      </c>
      <c r="L1658" s="12">
        <f t="shared" si="103"/>
        <v>41226.678842592592</v>
      </c>
      <c r="M1658" t="b">
        <v>0</v>
      </c>
      <c r="N1658" s="5">
        <v>48</v>
      </c>
      <c r="O1658" t="b">
        <v>1</v>
      </c>
      <c r="P1658" s="5" t="s">
        <v>8290</v>
      </c>
      <c r="Q1658" s="5">
        <f t="shared" si="100"/>
        <v>100.33493333333334</v>
      </c>
      <c r="R1658" s="5">
        <v>156.77333333333334</v>
      </c>
      <c r="S1658" s="5">
        <f t="shared" si="101"/>
        <v>156.77333333333334</v>
      </c>
      <c r="T1658" s="5" t="s">
        <v>8307</v>
      </c>
      <c r="U1658" s="5" t="s">
        <v>8317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12">
        <f t="shared" si="102"/>
        <v>41053.532037037039</v>
      </c>
      <c r="K1659" s="5">
        <v>1335293168</v>
      </c>
      <c r="L1659" s="12">
        <f t="shared" si="103"/>
        <v>41023.532037037039</v>
      </c>
      <c r="M1659" t="b">
        <v>0</v>
      </c>
      <c r="N1659" s="5">
        <v>221</v>
      </c>
      <c r="O1659" t="b">
        <v>1</v>
      </c>
      <c r="P1659" s="5" t="s">
        <v>8290</v>
      </c>
      <c r="Q1659" s="5">
        <f t="shared" si="100"/>
        <v>104.93380000000001</v>
      </c>
      <c r="R1659" s="5">
        <v>118.70339366515837</v>
      </c>
      <c r="S1659" s="5">
        <f t="shared" si="101"/>
        <v>118.70339366515837</v>
      </c>
      <c r="T1659" s="5" t="s">
        <v>8307</v>
      </c>
      <c r="U1659" s="5" t="s">
        <v>8317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12">
        <f t="shared" si="102"/>
        <v>41261.347222222219</v>
      </c>
      <c r="K1660" s="5">
        <v>1352524767</v>
      </c>
      <c r="L1660" s="12">
        <f t="shared" si="103"/>
        <v>41222.97184027778</v>
      </c>
      <c r="M1660" t="b">
        <v>0</v>
      </c>
      <c r="N1660" s="5">
        <v>107</v>
      </c>
      <c r="O1660" t="b">
        <v>1</v>
      </c>
      <c r="P1660" s="5" t="s">
        <v>8290</v>
      </c>
      <c r="Q1660" s="5">
        <f t="shared" si="100"/>
        <v>132.23333333333332</v>
      </c>
      <c r="R1660" s="5">
        <v>74.149532710280369</v>
      </c>
      <c r="S1660" s="5">
        <f t="shared" si="101"/>
        <v>74.149532710280369</v>
      </c>
      <c r="T1660" s="5" t="s">
        <v>8307</v>
      </c>
      <c r="U1660" s="5" t="s">
        <v>8317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12">
        <f t="shared" si="102"/>
        <v>41625.25</v>
      </c>
      <c r="K1661" s="5">
        <v>1384811721</v>
      </c>
      <c r="L1661" s="12">
        <f t="shared" si="103"/>
        <v>41596.663437499999</v>
      </c>
      <c r="M1661" t="b">
        <v>0</v>
      </c>
      <c r="N1661" s="5">
        <v>45</v>
      </c>
      <c r="O1661" t="b">
        <v>1</v>
      </c>
      <c r="P1661" s="5" t="s">
        <v>8290</v>
      </c>
      <c r="Q1661" s="5">
        <f t="shared" si="100"/>
        <v>112.8</v>
      </c>
      <c r="R1661" s="5">
        <v>12.533333333333333</v>
      </c>
      <c r="S1661" s="5">
        <f t="shared" si="101"/>
        <v>12.533333333333333</v>
      </c>
      <c r="T1661" s="5" t="s">
        <v>8307</v>
      </c>
      <c r="U1661" s="5" t="s">
        <v>8317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12">
        <f t="shared" si="102"/>
        <v>42490.665972222225</v>
      </c>
      <c r="K1662" s="5">
        <v>1459355950</v>
      </c>
      <c r="L1662" s="12">
        <f t="shared" si="103"/>
        <v>42459.443865740745</v>
      </c>
      <c r="M1662" t="b">
        <v>0</v>
      </c>
      <c r="N1662" s="5">
        <v>36</v>
      </c>
      <c r="O1662" t="b">
        <v>1</v>
      </c>
      <c r="P1662" s="5" t="s">
        <v>8290</v>
      </c>
      <c r="Q1662" s="5">
        <f t="shared" si="100"/>
        <v>1253.75</v>
      </c>
      <c r="R1662" s="5">
        <v>27.861111111111111</v>
      </c>
      <c r="S1662" s="5">
        <f t="shared" si="101"/>
        <v>27.861111111111111</v>
      </c>
      <c r="T1662" s="5" t="s">
        <v>8307</v>
      </c>
      <c r="U1662" s="5" t="s">
        <v>8317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12">
        <f t="shared" si="102"/>
        <v>42386.625</v>
      </c>
      <c r="K1663" s="5">
        <v>1449359831</v>
      </c>
      <c r="L1663" s="12">
        <f t="shared" si="103"/>
        <v>42343.748043981483</v>
      </c>
      <c r="M1663" t="b">
        <v>0</v>
      </c>
      <c r="N1663" s="5">
        <v>101</v>
      </c>
      <c r="O1663" t="b">
        <v>1</v>
      </c>
      <c r="P1663" s="5" t="s">
        <v>8290</v>
      </c>
      <c r="Q1663" s="5">
        <f t="shared" si="100"/>
        <v>102.50632911392405</v>
      </c>
      <c r="R1663" s="5">
        <v>80.178217821782184</v>
      </c>
      <c r="S1663" s="5">
        <f t="shared" si="101"/>
        <v>80.178217821782184</v>
      </c>
      <c r="T1663" s="5" t="s">
        <v>8307</v>
      </c>
      <c r="U1663" s="5" t="s">
        <v>8317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12">
        <f t="shared" si="102"/>
        <v>40907.99</v>
      </c>
      <c r="K1664" s="5">
        <v>1320122736</v>
      </c>
      <c r="L1664" s="12">
        <f t="shared" si="103"/>
        <v>40847.948333333334</v>
      </c>
      <c r="M1664" t="b">
        <v>0</v>
      </c>
      <c r="N1664" s="5">
        <v>62</v>
      </c>
      <c r="O1664" t="b">
        <v>1</v>
      </c>
      <c r="P1664" s="5" t="s">
        <v>8290</v>
      </c>
      <c r="Q1664" s="5">
        <f t="shared" si="100"/>
        <v>102.6375</v>
      </c>
      <c r="R1664" s="5">
        <v>132.43548387096774</v>
      </c>
      <c r="S1664" s="5">
        <f t="shared" si="101"/>
        <v>132.43548387096774</v>
      </c>
      <c r="T1664" s="5" t="s">
        <v>8307</v>
      </c>
      <c r="U1664" s="5" t="s">
        <v>8317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12">
        <f t="shared" si="102"/>
        <v>42035.77207175926</v>
      </c>
      <c r="K1665" s="5">
        <v>1420158707</v>
      </c>
      <c r="L1665" s="12">
        <f t="shared" si="103"/>
        <v>42005.77207175926</v>
      </c>
      <c r="M1665" t="b">
        <v>0</v>
      </c>
      <c r="N1665" s="5">
        <v>32</v>
      </c>
      <c r="O1665" t="b">
        <v>1</v>
      </c>
      <c r="P1665" s="5" t="s">
        <v>8290</v>
      </c>
      <c r="Q1665" s="5">
        <f t="shared" si="100"/>
        <v>108</v>
      </c>
      <c r="R1665" s="5">
        <v>33.75</v>
      </c>
      <c r="S1665" s="5">
        <f t="shared" si="101"/>
        <v>33.75</v>
      </c>
      <c r="T1665" s="5" t="s">
        <v>8307</v>
      </c>
      <c r="U1665" s="5" t="s">
        <v>8317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12">
        <f t="shared" si="102"/>
        <v>40983.915972222225</v>
      </c>
      <c r="K1666" s="5">
        <v>1328033818</v>
      </c>
      <c r="L1666" s="12">
        <f t="shared" si="103"/>
        <v>40939.511782407411</v>
      </c>
      <c r="M1666" t="b">
        <v>0</v>
      </c>
      <c r="N1666" s="5">
        <v>89</v>
      </c>
      <c r="O1666" t="b">
        <v>1</v>
      </c>
      <c r="P1666" s="5" t="s">
        <v>8290</v>
      </c>
      <c r="Q1666" s="5">
        <f t="shared" ref="Q1666:Q1729" si="104">E1666*100/D1666</f>
        <v>122.4088</v>
      </c>
      <c r="R1666" s="5">
        <v>34.384494382022467</v>
      </c>
      <c r="S1666" s="5">
        <f t="shared" ref="S1666:S1729" si="105">IFERROR(R1666,0)</f>
        <v>34.384494382022467</v>
      </c>
      <c r="T1666" s="5" t="s">
        <v>8307</v>
      </c>
      <c r="U1666" s="5" t="s">
        <v>8317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12">
        <f t="shared" ref="J1667:J1730" si="106">(I1667/86400)+25569+(-6/24)</f>
        <v>40595.875</v>
      </c>
      <c r="K1667" s="5">
        <v>1295624113</v>
      </c>
      <c r="L1667" s="12">
        <f t="shared" ref="L1667:L1730" si="107">(K1667/86400)+25569+(-6/24)</f>
        <v>40564.399456018517</v>
      </c>
      <c r="M1667" t="b">
        <v>0</v>
      </c>
      <c r="N1667" s="5">
        <v>93</v>
      </c>
      <c r="O1667" t="b">
        <v>1</v>
      </c>
      <c r="P1667" s="5" t="s">
        <v>8290</v>
      </c>
      <c r="Q1667" s="5">
        <f t="shared" si="104"/>
        <v>119.45714285714286</v>
      </c>
      <c r="R1667" s="5">
        <v>44.956989247311824</v>
      </c>
      <c r="S1667" s="5">
        <f t="shared" si="105"/>
        <v>44.956989247311824</v>
      </c>
      <c r="T1667" s="5" t="s">
        <v>8307</v>
      </c>
      <c r="U1667" s="5" t="s">
        <v>8317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12">
        <f t="shared" si="106"/>
        <v>41360.961493055554</v>
      </c>
      <c r="K1668" s="5">
        <v>1361858673</v>
      </c>
      <c r="L1668" s="12">
        <f t="shared" si="107"/>
        <v>41331.003159722226</v>
      </c>
      <c r="M1668" t="b">
        <v>0</v>
      </c>
      <c r="N1668" s="5">
        <v>98</v>
      </c>
      <c r="O1668" t="b">
        <v>1</v>
      </c>
      <c r="P1668" s="5" t="s">
        <v>8290</v>
      </c>
      <c r="Q1668" s="5">
        <f t="shared" si="104"/>
        <v>160.88</v>
      </c>
      <c r="R1668" s="5">
        <v>41.04081632653061</v>
      </c>
      <c r="S1668" s="5">
        <f t="shared" si="105"/>
        <v>41.04081632653061</v>
      </c>
      <c r="T1668" s="5" t="s">
        <v>8307</v>
      </c>
      <c r="U1668" s="5" t="s">
        <v>8317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12">
        <f t="shared" si="106"/>
        <v>41709.040972222225</v>
      </c>
      <c r="K1669" s="5">
        <v>1392169298</v>
      </c>
      <c r="L1669" s="12">
        <f t="shared" si="107"/>
        <v>41681.8205787037</v>
      </c>
      <c r="M1669" t="b">
        <v>0</v>
      </c>
      <c r="N1669" s="5">
        <v>82</v>
      </c>
      <c r="O1669" t="b">
        <v>1</v>
      </c>
      <c r="P1669" s="5" t="s">
        <v>8290</v>
      </c>
      <c r="Q1669" s="5">
        <f t="shared" si="104"/>
        <v>126.85294117647059</v>
      </c>
      <c r="R1669" s="5">
        <v>52.597560975609753</v>
      </c>
      <c r="S1669" s="5">
        <f t="shared" si="105"/>
        <v>52.597560975609753</v>
      </c>
      <c r="T1669" s="5" t="s">
        <v>8307</v>
      </c>
      <c r="U1669" s="5" t="s">
        <v>8317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12">
        <f t="shared" si="106"/>
        <v>40874.941423611112</v>
      </c>
      <c r="K1670" s="5">
        <v>1319859339</v>
      </c>
      <c r="L1670" s="12">
        <f t="shared" si="107"/>
        <v>40844.899756944447</v>
      </c>
      <c r="M1670" t="b">
        <v>0</v>
      </c>
      <c r="N1670" s="5">
        <v>116</v>
      </c>
      <c r="O1670" t="b">
        <v>1</v>
      </c>
      <c r="P1670" s="5" t="s">
        <v>8290</v>
      </c>
      <c r="Q1670" s="5">
        <f t="shared" si="104"/>
        <v>102.6375</v>
      </c>
      <c r="R1670" s="5">
        <v>70.784482758620683</v>
      </c>
      <c r="S1670" s="5">
        <f t="shared" si="105"/>
        <v>70.784482758620683</v>
      </c>
      <c r="T1670" s="5" t="s">
        <v>8307</v>
      </c>
      <c r="U1670" s="5" t="s">
        <v>8317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12">
        <f t="shared" si="106"/>
        <v>42521.635138888887</v>
      </c>
      <c r="K1671" s="5">
        <v>1459545276</v>
      </c>
      <c r="L1671" s="12">
        <f t="shared" si="107"/>
        <v>42461.635138888887</v>
      </c>
      <c r="M1671" t="b">
        <v>0</v>
      </c>
      <c r="N1671" s="5">
        <v>52</v>
      </c>
      <c r="O1671" t="b">
        <v>1</v>
      </c>
      <c r="P1671" s="5" t="s">
        <v>8290</v>
      </c>
      <c r="Q1671" s="5">
        <f t="shared" si="104"/>
        <v>139.75</v>
      </c>
      <c r="R1671" s="5">
        <v>53.75</v>
      </c>
      <c r="S1671" s="5">
        <f t="shared" si="105"/>
        <v>53.75</v>
      </c>
      <c r="T1671" s="5" t="s">
        <v>8307</v>
      </c>
      <c r="U1671" s="5" t="s">
        <v>8317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12">
        <f t="shared" si="106"/>
        <v>40363.916666666664</v>
      </c>
      <c r="K1672" s="5">
        <v>1273961999</v>
      </c>
      <c r="L1672" s="12">
        <f t="shared" si="107"/>
        <v>40313.680543981478</v>
      </c>
      <c r="M1672" t="b">
        <v>0</v>
      </c>
      <c r="N1672" s="5">
        <v>23</v>
      </c>
      <c r="O1672" t="b">
        <v>1</v>
      </c>
      <c r="P1672" s="5" t="s">
        <v>8290</v>
      </c>
      <c r="Q1672" s="5">
        <f t="shared" si="104"/>
        <v>102.6</v>
      </c>
      <c r="R1672" s="5">
        <v>44.608695652173914</v>
      </c>
      <c r="S1672" s="5">
        <f t="shared" si="105"/>
        <v>44.608695652173914</v>
      </c>
      <c r="T1672" s="5" t="s">
        <v>8307</v>
      </c>
      <c r="U1672" s="5" t="s">
        <v>8317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12">
        <f t="shared" si="106"/>
        <v>42583.29414351852</v>
      </c>
      <c r="K1673" s="5">
        <v>1467464614</v>
      </c>
      <c r="L1673" s="12">
        <f t="shared" si="107"/>
        <v>42553.29414351852</v>
      </c>
      <c r="M1673" t="b">
        <v>0</v>
      </c>
      <c r="N1673" s="5">
        <v>77</v>
      </c>
      <c r="O1673" t="b">
        <v>1</v>
      </c>
      <c r="P1673" s="5" t="s">
        <v>8290</v>
      </c>
      <c r="Q1673" s="5">
        <f t="shared" si="104"/>
        <v>100.6735</v>
      </c>
      <c r="R1673" s="5">
        <v>26.148961038961041</v>
      </c>
      <c r="S1673" s="5">
        <f t="shared" si="105"/>
        <v>26.148961038961041</v>
      </c>
      <c r="T1673" s="5" t="s">
        <v>8307</v>
      </c>
      <c r="U1673" s="5" t="s">
        <v>8317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12">
        <f t="shared" si="106"/>
        <v>41064.406597222223</v>
      </c>
      <c r="K1674" s="5">
        <v>1336232730</v>
      </c>
      <c r="L1674" s="12">
        <f t="shared" si="107"/>
        <v>41034.406597222223</v>
      </c>
      <c r="M1674" t="b">
        <v>0</v>
      </c>
      <c r="N1674" s="5">
        <v>49</v>
      </c>
      <c r="O1674" t="b">
        <v>1</v>
      </c>
      <c r="P1674" s="5" t="s">
        <v>8290</v>
      </c>
      <c r="Q1674" s="5">
        <f t="shared" si="104"/>
        <v>112.94117647058823</v>
      </c>
      <c r="R1674" s="5">
        <v>39.183673469387756</v>
      </c>
      <c r="S1674" s="5">
        <f t="shared" si="105"/>
        <v>39.183673469387756</v>
      </c>
      <c r="T1674" s="5" t="s">
        <v>8307</v>
      </c>
      <c r="U1674" s="5" t="s">
        <v>8317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12">
        <f t="shared" si="106"/>
        <v>42069.628379629634</v>
      </c>
      <c r="K1675" s="5">
        <v>1423083892</v>
      </c>
      <c r="L1675" s="12">
        <f t="shared" si="107"/>
        <v>42039.628379629634</v>
      </c>
      <c r="M1675" t="b">
        <v>0</v>
      </c>
      <c r="N1675" s="5">
        <v>59</v>
      </c>
      <c r="O1675" t="b">
        <v>1</v>
      </c>
      <c r="P1675" s="5" t="s">
        <v>8290</v>
      </c>
      <c r="Q1675" s="5">
        <f t="shared" si="104"/>
        <v>128.0952380952381</v>
      </c>
      <c r="R1675" s="5">
        <v>45.593220338983052</v>
      </c>
      <c r="S1675" s="5">
        <f t="shared" si="105"/>
        <v>45.593220338983052</v>
      </c>
      <c r="T1675" s="5" t="s">
        <v>8307</v>
      </c>
      <c r="U1675" s="5" t="s">
        <v>8317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12">
        <f t="shared" si="106"/>
        <v>42600.040972222225</v>
      </c>
      <c r="K1676" s="5">
        <v>1468852306</v>
      </c>
      <c r="L1676" s="12">
        <f t="shared" si="107"/>
        <v>42569.355393518519</v>
      </c>
      <c r="M1676" t="b">
        <v>0</v>
      </c>
      <c r="N1676" s="5">
        <v>113</v>
      </c>
      <c r="O1676" t="b">
        <v>1</v>
      </c>
      <c r="P1676" s="5" t="s">
        <v>8290</v>
      </c>
      <c r="Q1676" s="5">
        <f t="shared" si="104"/>
        <v>201.7</v>
      </c>
      <c r="R1676" s="5">
        <v>89.247787610619469</v>
      </c>
      <c r="S1676" s="5">
        <f t="shared" si="105"/>
        <v>89.247787610619469</v>
      </c>
      <c r="T1676" s="5" t="s">
        <v>8307</v>
      </c>
      <c r="U1676" s="5" t="s">
        <v>8317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12">
        <f t="shared" si="106"/>
        <v>40832.668749999997</v>
      </c>
      <c r="K1677" s="5">
        <v>1316194540</v>
      </c>
      <c r="L1677" s="12">
        <f t="shared" si="107"/>
        <v>40802.483101851853</v>
      </c>
      <c r="M1677" t="b">
        <v>0</v>
      </c>
      <c r="N1677" s="5">
        <v>34</v>
      </c>
      <c r="O1677" t="b">
        <v>1</v>
      </c>
      <c r="P1677" s="5" t="s">
        <v>8290</v>
      </c>
      <c r="Q1677" s="5">
        <f t="shared" si="104"/>
        <v>137.416</v>
      </c>
      <c r="R1677" s="5">
        <v>40.416470588235299</v>
      </c>
      <c r="S1677" s="5">
        <f t="shared" si="105"/>
        <v>40.416470588235299</v>
      </c>
      <c r="T1677" s="5" t="s">
        <v>8307</v>
      </c>
      <c r="U1677" s="5" t="s">
        <v>8317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12">
        <f t="shared" si="106"/>
        <v>41019.915972222225</v>
      </c>
      <c r="K1678" s="5">
        <v>1330968347</v>
      </c>
      <c r="L1678" s="12">
        <f t="shared" si="107"/>
        <v>40973.476238425923</v>
      </c>
      <c r="M1678" t="b">
        <v>0</v>
      </c>
      <c r="N1678" s="5">
        <v>42</v>
      </c>
      <c r="O1678" t="b">
        <v>1</v>
      </c>
      <c r="P1678" s="5" t="s">
        <v>8290</v>
      </c>
      <c r="Q1678" s="5">
        <f t="shared" si="104"/>
        <v>115.33333333333333</v>
      </c>
      <c r="R1678" s="5">
        <v>82.38095238095238</v>
      </c>
      <c r="S1678" s="5">
        <f t="shared" si="105"/>
        <v>82.38095238095238</v>
      </c>
      <c r="T1678" s="5" t="s">
        <v>8307</v>
      </c>
      <c r="U1678" s="5" t="s">
        <v>8317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12">
        <f t="shared" si="106"/>
        <v>42475.999305555553</v>
      </c>
      <c r="K1679" s="5">
        <v>1455615976</v>
      </c>
      <c r="L1679" s="12">
        <f t="shared" si="107"/>
        <v>42416.157129629632</v>
      </c>
      <c r="M1679" t="b">
        <v>0</v>
      </c>
      <c r="N1679" s="5">
        <v>42</v>
      </c>
      <c r="O1679" t="b">
        <v>1</v>
      </c>
      <c r="P1679" s="5" t="s">
        <v>8290</v>
      </c>
      <c r="Q1679" s="5">
        <f t="shared" si="104"/>
        <v>111.66666666666667</v>
      </c>
      <c r="R1679" s="5">
        <v>159.52380952380952</v>
      </c>
      <c r="S1679" s="5">
        <f t="shared" si="105"/>
        <v>159.52380952380952</v>
      </c>
      <c r="T1679" s="5" t="s">
        <v>8307</v>
      </c>
      <c r="U1679" s="5" t="s">
        <v>8317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12">
        <f t="shared" si="106"/>
        <v>41676.604988425926</v>
      </c>
      <c r="K1680" s="5">
        <v>1390509071</v>
      </c>
      <c r="L1680" s="12">
        <f t="shared" si="107"/>
        <v>41662.604988425926</v>
      </c>
      <c r="M1680" t="b">
        <v>0</v>
      </c>
      <c r="N1680" s="5">
        <v>49</v>
      </c>
      <c r="O1680" t="b">
        <v>1</v>
      </c>
      <c r="P1680" s="5" t="s">
        <v>8290</v>
      </c>
      <c r="Q1680" s="5">
        <f t="shared" si="104"/>
        <v>118.4</v>
      </c>
      <c r="R1680" s="5">
        <v>36.244897959183675</v>
      </c>
      <c r="S1680" s="5">
        <f t="shared" si="105"/>
        <v>36.244897959183675</v>
      </c>
      <c r="T1680" s="5" t="s">
        <v>8307</v>
      </c>
      <c r="U1680" s="5" t="s">
        <v>8317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12">
        <f t="shared" si="106"/>
        <v>40745.818807870368</v>
      </c>
      <c r="K1681" s="5">
        <v>1309311545</v>
      </c>
      <c r="L1681" s="12">
        <f t="shared" si="107"/>
        <v>40722.818807870368</v>
      </c>
      <c r="M1681" t="b">
        <v>0</v>
      </c>
      <c r="N1681" s="5">
        <v>56</v>
      </c>
      <c r="O1681" t="b">
        <v>1</v>
      </c>
      <c r="P1681" s="5" t="s">
        <v>8290</v>
      </c>
      <c r="Q1681" s="5">
        <f t="shared" si="104"/>
        <v>175</v>
      </c>
      <c r="R1681" s="5">
        <v>62.5</v>
      </c>
      <c r="S1681" s="5">
        <f t="shared" si="105"/>
        <v>62.5</v>
      </c>
      <c r="T1681" s="5" t="s">
        <v>8307</v>
      </c>
      <c r="U1681" s="5" t="s">
        <v>8317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12">
        <f t="shared" si="106"/>
        <v>41832.507719907408</v>
      </c>
      <c r="K1682" s="5">
        <v>1402596667</v>
      </c>
      <c r="L1682" s="12">
        <f t="shared" si="107"/>
        <v>41802.507719907408</v>
      </c>
      <c r="M1682" t="b">
        <v>0</v>
      </c>
      <c r="N1682" s="5">
        <v>25</v>
      </c>
      <c r="O1682" t="b">
        <v>1</v>
      </c>
      <c r="P1682" s="5" t="s">
        <v>8290</v>
      </c>
      <c r="Q1682" s="5">
        <f t="shared" si="104"/>
        <v>117.5</v>
      </c>
      <c r="R1682" s="5">
        <v>47</v>
      </c>
      <c r="S1682" s="5">
        <f t="shared" si="105"/>
        <v>47</v>
      </c>
      <c r="T1682" s="5" t="s">
        <v>8307</v>
      </c>
      <c r="U1682" s="5" t="s">
        <v>8317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12">
        <f t="shared" si="106"/>
        <v>42822.833333333328</v>
      </c>
      <c r="K1683" s="5">
        <v>1486522484</v>
      </c>
      <c r="L1683" s="12">
        <f t="shared" si="107"/>
        <v>42773.871342592596</v>
      </c>
      <c r="M1683" t="b">
        <v>0</v>
      </c>
      <c r="N1683" s="5">
        <v>884</v>
      </c>
      <c r="O1683" t="b">
        <v>0</v>
      </c>
      <c r="P1683" s="5" t="s">
        <v>8291</v>
      </c>
      <c r="Q1683" s="5">
        <f t="shared" si="104"/>
        <v>101.42212307692307</v>
      </c>
      <c r="R1683" s="5">
        <v>74.575090497737563</v>
      </c>
      <c r="S1683" s="5">
        <f t="shared" si="105"/>
        <v>74.575090497737563</v>
      </c>
      <c r="T1683" s="5" t="s">
        <v>8307</v>
      </c>
      <c r="U1683" s="5" t="s">
        <v>8318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12">
        <f t="shared" si="106"/>
        <v>42838.921990740739</v>
      </c>
      <c r="K1684" s="5">
        <v>1486962460</v>
      </c>
      <c r="L1684" s="12">
        <f t="shared" si="107"/>
        <v>42778.96365740741</v>
      </c>
      <c r="M1684" t="b">
        <v>0</v>
      </c>
      <c r="N1684" s="5">
        <v>0</v>
      </c>
      <c r="O1684" t="b">
        <v>0</v>
      </c>
      <c r="P1684" s="5" t="s">
        <v>8291</v>
      </c>
      <c r="Q1684" s="5">
        <f t="shared" si="104"/>
        <v>0</v>
      </c>
      <c r="R1684" s="5" t="e">
        <v>#DIV/0!</v>
      </c>
      <c r="S1684" s="5">
        <f t="shared" si="105"/>
        <v>0</v>
      </c>
      <c r="T1684" s="5" t="s">
        <v>8307</v>
      </c>
      <c r="U1684" s="5" t="s">
        <v>8318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12">
        <f t="shared" si="106"/>
        <v>42832.531689814816</v>
      </c>
      <c r="K1685" s="5">
        <v>1489517138</v>
      </c>
      <c r="L1685" s="12">
        <f t="shared" si="107"/>
        <v>42808.531689814816</v>
      </c>
      <c r="M1685" t="b">
        <v>0</v>
      </c>
      <c r="N1685" s="5">
        <v>10</v>
      </c>
      <c r="O1685" t="b">
        <v>0</v>
      </c>
      <c r="P1685" s="5" t="s">
        <v>8291</v>
      </c>
      <c r="Q1685" s="5">
        <f t="shared" si="104"/>
        <v>21.714285714285715</v>
      </c>
      <c r="R1685" s="5">
        <v>76</v>
      </c>
      <c r="S1685" s="5">
        <f t="shared" si="105"/>
        <v>76</v>
      </c>
      <c r="T1685" s="5" t="s">
        <v>8307</v>
      </c>
      <c r="U1685" s="5" t="s">
        <v>8318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12">
        <f t="shared" si="106"/>
        <v>42811.523622685185</v>
      </c>
      <c r="K1686" s="5">
        <v>1487360041</v>
      </c>
      <c r="L1686" s="12">
        <f t="shared" si="107"/>
        <v>42783.565289351856</v>
      </c>
      <c r="M1686" t="b">
        <v>0</v>
      </c>
      <c r="N1686" s="5">
        <v>101</v>
      </c>
      <c r="O1686" t="b">
        <v>0</v>
      </c>
      <c r="P1686" s="5" t="s">
        <v>8291</v>
      </c>
      <c r="Q1686" s="5">
        <f t="shared" si="104"/>
        <v>109.125</v>
      </c>
      <c r="R1686" s="5">
        <v>86.43564356435644</v>
      </c>
      <c r="S1686" s="5">
        <f t="shared" si="105"/>
        <v>86.43564356435644</v>
      </c>
      <c r="T1686" s="5" t="s">
        <v>8307</v>
      </c>
      <c r="U1686" s="5" t="s">
        <v>8318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12">
        <f t="shared" si="106"/>
        <v>42817.958599537036</v>
      </c>
      <c r="K1687" s="5">
        <v>1487743223</v>
      </c>
      <c r="L1687" s="12">
        <f t="shared" si="107"/>
        <v>42788.0002662037</v>
      </c>
      <c r="M1687" t="b">
        <v>0</v>
      </c>
      <c r="N1687" s="5">
        <v>15</v>
      </c>
      <c r="O1687" t="b">
        <v>0</v>
      </c>
      <c r="P1687" s="5" t="s">
        <v>8291</v>
      </c>
      <c r="Q1687" s="5">
        <f t="shared" si="104"/>
        <v>102.85714285714286</v>
      </c>
      <c r="R1687" s="5">
        <v>24</v>
      </c>
      <c r="S1687" s="5">
        <f t="shared" si="105"/>
        <v>24</v>
      </c>
      <c r="T1687" s="5" t="s">
        <v>8307</v>
      </c>
      <c r="U1687" s="5" t="s">
        <v>8318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12">
        <f t="shared" si="106"/>
        <v>42852.552303240736</v>
      </c>
      <c r="K1688" s="5">
        <v>1488140119</v>
      </c>
      <c r="L1688" s="12">
        <f t="shared" si="107"/>
        <v>42792.593969907408</v>
      </c>
      <c r="M1688" t="b">
        <v>0</v>
      </c>
      <c r="N1688" s="5">
        <v>1</v>
      </c>
      <c r="O1688" t="b">
        <v>0</v>
      </c>
      <c r="P1688" s="5" t="s">
        <v>8291</v>
      </c>
      <c r="Q1688" s="5">
        <f t="shared" si="104"/>
        <v>0.36</v>
      </c>
      <c r="R1688" s="5">
        <v>18</v>
      </c>
      <c r="S1688" s="5">
        <f t="shared" si="105"/>
        <v>18</v>
      </c>
      <c r="T1688" s="5" t="s">
        <v>8307</v>
      </c>
      <c r="U1688" s="5" t="s">
        <v>8318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12">
        <f t="shared" si="106"/>
        <v>42835.59375</v>
      </c>
      <c r="K1689" s="5">
        <v>1488935245</v>
      </c>
      <c r="L1689" s="12">
        <f t="shared" si="107"/>
        <v>42801.796817129631</v>
      </c>
      <c r="M1689" t="b">
        <v>0</v>
      </c>
      <c r="N1689" s="5">
        <v>39</v>
      </c>
      <c r="O1689" t="b">
        <v>0</v>
      </c>
      <c r="P1689" s="5" t="s">
        <v>8291</v>
      </c>
      <c r="Q1689" s="5">
        <f t="shared" si="104"/>
        <v>31.25</v>
      </c>
      <c r="R1689" s="5">
        <v>80.128205128205124</v>
      </c>
      <c r="S1689" s="5">
        <f t="shared" si="105"/>
        <v>80.128205128205124</v>
      </c>
      <c r="T1689" s="5" t="s">
        <v>8307</v>
      </c>
      <c r="U1689" s="5" t="s">
        <v>8318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12">
        <f t="shared" si="106"/>
        <v>42834.242986111116</v>
      </c>
      <c r="K1690" s="5">
        <v>1489150194</v>
      </c>
      <c r="L1690" s="12">
        <f t="shared" si="107"/>
        <v>42804.284652777773</v>
      </c>
      <c r="M1690" t="b">
        <v>0</v>
      </c>
      <c r="N1690" s="5">
        <v>7</v>
      </c>
      <c r="O1690" t="b">
        <v>0</v>
      </c>
      <c r="P1690" s="5" t="s">
        <v>8291</v>
      </c>
      <c r="Q1690" s="5">
        <f t="shared" si="104"/>
        <v>44.3</v>
      </c>
      <c r="R1690" s="5">
        <v>253.14285714285714</v>
      </c>
      <c r="S1690" s="5">
        <f t="shared" si="105"/>
        <v>253.14285714285714</v>
      </c>
      <c r="T1690" s="5" t="s">
        <v>8307</v>
      </c>
      <c r="U1690" s="5" t="s">
        <v>8318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12">
        <f t="shared" si="106"/>
        <v>42810.650810185187</v>
      </c>
      <c r="K1691" s="5">
        <v>1487111830</v>
      </c>
      <c r="L1691" s="12">
        <f t="shared" si="107"/>
        <v>42780.692476851851</v>
      </c>
      <c r="M1691" t="b">
        <v>0</v>
      </c>
      <c r="N1691" s="5">
        <v>14</v>
      </c>
      <c r="O1691" t="b">
        <v>0</v>
      </c>
      <c r="P1691" s="5" t="s">
        <v>8291</v>
      </c>
      <c r="Q1691" s="5">
        <f t="shared" si="104"/>
        <v>100</v>
      </c>
      <c r="R1691" s="5">
        <v>171.42857142857142</v>
      </c>
      <c r="S1691" s="5">
        <f t="shared" si="105"/>
        <v>171.42857142857142</v>
      </c>
      <c r="T1691" s="5" t="s">
        <v>8307</v>
      </c>
      <c r="U1691" s="5" t="s">
        <v>8318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12">
        <f t="shared" si="106"/>
        <v>42831.139374999999</v>
      </c>
      <c r="K1692" s="5">
        <v>1488882042</v>
      </c>
      <c r="L1692" s="12">
        <f t="shared" si="107"/>
        <v>42801.18104166667</v>
      </c>
      <c r="M1692" t="b">
        <v>0</v>
      </c>
      <c r="N1692" s="5">
        <v>11</v>
      </c>
      <c r="O1692" t="b">
        <v>0</v>
      </c>
      <c r="P1692" s="5" t="s">
        <v>8291</v>
      </c>
      <c r="Q1692" s="5">
        <f t="shared" si="104"/>
        <v>25.4</v>
      </c>
      <c r="R1692" s="5">
        <v>57.727272727272727</v>
      </c>
      <c r="S1692" s="5">
        <f t="shared" si="105"/>
        <v>57.727272727272727</v>
      </c>
      <c r="T1692" s="5" t="s">
        <v>8307</v>
      </c>
      <c r="U1692" s="5" t="s">
        <v>8318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12">
        <f t="shared" si="106"/>
        <v>42827.791666666672</v>
      </c>
      <c r="K1693" s="5">
        <v>1488387008</v>
      </c>
      <c r="L1693" s="12">
        <f t="shared" si="107"/>
        <v>42795.451481481483</v>
      </c>
      <c r="M1693" t="b">
        <v>0</v>
      </c>
      <c r="N1693" s="5">
        <v>38</v>
      </c>
      <c r="O1693" t="b">
        <v>0</v>
      </c>
      <c r="P1693" s="5" t="s">
        <v>8291</v>
      </c>
      <c r="Q1693" s="5">
        <f t="shared" si="104"/>
        <v>33.473333333333336</v>
      </c>
      <c r="R1693" s="5">
        <v>264.26315789473682</v>
      </c>
      <c r="S1693" s="5">
        <f t="shared" si="105"/>
        <v>264.26315789473682</v>
      </c>
      <c r="T1693" s="5" t="s">
        <v>8307</v>
      </c>
      <c r="U1693" s="5" t="s">
        <v>8318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12">
        <f t="shared" si="106"/>
        <v>42820.749305555553</v>
      </c>
      <c r="K1694" s="5">
        <v>1487734667</v>
      </c>
      <c r="L1694" s="12">
        <f t="shared" si="107"/>
        <v>42787.901238425926</v>
      </c>
      <c r="M1694" t="b">
        <v>0</v>
      </c>
      <c r="N1694" s="5">
        <v>15</v>
      </c>
      <c r="O1694" t="b">
        <v>0</v>
      </c>
      <c r="P1694" s="5" t="s">
        <v>8291</v>
      </c>
      <c r="Q1694" s="5">
        <f t="shared" si="104"/>
        <v>47.8</v>
      </c>
      <c r="R1694" s="5">
        <v>159.33333333333334</v>
      </c>
      <c r="S1694" s="5">
        <f t="shared" si="105"/>
        <v>159.33333333333334</v>
      </c>
      <c r="T1694" s="5" t="s">
        <v>8307</v>
      </c>
      <c r="U1694" s="5" t="s">
        <v>8318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12">
        <f t="shared" si="106"/>
        <v>42834.583333333328</v>
      </c>
      <c r="K1695" s="5">
        <v>1489097112</v>
      </c>
      <c r="L1695" s="12">
        <f t="shared" si="107"/>
        <v>42803.670277777783</v>
      </c>
      <c r="M1695" t="b">
        <v>0</v>
      </c>
      <c r="N1695" s="5">
        <v>8</v>
      </c>
      <c r="O1695" t="b">
        <v>0</v>
      </c>
      <c r="P1695" s="5" t="s">
        <v>8291</v>
      </c>
      <c r="Q1695" s="5">
        <f t="shared" si="104"/>
        <v>9.3333333333333339</v>
      </c>
      <c r="R1695" s="5">
        <v>35</v>
      </c>
      <c r="S1695" s="5">
        <f t="shared" si="105"/>
        <v>35</v>
      </c>
      <c r="T1695" s="5" t="s">
        <v>8307</v>
      </c>
      <c r="U1695" s="5" t="s">
        <v>8318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12">
        <f t="shared" si="106"/>
        <v>42820.941666666666</v>
      </c>
      <c r="K1696" s="5">
        <v>1488038674</v>
      </c>
      <c r="L1696" s="12">
        <f t="shared" si="107"/>
        <v>42791.419837962967</v>
      </c>
      <c r="M1696" t="b">
        <v>0</v>
      </c>
      <c r="N1696" s="5">
        <v>1</v>
      </c>
      <c r="O1696" t="b">
        <v>0</v>
      </c>
      <c r="P1696" s="5" t="s">
        <v>8291</v>
      </c>
      <c r="Q1696" s="5">
        <f t="shared" si="104"/>
        <v>0.05</v>
      </c>
      <c r="R1696" s="5">
        <v>5</v>
      </c>
      <c r="S1696" s="5">
        <f t="shared" si="105"/>
        <v>5</v>
      </c>
      <c r="T1696" s="5" t="s">
        <v>8307</v>
      </c>
      <c r="U1696" s="5" t="s">
        <v>8318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12">
        <f t="shared" si="106"/>
        <v>42834.791666666672</v>
      </c>
      <c r="K1697" s="5">
        <v>1488847514</v>
      </c>
      <c r="L1697" s="12">
        <f t="shared" si="107"/>
        <v>42800.781412037039</v>
      </c>
      <c r="M1697" t="b">
        <v>0</v>
      </c>
      <c r="N1697" s="5">
        <v>23</v>
      </c>
      <c r="O1697" t="b">
        <v>0</v>
      </c>
      <c r="P1697" s="5" t="s">
        <v>8291</v>
      </c>
      <c r="Q1697" s="5">
        <f t="shared" si="104"/>
        <v>11.708333333333334</v>
      </c>
      <c r="R1697" s="5">
        <v>61.086956521739133</v>
      </c>
      <c r="S1697" s="5">
        <f t="shared" si="105"/>
        <v>61.086956521739133</v>
      </c>
      <c r="T1697" s="5" t="s">
        <v>8307</v>
      </c>
      <c r="U1697" s="5" t="s">
        <v>8318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12">
        <f t="shared" si="106"/>
        <v>42825.777905092589</v>
      </c>
      <c r="K1698" s="5">
        <v>1488418811</v>
      </c>
      <c r="L1698" s="12">
        <f t="shared" si="107"/>
        <v>42795.819571759261</v>
      </c>
      <c r="M1698" t="b">
        <v>0</v>
      </c>
      <c r="N1698" s="5">
        <v>0</v>
      </c>
      <c r="O1698" t="b">
        <v>0</v>
      </c>
      <c r="P1698" s="5" t="s">
        <v>8291</v>
      </c>
      <c r="Q1698" s="5">
        <f t="shared" si="104"/>
        <v>0</v>
      </c>
      <c r="R1698" s="5" t="e">
        <v>#DIV/0!</v>
      </c>
      <c r="S1698" s="5">
        <f t="shared" si="105"/>
        <v>0</v>
      </c>
      <c r="T1698" s="5" t="s">
        <v>8307</v>
      </c>
      <c r="U1698" s="5" t="s">
        <v>8318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12">
        <f t="shared" si="106"/>
        <v>42834.741296296299</v>
      </c>
      <c r="K1699" s="5">
        <v>1489193248</v>
      </c>
      <c r="L1699" s="12">
        <f t="shared" si="107"/>
        <v>42804.782962962963</v>
      </c>
      <c r="M1699" t="b">
        <v>0</v>
      </c>
      <c r="N1699" s="5">
        <v>22</v>
      </c>
      <c r="O1699" t="b">
        <v>0</v>
      </c>
      <c r="P1699" s="5" t="s">
        <v>8291</v>
      </c>
      <c r="Q1699" s="5">
        <f t="shared" si="104"/>
        <v>20.207999999999998</v>
      </c>
      <c r="R1699" s="5">
        <v>114.81818181818181</v>
      </c>
      <c r="S1699" s="5">
        <f t="shared" si="105"/>
        <v>114.81818181818181</v>
      </c>
      <c r="T1699" s="5" t="s">
        <v>8307</v>
      </c>
      <c r="U1699" s="5" t="s">
        <v>8318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12">
        <f t="shared" si="106"/>
        <v>42819.897916666669</v>
      </c>
      <c r="K1700" s="5">
        <v>1488430760</v>
      </c>
      <c r="L1700" s="12">
        <f t="shared" si="107"/>
        <v>42795.957870370374</v>
      </c>
      <c r="M1700" t="b">
        <v>0</v>
      </c>
      <c r="N1700" s="5">
        <v>0</v>
      </c>
      <c r="O1700" t="b">
        <v>0</v>
      </c>
      <c r="P1700" s="5" t="s">
        <v>8291</v>
      </c>
      <c r="Q1700" s="5">
        <f t="shared" si="104"/>
        <v>0</v>
      </c>
      <c r="R1700" s="5" t="e">
        <v>#DIV/0!</v>
      </c>
      <c r="S1700" s="5">
        <f t="shared" si="105"/>
        <v>0</v>
      </c>
      <c r="T1700" s="5" t="s">
        <v>8307</v>
      </c>
      <c r="U1700" s="5" t="s">
        <v>8318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12">
        <f t="shared" si="106"/>
        <v>42836.613946759258</v>
      </c>
      <c r="K1701" s="5">
        <v>1489351445</v>
      </c>
      <c r="L1701" s="12">
        <f t="shared" si="107"/>
        <v>42806.613946759258</v>
      </c>
      <c r="M1701" t="b">
        <v>0</v>
      </c>
      <c r="N1701" s="5">
        <v>4</v>
      </c>
      <c r="O1701" t="b">
        <v>0</v>
      </c>
      <c r="P1701" s="5" t="s">
        <v>8291</v>
      </c>
      <c r="Q1701" s="5">
        <f t="shared" si="104"/>
        <v>4.2311459353574925</v>
      </c>
      <c r="R1701" s="5">
        <v>54</v>
      </c>
      <c r="S1701" s="5">
        <f t="shared" si="105"/>
        <v>54</v>
      </c>
      <c r="T1701" s="5" t="s">
        <v>8307</v>
      </c>
      <c r="U1701" s="5" t="s">
        <v>8318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12">
        <f t="shared" si="106"/>
        <v>42825.916666666672</v>
      </c>
      <c r="K1702" s="5">
        <v>1488418990</v>
      </c>
      <c r="L1702" s="12">
        <f t="shared" si="107"/>
        <v>42795.821643518517</v>
      </c>
      <c r="M1702" t="b">
        <v>0</v>
      </c>
      <c r="N1702" s="5">
        <v>79</v>
      </c>
      <c r="O1702" t="b">
        <v>0</v>
      </c>
      <c r="P1702" s="5" t="s">
        <v>8291</v>
      </c>
      <c r="Q1702" s="5">
        <f t="shared" si="104"/>
        <v>26.06</v>
      </c>
      <c r="R1702" s="5">
        <v>65.974683544303801</v>
      </c>
      <c r="S1702" s="5">
        <f t="shared" si="105"/>
        <v>65.974683544303801</v>
      </c>
      <c r="T1702" s="5" t="s">
        <v>8307</v>
      </c>
      <c r="U1702" s="5" t="s">
        <v>8318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12">
        <f t="shared" si="106"/>
        <v>42019.414409722223</v>
      </c>
      <c r="K1703" s="5">
        <v>1418745405</v>
      </c>
      <c r="L1703" s="12">
        <f t="shared" si="107"/>
        <v>41989.414409722223</v>
      </c>
      <c r="M1703" t="b">
        <v>0</v>
      </c>
      <c r="N1703" s="5">
        <v>2</v>
      </c>
      <c r="O1703" t="b">
        <v>0</v>
      </c>
      <c r="P1703" s="5" t="s">
        <v>8291</v>
      </c>
      <c r="Q1703" s="5">
        <f t="shared" si="104"/>
        <v>0.19801980198019803</v>
      </c>
      <c r="R1703" s="5">
        <v>5</v>
      </c>
      <c r="S1703" s="5">
        <f t="shared" si="105"/>
        <v>5</v>
      </c>
      <c r="T1703" s="5" t="s">
        <v>8307</v>
      </c>
      <c r="U1703" s="5" t="s">
        <v>8318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12">
        <f t="shared" si="106"/>
        <v>42093.578125</v>
      </c>
      <c r="K1704" s="5">
        <v>1425156750</v>
      </c>
      <c r="L1704" s="12">
        <f t="shared" si="107"/>
        <v>42063.619791666672</v>
      </c>
      <c r="M1704" t="b">
        <v>0</v>
      </c>
      <c r="N1704" s="5">
        <v>1</v>
      </c>
      <c r="O1704" t="b">
        <v>0</v>
      </c>
      <c r="P1704" s="5" t="s">
        <v>8291</v>
      </c>
      <c r="Q1704" s="5">
        <f t="shared" si="104"/>
        <v>6.0606060606060606E-3</v>
      </c>
      <c r="R1704" s="5">
        <v>1</v>
      </c>
      <c r="S1704" s="5">
        <f t="shared" si="105"/>
        <v>1</v>
      </c>
      <c r="T1704" s="5" t="s">
        <v>8307</v>
      </c>
      <c r="U1704" s="5" t="s">
        <v>8318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12">
        <f t="shared" si="106"/>
        <v>42247.031678240739</v>
      </c>
      <c r="K1705" s="5">
        <v>1435819537</v>
      </c>
      <c r="L1705" s="12">
        <f t="shared" si="107"/>
        <v>42187.031678240739</v>
      </c>
      <c r="M1705" t="b">
        <v>0</v>
      </c>
      <c r="N1705" s="5">
        <v>2</v>
      </c>
      <c r="O1705" t="b">
        <v>0</v>
      </c>
      <c r="P1705" s="5" t="s">
        <v>8291</v>
      </c>
      <c r="Q1705" s="5">
        <f t="shared" si="104"/>
        <v>1.02</v>
      </c>
      <c r="R1705" s="5">
        <v>25.5</v>
      </c>
      <c r="S1705" s="5">
        <f t="shared" si="105"/>
        <v>25.5</v>
      </c>
      <c r="T1705" s="5" t="s">
        <v>8307</v>
      </c>
      <c r="U1705" s="5" t="s">
        <v>8318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12">
        <f t="shared" si="106"/>
        <v>42050.889733796299</v>
      </c>
      <c r="K1706" s="5">
        <v>1421464873</v>
      </c>
      <c r="L1706" s="12">
        <f t="shared" si="107"/>
        <v>42020.889733796299</v>
      </c>
      <c r="M1706" t="b">
        <v>0</v>
      </c>
      <c r="N1706" s="5">
        <v>11</v>
      </c>
      <c r="O1706" t="b">
        <v>0</v>
      </c>
      <c r="P1706" s="5" t="s">
        <v>8291</v>
      </c>
      <c r="Q1706" s="5">
        <f t="shared" si="104"/>
        <v>65.099999999999994</v>
      </c>
      <c r="R1706" s="5">
        <v>118.36363636363636</v>
      </c>
      <c r="S1706" s="5">
        <f t="shared" si="105"/>
        <v>118.36363636363636</v>
      </c>
      <c r="T1706" s="5" t="s">
        <v>8307</v>
      </c>
      <c r="U1706" s="5" t="s">
        <v>8318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12">
        <f t="shared" si="106"/>
        <v>42256.416666666672</v>
      </c>
      <c r="K1707" s="5">
        <v>1440807846</v>
      </c>
      <c r="L1707" s="12">
        <f t="shared" si="107"/>
        <v>42244.766736111109</v>
      </c>
      <c r="M1707" t="b">
        <v>0</v>
      </c>
      <c r="N1707" s="5">
        <v>0</v>
      </c>
      <c r="O1707" t="b">
        <v>0</v>
      </c>
      <c r="P1707" s="5" t="s">
        <v>8291</v>
      </c>
      <c r="Q1707" s="5">
        <f t="shared" si="104"/>
        <v>0</v>
      </c>
      <c r="R1707" s="5" t="e">
        <v>#DIV/0!</v>
      </c>
      <c r="S1707" s="5">
        <f t="shared" si="105"/>
        <v>0</v>
      </c>
      <c r="T1707" s="5" t="s">
        <v>8307</v>
      </c>
      <c r="U1707" s="5" t="s">
        <v>8318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12">
        <f t="shared" si="106"/>
        <v>42239.056388888886</v>
      </c>
      <c r="K1708" s="5">
        <v>1435130472</v>
      </c>
      <c r="L1708" s="12">
        <f t="shared" si="107"/>
        <v>42179.056388888886</v>
      </c>
      <c r="M1708" t="b">
        <v>0</v>
      </c>
      <c r="N1708" s="5">
        <v>0</v>
      </c>
      <c r="O1708" t="b">
        <v>0</v>
      </c>
      <c r="P1708" s="5" t="s">
        <v>8291</v>
      </c>
      <c r="Q1708" s="5">
        <f t="shared" si="104"/>
        <v>0</v>
      </c>
      <c r="R1708" s="5" t="e">
        <v>#DIV/0!</v>
      </c>
      <c r="S1708" s="5">
        <f t="shared" si="105"/>
        <v>0</v>
      </c>
      <c r="T1708" s="5" t="s">
        <v>8307</v>
      </c>
      <c r="U1708" s="5" t="s">
        <v>8318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12">
        <f t="shared" si="106"/>
        <v>42457.429340277777</v>
      </c>
      <c r="K1709" s="5">
        <v>1456593495</v>
      </c>
      <c r="L1709" s="12">
        <f t="shared" si="107"/>
        <v>42427.471006944441</v>
      </c>
      <c r="M1709" t="b">
        <v>0</v>
      </c>
      <c r="N1709" s="5">
        <v>9</v>
      </c>
      <c r="O1709" t="b">
        <v>0</v>
      </c>
      <c r="P1709" s="5" t="s">
        <v>8291</v>
      </c>
      <c r="Q1709" s="5">
        <f t="shared" si="104"/>
        <v>9.74</v>
      </c>
      <c r="R1709" s="5">
        <v>54.111111111111114</v>
      </c>
      <c r="S1709" s="5">
        <f t="shared" si="105"/>
        <v>54.111111111111114</v>
      </c>
      <c r="T1709" s="5" t="s">
        <v>8307</v>
      </c>
      <c r="U1709" s="5" t="s">
        <v>8318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12">
        <f t="shared" si="106"/>
        <v>42491.616967592592</v>
      </c>
      <c r="K1710" s="5">
        <v>1458679706</v>
      </c>
      <c r="L1710" s="12">
        <f t="shared" si="107"/>
        <v>42451.616967592592</v>
      </c>
      <c r="M1710" t="b">
        <v>0</v>
      </c>
      <c r="N1710" s="5">
        <v>0</v>
      </c>
      <c r="O1710" t="b">
        <v>0</v>
      </c>
      <c r="P1710" s="5" t="s">
        <v>8291</v>
      </c>
      <c r="Q1710" s="5">
        <f t="shared" si="104"/>
        <v>0</v>
      </c>
      <c r="R1710" s="5" t="e">
        <v>#DIV/0!</v>
      </c>
      <c r="S1710" s="5">
        <f t="shared" si="105"/>
        <v>0</v>
      </c>
      <c r="T1710" s="5" t="s">
        <v>8307</v>
      </c>
      <c r="U1710" s="5" t="s">
        <v>8318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12">
        <f t="shared" si="106"/>
        <v>41882.568749999999</v>
      </c>
      <c r="K1711" s="5">
        <v>1405949514</v>
      </c>
      <c r="L1711" s="12">
        <f t="shared" si="107"/>
        <v>41841.313819444447</v>
      </c>
      <c r="M1711" t="b">
        <v>0</v>
      </c>
      <c r="N1711" s="5">
        <v>4</v>
      </c>
      <c r="O1711" t="b">
        <v>0</v>
      </c>
      <c r="P1711" s="5" t="s">
        <v>8291</v>
      </c>
      <c r="Q1711" s="5">
        <f t="shared" si="104"/>
        <v>4.8571428571428568</v>
      </c>
      <c r="R1711" s="5">
        <v>21.25</v>
      </c>
      <c r="S1711" s="5">
        <f t="shared" si="105"/>
        <v>21.25</v>
      </c>
      <c r="T1711" s="5" t="s">
        <v>8307</v>
      </c>
      <c r="U1711" s="5" t="s">
        <v>8318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12">
        <f t="shared" si="106"/>
        <v>42387.291666666672</v>
      </c>
      <c r="K1712" s="5">
        <v>1449151888</v>
      </c>
      <c r="L1712" s="12">
        <f t="shared" si="107"/>
        <v>42341.341296296298</v>
      </c>
      <c r="M1712" t="b">
        <v>0</v>
      </c>
      <c r="N1712" s="5">
        <v>1</v>
      </c>
      <c r="O1712" t="b">
        <v>0</v>
      </c>
      <c r="P1712" s="5" t="s">
        <v>8291</v>
      </c>
      <c r="Q1712" s="5">
        <f t="shared" si="104"/>
        <v>0.68</v>
      </c>
      <c r="R1712" s="5">
        <v>34</v>
      </c>
      <c r="S1712" s="5">
        <f t="shared" si="105"/>
        <v>34</v>
      </c>
      <c r="T1712" s="5" t="s">
        <v>8307</v>
      </c>
      <c r="U1712" s="5" t="s">
        <v>8318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12">
        <f t="shared" si="106"/>
        <v>41883.396226851852</v>
      </c>
      <c r="K1713" s="5">
        <v>1406907034</v>
      </c>
      <c r="L1713" s="12">
        <f t="shared" si="107"/>
        <v>41852.396226851852</v>
      </c>
      <c r="M1713" t="b">
        <v>0</v>
      </c>
      <c r="N1713" s="5">
        <v>2</v>
      </c>
      <c r="O1713" t="b">
        <v>0</v>
      </c>
      <c r="P1713" s="5" t="s">
        <v>8291</v>
      </c>
      <c r="Q1713" s="5">
        <f t="shared" si="104"/>
        <v>10.5</v>
      </c>
      <c r="R1713" s="5">
        <v>525</v>
      </c>
      <c r="S1713" s="5">
        <f t="shared" si="105"/>
        <v>525</v>
      </c>
      <c r="T1713" s="5" t="s">
        <v>8307</v>
      </c>
      <c r="U1713" s="5" t="s">
        <v>8318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12">
        <f t="shared" si="106"/>
        <v>42185.663807870369</v>
      </c>
      <c r="K1714" s="5">
        <v>1430517353</v>
      </c>
      <c r="L1714" s="12">
        <f t="shared" si="107"/>
        <v>42125.663807870369</v>
      </c>
      <c r="M1714" t="b">
        <v>0</v>
      </c>
      <c r="N1714" s="5">
        <v>0</v>
      </c>
      <c r="O1714" t="b">
        <v>0</v>
      </c>
      <c r="P1714" s="5" t="s">
        <v>8291</v>
      </c>
      <c r="Q1714" s="5">
        <f t="shared" si="104"/>
        <v>0</v>
      </c>
      <c r="R1714" s="5" t="e">
        <v>#DIV/0!</v>
      </c>
      <c r="S1714" s="5">
        <f t="shared" si="105"/>
        <v>0</v>
      </c>
      <c r="T1714" s="5" t="s">
        <v>8307</v>
      </c>
      <c r="U1714" s="5" t="s">
        <v>8318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12">
        <f t="shared" si="106"/>
        <v>41917.551064814819</v>
      </c>
      <c r="K1715" s="5">
        <v>1409944412</v>
      </c>
      <c r="L1715" s="12">
        <f t="shared" si="107"/>
        <v>41887.551064814819</v>
      </c>
      <c r="M1715" t="b">
        <v>0</v>
      </c>
      <c r="N1715" s="5">
        <v>1</v>
      </c>
      <c r="O1715" t="b">
        <v>0</v>
      </c>
      <c r="P1715" s="5" t="s">
        <v>8291</v>
      </c>
      <c r="Q1715" s="5">
        <f t="shared" si="104"/>
        <v>1.6666666666666667</v>
      </c>
      <c r="R1715" s="5">
        <v>50</v>
      </c>
      <c r="S1715" s="5">
        <f t="shared" si="105"/>
        <v>50</v>
      </c>
      <c r="T1715" s="5" t="s">
        <v>8307</v>
      </c>
      <c r="U1715" s="5" t="s">
        <v>8318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12">
        <f t="shared" si="106"/>
        <v>42125.668530092589</v>
      </c>
      <c r="K1716" s="5">
        <v>1427925761</v>
      </c>
      <c r="L1716" s="12">
        <f t="shared" si="107"/>
        <v>42095.668530092589</v>
      </c>
      <c r="M1716" t="b">
        <v>0</v>
      </c>
      <c r="N1716" s="5">
        <v>17</v>
      </c>
      <c r="O1716" t="b">
        <v>0</v>
      </c>
      <c r="P1716" s="5" t="s">
        <v>8291</v>
      </c>
      <c r="Q1716" s="5">
        <f t="shared" si="104"/>
        <v>7.8680000000000003</v>
      </c>
      <c r="R1716" s="5">
        <v>115.70588235294117</v>
      </c>
      <c r="S1716" s="5">
        <f t="shared" si="105"/>
        <v>115.70588235294117</v>
      </c>
      <c r="T1716" s="5" t="s">
        <v>8307</v>
      </c>
      <c r="U1716" s="5" t="s">
        <v>8318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12">
        <f t="shared" si="106"/>
        <v>42093.890277777777</v>
      </c>
      <c r="K1717" s="5">
        <v>1425186785</v>
      </c>
      <c r="L1717" s="12">
        <f t="shared" si="107"/>
        <v>42063.967418981483</v>
      </c>
      <c r="M1717" t="b">
        <v>0</v>
      </c>
      <c r="N1717" s="5">
        <v>2</v>
      </c>
      <c r="O1717" t="b">
        <v>0</v>
      </c>
      <c r="P1717" s="5" t="s">
        <v>8291</v>
      </c>
      <c r="Q1717" s="5">
        <f t="shared" si="104"/>
        <v>0.22</v>
      </c>
      <c r="R1717" s="5">
        <v>5.5</v>
      </c>
      <c r="S1717" s="5">
        <f t="shared" si="105"/>
        <v>5.5</v>
      </c>
      <c r="T1717" s="5" t="s">
        <v>8307</v>
      </c>
      <c r="U1717" s="5" t="s">
        <v>8318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12">
        <f t="shared" si="106"/>
        <v>42713.369201388894</v>
      </c>
      <c r="K1718" s="5">
        <v>1477835499</v>
      </c>
      <c r="L1718" s="12">
        <f t="shared" si="107"/>
        <v>42673.327534722222</v>
      </c>
      <c r="M1718" t="b">
        <v>0</v>
      </c>
      <c r="N1718" s="5">
        <v>3</v>
      </c>
      <c r="O1718" t="b">
        <v>0</v>
      </c>
      <c r="P1718" s="5" t="s">
        <v>8291</v>
      </c>
      <c r="Q1718" s="5">
        <f t="shared" si="104"/>
        <v>7.5</v>
      </c>
      <c r="R1718" s="5">
        <v>50</v>
      </c>
      <c r="S1718" s="5">
        <f t="shared" si="105"/>
        <v>50</v>
      </c>
      <c r="T1718" s="5" t="s">
        <v>8307</v>
      </c>
      <c r="U1718" s="5" t="s">
        <v>8318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12">
        <f t="shared" si="106"/>
        <v>42480.916666666672</v>
      </c>
      <c r="K1719" s="5">
        <v>1459467238</v>
      </c>
      <c r="L1719" s="12">
        <f t="shared" si="107"/>
        <v>42460.731921296298</v>
      </c>
      <c r="M1719" t="b">
        <v>0</v>
      </c>
      <c r="N1719" s="5">
        <v>41</v>
      </c>
      <c r="O1719" t="b">
        <v>0</v>
      </c>
      <c r="P1719" s="5" t="s">
        <v>8291</v>
      </c>
      <c r="Q1719" s="5">
        <f t="shared" si="104"/>
        <v>42.725880551301685</v>
      </c>
      <c r="R1719" s="5">
        <v>34.024390243902438</v>
      </c>
      <c r="S1719" s="5">
        <f t="shared" si="105"/>
        <v>34.024390243902438</v>
      </c>
      <c r="T1719" s="5" t="s">
        <v>8307</v>
      </c>
      <c r="U1719" s="5" t="s">
        <v>8318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12">
        <f t="shared" si="106"/>
        <v>42503.957638888889</v>
      </c>
      <c r="K1720" s="5">
        <v>1459435149</v>
      </c>
      <c r="L1720" s="12">
        <f t="shared" si="107"/>
        <v>42460.360520833332</v>
      </c>
      <c r="M1720" t="b">
        <v>0</v>
      </c>
      <c r="N1720" s="5">
        <v>2</v>
      </c>
      <c r="O1720" t="b">
        <v>0</v>
      </c>
      <c r="P1720" s="5" t="s">
        <v>8291</v>
      </c>
      <c r="Q1720" s="5">
        <f t="shared" si="104"/>
        <v>0.21428571428571427</v>
      </c>
      <c r="R1720" s="5">
        <v>37.5</v>
      </c>
      <c r="S1720" s="5">
        <f t="shared" si="105"/>
        <v>37.5</v>
      </c>
      <c r="T1720" s="5" t="s">
        <v>8307</v>
      </c>
      <c r="U1720" s="5" t="s">
        <v>8318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12">
        <f t="shared" si="106"/>
        <v>41899.284618055557</v>
      </c>
      <c r="K1721" s="5">
        <v>1408366191</v>
      </c>
      <c r="L1721" s="12">
        <f t="shared" si="107"/>
        <v>41869.284618055557</v>
      </c>
      <c r="M1721" t="b">
        <v>0</v>
      </c>
      <c r="N1721" s="5">
        <v>3</v>
      </c>
      <c r="O1721" t="b">
        <v>0</v>
      </c>
      <c r="P1721" s="5" t="s">
        <v>8291</v>
      </c>
      <c r="Q1721" s="5">
        <f t="shared" si="104"/>
        <v>0.875</v>
      </c>
      <c r="R1721" s="5">
        <v>11.666666666666666</v>
      </c>
      <c r="S1721" s="5">
        <f t="shared" si="105"/>
        <v>11.666666666666666</v>
      </c>
      <c r="T1721" s="5" t="s">
        <v>8307</v>
      </c>
      <c r="U1721" s="5" t="s">
        <v>8318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12">
        <f t="shared" si="106"/>
        <v>41952.574895833335</v>
      </c>
      <c r="K1722" s="5">
        <v>1412966871</v>
      </c>
      <c r="L1722" s="12">
        <f t="shared" si="107"/>
        <v>41922.533229166671</v>
      </c>
      <c r="M1722" t="b">
        <v>0</v>
      </c>
      <c r="N1722" s="5">
        <v>8</v>
      </c>
      <c r="O1722" t="b">
        <v>0</v>
      </c>
      <c r="P1722" s="5" t="s">
        <v>8291</v>
      </c>
      <c r="Q1722" s="5">
        <f t="shared" si="104"/>
        <v>5.625</v>
      </c>
      <c r="R1722" s="5">
        <v>28.125</v>
      </c>
      <c r="S1722" s="5">
        <f t="shared" si="105"/>
        <v>28.125</v>
      </c>
      <c r="T1722" s="5" t="s">
        <v>8307</v>
      </c>
      <c r="U1722" s="5" t="s">
        <v>8318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12">
        <f t="shared" si="106"/>
        <v>42349.211377314816</v>
      </c>
      <c r="K1723" s="5">
        <v>1447239863</v>
      </c>
      <c r="L1723" s="12">
        <f t="shared" si="107"/>
        <v>42319.211377314816</v>
      </c>
      <c r="M1723" t="b">
        <v>0</v>
      </c>
      <c r="N1723" s="5">
        <v>0</v>
      </c>
      <c r="O1723" t="b">
        <v>0</v>
      </c>
      <c r="P1723" s="5" t="s">
        <v>8291</v>
      </c>
      <c r="Q1723" s="5">
        <f t="shared" si="104"/>
        <v>0</v>
      </c>
      <c r="R1723" s="5" t="e">
        <v>#DIV/0!</v>
      </c>
      <c r="S1723" s="5">
        <f t="shared" si="105"/>
        <v>0</v>
      </c>
      <c r="T1723" s="5" t="s">
        <v>8307</v>
      </c>
      <c r="U1723" s="5" t="s">
        <v>8318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12">
        <f t="shared" si="106"/>
        <v>42462.756944444445</v>
      </c>
      <c r="K1724" s="5">
        <v>1456441429</v>
      </c>
      <c r="L1724" s="12">
        <f t="shared" si="107"/>
        <v>42425.710983796293</v>
      </c>
      <c r="M1724" t="b">
        <v>0</v>
      </c>
      <c r="N1724" s="5">
        <v>1</v>
      </c>
      <c r="O1724" t="b">
        <v>0</v>
      </c>
      <c r="P1724" s="5" t="s">
        <v>8291</v>
      </c>
      <c r="Q1724" s="5">
        <f t="shared" si="104"/>
        <v>3.4722222222222224E-2</v>
      </c>
      <c r="R1724" s="5">
        <v>1</v>
      </c>
      <c r="S1724" s="5">
        <f t="shared" si="105"/>
        <v>1</v>
      </c>
      <c r="T1724" s="5" t="s">
        <v>8307</v>
      </c>
      <c r="U1724" s="5" t="s">
        <v>8318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12">
        <f t="shared" si="106"/>
        <v>42186</v>
      </c>
      <c r="K1725" s="5">
        <v>1430855315</v>
      </c>
      <c r="L1725" s="12">
        <f t="shared" si="107"/>
        <v>42129.57540509259</v>
      </c>
      <c r="M1725" t="b">
        <v>0</v>
      </c>
      <c r="N1725" s="5">
        <v>3</v>
      </c>
      <c r="O1725" t="b">
        <v>0</v>
      </c>
      <c r="P1725" s="5" t="s">
        <v>8291</v>
      </c>
      <c r="Q1725" s="5">
        <f t="shared" si="104"/>
        <v>6.5</v>
      </c>
      <c r="R1725" s="5">
        <v>216.66666666666666</v>
      </c>
      <c r="S1725" s="5">
        <f t="shared" si="105"/>
        <v>216.66666666666666</v>
      </c>
      <c r="T1725" s="5" t="s">
        <v>8307</v>
      </c>
      <c r="U1725" s="5" t="s">
        <v>8318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12">
        <f t="shared" si="106"/>
        <v>41942.682430555556</v>
      </c>
      <c r="K1726" s="5">
        <v>1412115762</v>
      </c>
      <c r="L1726" s="12">
        <f t="shared" si="107"/>
        <v>41912.682430555556</v>
      </c>
      <c r="M1726" t="b">
        <v>0</v>
      </c>
      <c r="N1726" s="5">
        <v>4</v>
      </c>
      <c r="O1726" t="b">
        <v>0</v>
      </c>
      <c r="P1726" s="5" t="s">
        <v>8291</v>
      </c>
      <c r="Q1726" s="5">
        <f t="shared" si="104"/>
        <v>0.58333333333333337</v>
      </c>
      <c r="R1726" s="5">
        <v>8.75</v>
      </c>
      <c r="S1726" s="5">
        <f t="shared" si="105"/>
        <v>8.75</v>
      </c>
      <c r="T1726" s="5" t="s">
        <v>8307</v>
      </c>
      <c r="U1726" s="5" t="s">
        <v>8318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12">
        <f t="shared" si="106"/>
        <v>41875.718159722222</v>
      </c>
      <c r="K1727" s="5">
        <v>1406330049</v>
      </c>
      <c r="L1727" s="12">
        <f t="shared" si="107"/>
        <v>41845.718159722222</v>
      </c>
      <c r="M1727" t="b">
        <v>0</v>
      </c>
      <c r="N1727" s="5">
        <v>9</v>
      </c>
      <c r="O1727" t="b">
        <v>0</v>
      </c>
      <c r="P1727" s="5" t="s">
        <v>8291</v>
      </c>
      <c r="Q1727" s="5">
        <f t="shared" si="104"/>
        <v>10.181818181818182</v>
      </c>
      <c r="R1727" s="5">
        <v>62.222222222222221</v>
      </c>
      <c r="S1727" s="5">
        <f t="shared" si="105"/>
        <v>62.222222222222221</v>
      </c>
      <c r="T1727" s="5" t="s">
        <v>8307</v>
      </c>
      <c r="U1727" s="5" t="s">
        <v>8318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12">
        <f t="shared" si="106"/>
        <v>41817.669722222221</v>
      </c>
      <c r="K1728" s="5">
        <v>1401401064</v>
      </c>
      <c r="L1728" s="12">
        <f t="shared" si="107"/>
        <v>41788.669722222221</v>
      </c>
      <c r="M1728" t="b">
        <v>0</v>
      </c>
      <c r="N1728" s="5">
        <v>16</v>
      </c>
      <c r="O1728" t="b">
        <v>0</v>
      </c>
      <c r="P1728" s="5" t="s">
        <v>8291</v>
      </c>
      <c r="Q1728" s="5">
        <f t="shared" si="104"/>
        <v>33.784615384615385</v>
      </c>
      <c r="R1728" s="5">
        <v>137.25</v>
      </c>
      <c r="S1728" s="5">
        <f t="shared" si="105"/>
        <v>137.25</v>
      </c>
      <c r="T1728" s="5" t="s">
        <v>8307</v>
      </c>
      <c r="U1728" s="5" t="s">
        <v>8318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12">
        <f t="shared" si="106"/>
        <v>42099.208333333328</v>
      </c>
      <c r="K1729" s="5">
        <v>1423520177</v>
      </c>
      <c r="L1729" s="12">
        <f t="shared" si="107"/>
        <v>42044.677974537037</v>
      </c>
      <c r="M1729" t="b">
        <v>0</v>
      </c>
      <c r="N1729" s="5">
        <v>1</v>
      </c>
      <c r="O1729" t="b">
        <v>0</v>
      </c>
      <c r="P1729" s="5" t="s">
        <v>8291</v>
      </c>
      <c r="Q1729" s="5">
        <f t="shared" si="104"/>
        <v>3.3333333333333333E-2</v>
      </c>
      <c r="R1729" s="5">
        <v>1</v>
      </c>
      <c r="S1729" s="5">
        <f t="shared" si="105"/>
        <v>1</v>
      </c>
      <c r="T1729" s="5" t="s">
        <v>8307</v>
      </c>
      <c r="U1729" s="5" t="s">
        <v>8318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12">
        <f t="shared" si="106"/>
        <v>42298.375856481478</v>
      </c>
      <c r="K1730" s="5">
        <v>1442847674</v>
      </c>
      <c r="L1730" s="12">
        <f t="shared" si="107"/>
        <v>42268.375856481478</v>
      </c>
      <c r="M1730" t="b">
        <v>0</v>
      </c>
      <c r="N1730" s="5">
        <v>7</v>
      </c>
      <c r="O1730" t="b">
        <v>0</v>
      </c>
      <c r="P1730" s="5" t="s">
        <v>8291</v>
      </c>
      <c r="Q1730" s="5">
        <f t="shared" ref="Q1730:Q1793" si="108">E1730*100/D1730</f>
        <v>68.400000000000006</v>
      </c>
      <c r="R1730" s="5">
        <v>122.14285714285714</v>
      </c>
      <c r="S1730" s="5">
        <f t="shared" ref="S1730:S1793" si="109">IFERROR(R1730,0)</f>
        <v>122.14285714285714</v>
      </c>
      <c r="T1730" s="5" t="s">
        <v>8307</v>
      </c>
      <c r="U1730" s="5" t="s">
        <v>8318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12">
        <f t="shared" ref="J1731:J1794" si="110">(I1731/86400)+25569+(-6/24)</f>
        <v>42530.802152777775</v>
      </c>
      <c r="K1731" s="5">
        <v>1460337306</v>
      </c>
      <c r="L1731" s="12">
        <f t="shared" ref="L1731:L1794" si="111">(K1731/86400)+25569+(-6/24)</f>
        <v>42470.802152777775</v>
      </c>
      <c r="M1731" t="b">
        <v>0</v>
      </c>
      <c r="N1731" s="5">
        <v>0</v>
      </c>
      <c r="O1731" t="b">
        <v>0</v>
      </c>
      <c r="P1731" s="5" t="s">
        <v>8291</v>
      </c>
      <c r="Q1731" s="5">
        <f t="shared" si="108"/>
        <v>0</v>
      </c>
      <c r="R1731" s="5" t="e">
        <v>#DIV/0!</v>
      </c>
      <c r="S1731" s="5">
        <f t="shared" si="109"/>
        <v>0</v>
      </c>
      <c r="T1731" s="5" t="s">
        <v>8307</v>
      </c>
      <c r="U1731" s="5" t="s">
        <v>8318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12">
        <f t="shared" si="110"/>
        <v>42301.837766203702</v>
      </c>
      <c r="K1732" s="5">
        <v>1443146783</v>
      </c>
      <c r="L1732" s="12">
        <f t="shared" si="111"/>
        <v>42271.837766203702</v>
      </c>
      <c r="M1732" t="b">
        <v>0</v>
      </c>
      <c r="N1732" s="5">
        <v>0</v>
      </c>
      <c r="O1732" t="b">
        <v>0</v>
      </c>
      <c r="P1732" s="5" t="s">
        <v>8291</v>
      </c>
      <c r="Q1732" s="5">
        <f t="shared" si="108"/>
        <v>0</v>
      </c>
      <c r="R1732" s="5" t="e">
        <v>#DIV/0!</v>
      </c>
      <c r="S1732" s="5">
        <f t="shared" si="109"/>
        <v>0</v>
      </c>
      <c r="T1732" s="5" t="s">
        <v>8307</v>
      </c>
      <c r="U1732" s="5" t="s">
        <v>8318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12">
        <f t="shared" si="110"/>
        <v>42166.375</v>
      </c>
      <c r="K1733" s="5">
        <v>1432849552</v>
      </c>
      <c r="L1733" s="12">
        <f t="shared" si="111"/>
        <v>42152.656851851847</v>
      </c>
      <c r="M1733" t="b">
        <v>0</v>
      </c>
      <c r="N1733" s="5">
        <v>0</v>
      </c>
      <c r="O1733" t="b">
        <v>0</v>
      </c>
      <c r="P1733" s="5" t="s">
        <v>8291</v>
      </c>
      <c r="Q1733" s="5">
        <f t="shared" si="108"/>
        <v>0</v>
      </c>
      <c r="R1733" s="5" t="e">
        <v>#DIV/0!</v>
      </c>
      <c r="S1733" s="5">
        <f t="shared" si="109"/>
        <v>0</v>
      </c>
      <c r="T1733" s="5" t="s">
        <v>8307</v>
      </c>
      <c r="U1733" s="5" t="s">
        <v>8318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12">
        <f t="shared" si="110"/>
        <v>42384.958333333328</v>
      </c>
      <c r="K1734" s="5">
        <v>1447777481</v>
      </c>
      <c r="L1734" s="12">
        <f t="shared" si="111"/>
        <v>42325.433807870373</v>
      </c>
      <c r="M1734" t="b">
        <v>0</v>
      </c>
      <c r="N1734" s="5">
        <v>0</v>
      </c>
      <c r="O1734" t="b">
        <v>0</v>
      </c>
      <c r="P1734" s="5" t="s">
        <v>8291</v>
      </c>
      <c r="Q1734" s="5">
        <f t="shared" si="108"/>
        <v>0</v>
      </c>
      <c r="R1734" s="5" t="e">
        <v>#DIV/0!</v>
      </c>
      <c r="S1734" s="5">
        <f t="shared" si="109"/>
        <v>0</v>
      </c>
      <c r="T1734" s="5" t="s">
        <v>8307</v>
      </c>
      <c r="U1734" s="5" t="s">
        <v>8318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12">
        <f t="shared" si="110"/>
        <v>42626.645833333328</v>
      </c>
      <c r="K1735" s="5">
        <v>1472746374</v>
      </c>
      <c r="L1735" s="12">
        <f t="shared" si="111"/>
        <v>42614.425625000003</v>
      </c>
      <c r="M1735" t="b">
        <v>0</v>
      </c>
      <c r="N1735" s="5">
        <v>0</v>
      </c>
      <c r="O1735" t="b">
        <v>0</v>
      </c>
      <c r="P1735" s="5" t="s">
        <v>8291</v>
      </c>
      <c r="Q1735" s="5">
        <f t="shared" si="108"/>
        <v>0</v>
      </c>
      <c r="R1735" s="5" t="e">
        <v>#DIV/0!</v>
      </c>
      <c r="S1735" s="5">
        <f t="shared" si="109"/>
        <v>0</v>
      </c>
      <c r="T1735" s="5" t="s">
        <v>8307</v>
      </c>
      <c r="U1735" s="5" t="s">
        <v>8318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12">
        <f t="shared" si="110"/>
        <v>42131.786527777775</v>
      </c>
      <c r="K1736" s="5">
        <v>1428454356</v>
      </c>
      <c r="L1736" s="12">
        <f t="shared" si="111"/>
        <v>42101.786527777775</v>
      </c>
      <c r="M1736" t="b">
        <v>0</v>
      </c>
      <c r="N1736" s="5">
        <v>1</v>
      </c>
      <c r="O1736" t="b">
        <v>0</v>
      </c>
      <c r="P1736" s="5" t="s">
        <v>8291</v>
      </c>
      <c r="Q1736" s="5">
        <f t="shared" si="108"/>
        <v>2.2222222222222223E-2</v>
      </c>
      <c r="R1736" s="5">
        <v>1</v>
      </c>
      <c r="S1736" s="5">
        <f t="shared" si="109"/>
        <v>1</v>
      </c>
      <c r="T1736" s="5" t="s">
        <v>8307</v>
      </c>
      <c r="U1736" s="5" t="s">
        <v>8318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12">
        <f t="shared" si="110"/>
        <v>42589.56417824074</v>
      </c>
      <c r="K1737" s="5">
        <v>1468006345</v>
      </c>
      <c r="L1737" s="12">
        <f t="shared" si="111"/>
        <v>42559.56417824074</v>
      </c>
      <c r="M1737" t="b">
        <v>0</v>
      </c>
      <c r="N1737" s="5">
        <v>2</v>
      </c>
      <c r="O1737" t="b">
        <v>0</v>
      </c>
      <c r="P1737" s="5" t="s">
        <v>8291</v>
      </c>
      <c r="Q1737" s="5">
        <f t="shared" si="108"/>
        <v>11</v>
      </c>
      <c r="R1737" s="5">
        <v>55</v>
      </c>
      <c r="S1737" s="5">
        <f t="shared" si="109"/>
        <v>55</v>
      </c>
      <c r="T1737" s="5" t="s">
        <v>8307</v>
      </c>
      <c r="U1737" s="5" t="s">
        <v>8318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12">
        <f t="shared" si="110"/>
        <v>42316.65315972222</v>
      </c>
      <c r="K1738" s="5">
        <v>1444423233</v>
      </c>
      <c r="L1738" s="12">
        <f t="shared" si="111"/>
        <v>42286.611493055556</v>
      </c>
      <c r="M1738" t="b">
        <v>0</v>
      </c>
      <c r="N1738" s="5">
        <v>1</v>
      </c>
      <c r="O1738" t="b">
        <v>0</v>
      </c>
      <c r="P1738" s="5" t="s">
        <v>8291</v>
      </c>
      <c r="Q1738" s="5">
        <f t="shared" si="108"/>
        <v>0.73333333333333328</v>
      </c>
      <c r="R1738" s="5">
        <v>22</v>
      </c>
      <c r="S1738" s="5">
        <f t="shared" si="109"/>
        <v>22</v>
      </c>
      <c r="T1738" s="5" t="s">
        <v>8307</v>
      </c>
      <c r="U1738" s="5" t="s">
        <v>8318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12">
        <f t="shared" si="110"/>
        <v>42205.698981481481</v>
      </c>
      <c r="K1739" s="5">
        <v>1434840392</v>
      </c>
      <c r="L1739" s="12">
        <f t="shared" si="111"/>
        <v>42175.698981481481</v>
      </c>
      <c r="M1739" t="b">
        <v>0</v>
      </c>
      <c r="N1739" s="5">
        <v>15</v>
      </c>
      <c r="O1739" t="b">
        <v>0</v>
      </c>
      <c r="P1739" s="5" t="s">
        <v>8291</v>
      </c>
      <c r="Q1739" s="5">
        <f t="shared" si="108"/>
        <v>21.25</v>
      </c>
      <c r="R1739" s="5">
        <v>56.666666666666664</v>
      </c>
      <c r="S1739" s="5">
        <f t="shared" si="109"/>
        <v>56.666666666666664</v>
      </c>
      <c r="T1739" s="5" t="s">
        <v>8307</v>
      </c>
      <c r="U1739" s="5" t="s">
        <v>8318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12">
        <f t="shared" si="110"/>
        <v>41914.624328703707</v>
      </c>
      <c r="K1740" s="5">
        <v>1409691542</v>
      </c>
      <c r="L1740" s="12">
        <f t="shared" si="111"/>
        <v>41884.624328703707</v>
      </c>
      <c r="M1740" t="b">
        <v>0</v>
      </c>
      <c r="N1740" s="5">
        <v>1</v>
      </c>
      <c r="O1740" t="b">
        <v>0</v>
      </c>
      <c r="P1740" s="5" t="s">
        <v>8291</v>
      </c>
      <c r="Q1740" s="5">
        <f t="shared" si="108"/>
        <v>0.4</v>
      </c>
      <c r="R1740" s="5">
        <v>20</v>
      </c>
      <c r="S1740" s="5">
        <f t="shared" si="109"/>
        <v>20</v>
      </c>
      <c r="T1740" s="5" t="s">
        <v>8307</v>
      </c>
      <c r="U1740" s="5" t="s">
        <v>8318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12">
        <f t="shared" si="110"/>
        <v>42494.582546296297</v>
      </c>
      <c r="K1741" s="5">
        <v>1457297932</v>
      </c>
      <c r="L1741" s="12">
        <f t="shared" si="111"/>
        <v>42435.624212962968</v>
      </c>
      <c r="M1741" t="b">
        <v>0</v>
      </c>
      <c r="N1741" s="5">
        <v>1</v>
      </c>
      <c r="O1741" t="b">
        <v>0</v>
      </c>
      <c r="P1741" s="5" t="s">
        <v>8291</v>
      </c>
      <c r="Q1741" s="5">
        <f t="shared" si="108"/>
        <v>0.1</v>
      </c>
      <c r="R1741" s="5">
        <v>1</v>
      </c>
      <c r="S1741" s="5">
        <f t="shared" si="109"/>
        <v>1</v>
      </c>
      <c r="T1741" s="5" t="s">
        <v>8307</v>
      </c>
      <c r="U1741" s="5" t="s">
        <v>8318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12">
        <f t="shared" si="110"/>
        <v>42201.567384259259</v>
      </c>
      <c r="K1742" s="5">
        <v>1434483422</v>
      </c>
      <c r="L1742" s="12">
        <f t="shared" si="111"/>
        <v>42171.567384259259</v>
      </c>
      <c r="M1742" t="b">
        <v>0</v>
      </c>
      <c r="N1742" s="5">
        <v>0</v>
      </c>
      <c r="O1742" t="b">
        <v>0</v>
      </c>
      <c r="P1742" s="5" t="s">
        <v>8291</v>
      </c>
      <c r="Q1742" s="5">
        <f t="shared" si="108"/>
        <v>0</v>
      </c>
      <c r="R1742" s="5" t="e">
        <v>#DIV/0!</v>
      </c>
      <c r="S1742" s="5">
        <f t="shared" si="109"/>
        <v>0</v>
      </c>
      <c r="T1742" s="5" t="s">
        <v>8307</v>
      </c>
      <c r="U1742" s="5" t="s">
        <v>8318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12">
        <f t="shared" si="110"/>
        <v>42165.378136574072</v>
      </c>
      <c r="K1743" s="5">
        <v>1430060671</v>
      </c>
      <c r="L1743" s="12">
        <f t="shared" si="111"/>
        <v>42120.378136574072</v>
      </c>
      <c r="M1743" t="b">
        <v>0</v>
      </c>
      <c r="N1743" s="5">
        <v>52</v>
      </c>
      <c r="O1743" t="b">
        <v>1</v>
      </c>
      <c r="P1743" s="5" t="s">
        <v>8283</v>
      </c>
      <c r="Q1743" s="5">
        <f t="shared" si="108"/>
        <v>110.83333333333333</v>
      </c>
      <c r="R1743" s="5">
        <v>25.576923076923077</v>
      </c>
      <c r="S1743" s="5">
        <f t="shared" si="109"/>
        <v>25.576923076923077</v>
      </c>
      <c r="T1743" s="5" t="s">
        <v>8338</v>
      </c>
      <c r="U1743" s="5" t="s">
        <v>8339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12">
        <f t="shared" si="110"/>
        <v>42742.625</v>
      </c>
      <c r="K1744" s="5">
        <v>1481058170</v>
      </c>
      <c r="L1744" s="12">
        <f t="shared" si="111"/>
        <v>42710.626967592594</v>
      </c>
      <c r="M1744" t="b">
        <v>0</v>
      </c>
      <c r="N1744" s="5">
        <v>34</v>
      </c>
      <c r="O1744" t="b">
        <v>1</v>
      </c>
      <c r="P1744" s="5" t="s">
        <v>8283</v>
      </c>
      <c r="Q1744" s="5">
        <f t="shared" si="108"/>
        <v>108.75</v>
      </c>
      <c r="R1744" s="5">
        <v>63.970588235294116</v>
      </c>
      <c r="S1744" s="5">
        <f t="shared" si="109"/>
        <v>63.970588235294116</v>
      </c>
      <c r="T1744" s="5" t="s">
        <v>8338</v>
      </c>
      <c r="U1744" s="5" t="s">
        <v>8339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12">
        <f t="shared" si="110"/>
        <v>42608.915972222225</v>
      </c>
      <c r="K1745" s="5">
        <v>1470348775</v>
      </c>
      <c r="L1745" s="12">
        <f t="shared" si="111"/>
        <v>42586.675636574073</v>
      </c>
      <c r="M1745" t="b">
        <v>0</v>
      </c>
      <c r="N1745" s="5">
        <v>67</v>
      </c>
      <c r="O1745" t="b">
        <v>1</v>
      </c>
      <c r="P1745" s="5" t="s">
        <v>8283</v>
      </c>
      <c r="Q1745" s="5">
        <f t="shared" si="108"/>
        <v>100.41666666666667</v>
      </c>
      <c r="R1745" s="5">
        <v>89.925373134328353</v>
      </c>
      <c r="S1745" s="5">
        <f t="shared" si="109"/>
        <v>89.925373134328353</v>
      </c>
      <c r="T1745" s="5" t="s">
        <v>8338</v>
      </c>
      <c r="U1745" s="5" t="s">
        <v>8339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12">
        <f t="shared" si="110"/>
        <v>42071.313391203701</v>
      </c>
      <c r="K1746" s="5">
        <v>1421937077</v>
      </c>
      <c r="L1746" s="12">
        <f t="shared" si="111"/>
        <v>42026.355057870373</v>
      </c>
      <c r="M1746" t="b">
        <v>0</v>
      </c>
      <c r="N1746" s="5">
        <v>70</v>
      </c>
      <c r="O1746" t="b">
        <v>1</v>
      </c>
      <c r="P1746" s="5" t="s">
        <v>8283</v>
      </c>
      <c r="Q1746" s="5">
        <f t="shared" si="108"/>
        <v>118.45454545454545</v>
      </c>
      <c r="R1746" s="5">
        <v>93.071428571428569</v>
      </c>
      <c r="S1746" s="5">
        <f t="shared" si="109"/>
        <v>93.071428571428569</v>
      </c>
      <c r="T1746" s="5" t="s">
        <v>8338</v>
      </c>
      <c r="U1746" s="5" t="s">
        <v>8339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12">
        <f t="shared" si="110"/>
        <v>42725.833333333328</v>
      </c>
      <c r="K1747" s="5">
        <v>1479276838</v>
      </c>
      <c r="L1747" s="12">
        <f t="shared" si="111"/>
        <v>42690.009699074071</v>
      </c>
      <c r="M1747" t="b">
        <v>0</v>
      </c>
      <c r="N1747" s="5">
        <v>89</v>
      </c>
      <c r="O1747" t="b">
        <v>1</v>
      </c>
      <c r="P1747" s="5" t="s">
        <v>8283</v>
      </c>
      <c r="Q1747" s="5">
        <f t="shared" si="108"/>
        <v>114.01428571428572</v>
      </c>
      <c r="R1747" s="5">
        <v>89.674157303370791</v>
      </c>
      <c r="S1747" s="5">
        <f t="shared" si="109"/>
        <v>89.674157303370791</v>
      </c>
      <c r="T1747" s="5" t="s">
        <v>8338</v>
      </c>
      <c r="U1747" s="5" t="s">
        <v>8339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12">
        <f t="shared" si="110"/>
        <v>42697.833333333328</v>
      </c>
      <c r="K1748" s="5">
        <v>1477368867</v>
      </c>
      <c r="L1748" s="12">
        <f t="shared" si="111"/>
        <v>42667.926701388889</v>
      </c>
      <c r="M1748" t="b">
        <v>0</v>
      </c>
      <c r="N1748" s="5">
        <v>107</v>
      </c>
      <c r="O1748" t="b">
        <v>1</v>
      </c>
      <c r="P1748" s="5" t="s">
        <v>8283</v>
      </c>
      <c r="Q1748" s="5">
        <f t="shared" si="108"/>
        <v>148.1</v>
      </c>
      <c r="R1748" s="5">
        <v>207.61682242990653</v>
      </c>
      <c r="S1748" s="5">
        <f t="shared" si="109"/>
        <v>207.61682242990653</v>
      </c>
      <c r="T1748" s="5" t="s">
        <v>8338</v>
      </c>
      <c r="U1748" s="5" t="s">
        <v>8339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12">
        <f t="shared" si="110"/>
        <v>42321.375</v>
      </c>
      <c r="K1749" s="5">
        <v>1444904830</v>
      </c>
      <c r="L1749" s="12">
        <f t="shared" si="111"/>
        <v>42292.185532407406</v>
      </c>
      <c r="M1749" t="b">
        <v>0</v>
      </c>
      <c r="N1749" s="5">
        <v>159</v>
      </c>
      <c r="O1749" t="b">
        <v>1</v>
      </c>
      <c r="P1749" s="5" t="s">
        <v>8283</v>
      </c>
      <c r="Q1749" s="5">
        <f t="shared" si="108"/>
        <v>104.95555555555555</v>
      </c>
      <c r="R1749" s="5">
        <v>59.408805031446541</v>
      </c>
      <c r="S1749" s="5">
        <f t="shared" si="109"/>
        <v>59.408805031446541</v>
      </c>
      <c r="T1749" s="5" t="s">
        <v>8338</v>
      </c>
      <c r="U1749" s="5" t="s">
        <v>8339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12">
        <f t="shared" si="110"/>
        <v>42249.700729166667</v>
      </c>
      <c r="K1750" s="5">
        <v>1438642143</v>
      </c>
      <c r="L1750" s="12">
        <f t="shared" si="111"/>
        <v>42219.700729166667</v>
      </c>
      <c r="M1750" t="b">
        <v>0</v>
      </c>
      <c r="N1750" s="5">
        <v>181</v>
      </c>
      <c r="O1750" t="b">
        <v>1</v>
      </c>
      <c r="P1750" s="5" t="s">
        <v>8283</v>
      </c>
      <c r="Q1750" s="5">
        <f t="shared" si="108"/>
        <v>129.94800000000001</v>
      </c>
      <c r="R1750" s="5">
        <v>358.97237569060775</v>
      </c>
      <c r="S1750" s="5">
        <f t="shared" si="109"/>
        <v>358.97237569060775</v>
      </c>
      <c r="T1750" s="5" t="s">
        <v>8338</v>
      </c>
      <c r="U1750" s="5" t="s">
        <v>8339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12">
        <f t="shared" si="110"/>
        <v>42795.541666666672</v>
      </c>
      <c r="K1751" s="5">
        <v>1485213921</v>
      </c>
      <c r="L1751" s="12">
        <f t="shared" si="111"/>
        <v>42758.725937499999</v>
      </c>
      <c r="M1751" t="b">
        <v>0</v>
      </c>
      <c r="N1751" s="5">
        <v>131</v>
      </c>
      <c r="O1751" t="b">
        <v>1</v>
      </c>
      <c r="P1751" s="5" t="s">
        <v>8283</v>
      </c>
      <c r="Q1751" s="5">
        <f t="shared" si="108"/>
        <v>123.48756218905473</v>
      </c>
      <c r="R1751" s="5">
        <v>94.736641221374043</v>
      </c>
      <c r="S1751" s="5">
        <f t="shared" si="109"/>
        <v>94.736641221374043</v>
      </c>
      <c r="T1751" s="5" t="s">
        <v>8338</v>
      </c>
      <c r="U1751" s="5" t="s">
        <v>8339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12">
        <f t="shared" si="110"/>
        <v>42479.586851851855</v>
      </c>
      <c r="K1752" s="5">
        <v>1458936304</v>
      </c>
      <c r="L1752" s="12">
        <f t="shared" si="111"/>
        <v>42454.586851851855</v>
      </c>
      <c r="M1752" t="b">
        <v>0</v>
      </c>
      <c r="N1752" s="5">
        <v>125</v>
      </c>
      <c r="O1752" t="b">
        <v>1</v>
      </c>
      <c r="P1752" s="5" t="s">
        <v>8283</v>
      </c>
      <c r="Q1752" s="5">
        <f t="shared" si="108"/>
        <v>201.62</v>
      </c>
      <c r="R1752" s="5">
        <v>80.647999999999996</v>
      </c>
      <c r="S1752" s="5">
        <f t="shared" si="109"/>
        <v>80.647999999999996</v>
      </c>
      <c r="T1752" s="5" t="s">
        <v>8338</v>
      </c>
      <c r="U1752" s="5" t="s">
        <v>8339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12">
        <f t="shared" si="110"/>
        <v>42082.489849537036</v>
      </c>
      <c r="K1753" s="5">
        <v>1424198723</v>
      </c>
      <c r="L1753" s="12">
        <f t="shared" si="111"/>
        <v>42052.5315162037</v>
      </c>
      <c r="M1753" t="b">
        <v>0</v>
      </c>
      <c r="N1753" s="5">
        <v>61</v>
      </c>
      <c r="O1753" t="b">
        <v>1</v>
      </c>
      <c r="P1753" s="5" t="s">
        <v>8283</v>
      </c>
      <c r="Q1753" s="5">
        <f t="shared" si="108"/>
        <v>102.9</v>
      </c>
      <c r="R1753" s="5">
        <v>168.68852459016392</v>
      </c>
      <c r="S1753" s="5">
        <f t="shared" si="109"/>
        <v>168.68852459016392</v>
      </c>
      <c r="T1753" s="5" t="s">
        <v>8338</v>
      </c>
      <c r="U1753" s="5" t="s">
        <v>8339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12">
        <f t="shared" si="110"/>
        <v>42657.003263888888</v>
      </c>
      <c r="K1754" s="5">
        <v>1473833082</v>
      </c>
      <c r="L1754" s="12">
        <f t="shared" si="111"/>
        <v>42627.003263888888</v>
      </c>
      <c r="M1754" t="b">
        <v>0</v>
      </c>
      <c r="N1754" s="5">
        <v>90</v>
      </c>
      <c r="O1754" t="b">
        <v>1</v>
      </c>
      <c r="P1754" s="5" t="s">
        <v>8283</v>
      </c>
      <c r="Q1754" s="5">
        <f t="shared" si="108"/>
        <v>260.16666666666669</v>
      </c>
      <c r="R1754" s="5">
        <v>34.68888888888889</v>
      </c>
      <c r="S1754" s="5">
        <f t="shared" si="109"/>
        <v>34.68888888888889</v>
      </c>
      <c r="T1754" s="5" t="s">
        <v>8338</v>
      </c>
      <c r="U1754" s="5" t="s">
        <v>8339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12">
        <f t="shared" si="110"/>
        <v>42450.457962962959</v>
      </c>
      <c r="K1755" s="5">
        <v>1455991168</v>
      </c>
      <c r="L1755" s="12">
        <f t="shared" si="111"/>
        <v>42420.49962962963</v>
      </c>
      <c r="M1755" t="b">
        <v>0</v>
      </c>
      <c r="N1755" s="5">
        <v>35</v>
      </c>
      <c r="O1755" t="b">
        <v>1</v>
      </c>
      <c r="P1755" s="5" t="s">
        <v>8283</v>
      </c>
      <c r="Q1755" s="5">
        <f t="shared" si="108"/>
        <v>108</v>
      </c>
      <c r="R1755" s="5">
        <v>462.85714285714283</v>
      </c>
      <c r="S1755" s="5">
        <f t="shared" si="109"/>
        <v>462.85714285714283</v>
      </c>
      <c r="T1755" s="5" t="s">
        <v>8338</v>
      </c>
      <c r="U1755" s="5" t="s">
        <v>8339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12">
        <f t="shared" si="110"/>
        <v>42097.585104166668</v>
      </c>
      <c r="K1756" s="5">
        <v>1425502953</v>
      </c>
      <c r="L1756" s="12">
        <f t="shared" si="111"/>
        <v>42067.626770833333</v>
      </c>
      <c r="M1756" t="b">
        <v>0</v>
      </c>
      <c r="N1756" s="5">
        <v>90</v>
      </c>
      <c r="O1756" t="b">
        <v>1</v>
      </c>
      <c r="P1756" s="5" t="s">
        <v>8283</v>
      </c>
      <c r="Q1756" s="5">
        <f t="shared" si="108"/>
        <v>110.52941176470588</v>
      </c>
      <c r="R1756" s="5">
        <v>104.38888888888889</v>
      </c>
      <c r="S1756" s="5">
        <f t="shared" si="109"/>
        <v>104.38888888888889</v>
      </c>
      <c r="T1756" s="5" t="s">
        <v>8338</v>
      </c>
      <c r="U1756" s="5" t="s">
        <v>8339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12">
        <f t="shared" si="110"/>
        <v>42282.538900462961</v>
      </c>
      <c r="K1757" s="5">
        <v>1441479361</v>
      </c>
      <c r="L1757" s="12">
        <f t="shared" si="111"/>
        <v>42252.538900462961</v>
      </c>
      <c r="M1757" t="b">
        <v>0</v>
      </c>
      <c r="N1757" s="5">
        <v>4</v>
      </c>
      <c r="O1757" t="b">
        <v>1</v>
      </c>
      <c r="P1757" s="5" t="s">
        <v>8283</v>
      </c>
      <c r="Q1757" s="5">
        <f t="shared" si="108"/>
        <v>120</v>
      </c>
      <c r="R1757" s="5">
        <v>7.5</v>
      </c>
      <c r="S1757" s="5">
        <f t="shared" si="109"/>
        <v>7.5</v>
      </c>
      <c r="T1757" s="5" t="s">
        <v>8338</v>
      </c>
      <c r="U1757" s="5" t="s">
        <v>8339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12">
        <f t="shared" si="110"/>
        <v>42610.917465277773</v>
      </c>
      <c r="K1758" s="5">
        <v>1468987269</v>
      </c>
      <c r="L1758" s="12">
        <f t="shared" si="111"/>
        <v>42570.917465277773</v>
      </c>
      <c r="M1758" t="b">
        <v>0</v>
      </c>
      <c r="N1758" s="5">
        <v>120</v>
      </c>
      <c r="O1758" t="b">
        <v>1</v>
      </c>
      <c r="P1758" s="5" t="s">
        <v>8283</v>
      </c>
      <c r="Q1758" s="5">
        <f t="shared" si="108"/>
        <v>102.82909090909091</v>
      </c>
      <c r="R1758" s="5">
        <v>47.13</v>
      </c>
      <c r="S1758" s="5">
        <f t="shared" si="109"/>
        <v>47.13</v>
      </c>
      <c r="T1758" s="5" t="s">
        <v>8338</v>
      </c>
      <c r="U1758" s="5" t="s">
        <v>8339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12">
        <f t="shared" si="110"/>
        <v>42763.561805555553</v>
      </c>
      <c r="K1759" s="5">
        <v>1483041083</v>
      </c>
      <c r="L1759" s="12">
        <f t="shared" si="111"/>
        <v>42733.577349537038</v>
      </c>
      <c r="M1759" t="b">
        <v>0</v>
      </c>
      <c r="N1759" s="5">
        <v>14</v>
      </c>
      <c r="O1759" t="b">
        <v>1</v>
      </c>
      <c r="P1759" s="5" t="s">
        <v>8283</v>
      </c>
      <c r="Q1759" s="5">
        <f t="shared" si="108"/>
        <v>116</v>
      </c>
      <c r="R1759" s="5">
        <v>414.28571428571428</v>
      </c>
      <c r="S1759" s="5">
        <f t="shared" si="109"/>
        <v>414.28571428571428</v>
      </c>
      <c r="T1759" s="5" t="s">
        <v>8338</v>
      </c>
      <c r="U1759" s="5" t="s">
        <v>8339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12">
        <f t="shared" si="110"/>
        <v>42565.705925925926</v>
      </c>
      <c r="K1760" s="5">
        <v>1463352992</v>
      </c>
      <c r="L1760" s="12">
        <f t="shared" si="111"/>
        <v>42505.705925925926</v>
      </c>
      <c r="M1760" t="b">
        <v>0</v>
      </c>
      <c r="N1760" s="5">
        <v>27</v>
      </c>
      <c r="O1760" t="b">
        <v>1</v>
      </c>
      <c r="P1760" s="5" t="s">
        <v>8283</v>
      </c>
      <c r="Q1760" s="5">
        <f t="shared" si="108"/>
        <v>114.7</v>
      </c>
      <c r="R1760" s="5">
        <v>42.481481481481481</v>
      </c>
      <c r="S1760" s="5">
        <f t="shared" si="109"/>
        <v>42.481481481481481</v>
      </c>
      <c r="T1760" s="5" t="s">
        <v>8338</v>
      </c>
      <c r="U1760" s="5" t="s">
        <v>8339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12">
        <f t="shared" si="110"/>
        <v>42088.537372685183</v>
      </c>
      <c r="K1761" s="5">
        <v>1425585229</v>
      </c>
      <c r="L1761" s="12">
        <f t="shared" si="111"/>
        <v>42068.579039351855</v>
      </c>
      <c r="M1761" t="b">
        <v>0</v>
      </c>
      <c r="N1761" s="5">
        <v>49</v>
      </c>
      <c r="O1761" t="b">
        <v>1</v>
      </c>
      <c r="P1761" s="5" t="s">
        <v>8283</v>
      </c>
      <c r="Q1761" s="5">
        <f t="shared" si="108"/>
        <v>106.6</v>
      </c>
      <c r="R1761" s="5">
        <v>108.77551020408163</v>
      </c>
      <c r="S1761" s="5">
        <f t="shared" si="109"/>
        <v>108.77551020408163</v>
      </c>
      <c r="T1761" s="5" t="s">
        <v>8338</v>
      </c>
      <c r="U1761" s="5" t="s">
        <v>8339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12">
        <f t="shared" si="110"/>
        <v>42425.42260416667</v>
      </c>
      <c r="K1762" s="5">
        <v>1454688513</v>
      </c>
      <c r="L1762" s="12">
        <f t="shared" si="111"/>
        <v>42405.42260416667</v>
      </c>
      <c r="M1762" t="b">
        <v>0</v>
      </c>
      <c r="N1762" s="5">
        <v>102</v>
      </c>
      <c r="O1762" t="b">
        <v>1</v>
      </c>
      <c r="P1762" s="5" t="s">
        <v>8283</v>
      </c>
      <c r="Q1762" s="5">
        <f t="shared" si="108"/>
        <v>165.44</v>
      </c>
      <c r="R1762" s="5">
        <v>81.098039215686271</v>
      </c>
      <c r="S1762" s="5">
        <f t="shared" si="109"/>
        <v>81.098039215686271</v>
      </c>
      <c r="T1762" s="5" t="s">
        <v>8338</v>
      </c>
      <c r="U1762" s="5" t="s">
        <v>8339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12">
        <f t="shared" si="110"/>
        <v>42259.317824074074</v>
      </c>
      <c r="K1763" s="5">
        <v>1437745060</v>
      </c>
      <c r="L1763" s="12">
        <f t="shared" si="111"/>
        <v>42209.317824074074</v>
      </c>
      <c r="M1763" t="b">
        <v>0</v>
      </c>
      <c r="N1763" s="5">
        <v>3</v>
      </c>
      <c r="O1763" t="b">
        <v>1</v>
      </c>
      <c r="P1763" s="5" t="s">
        <v>8283</v>
      </c>
      <c r="Q1763" s="5">
        <f t="shared" si="108"/>
        <v>155</v>
      </c>
      <c r="R1763" s="5">
        <v>51.666666666666664</v>
      </c>
      <c r="S1763" s="5">
        <f t="shared" si="109"/>
        <v>51.666666666666664</v>
      </c>
      <c r="T1763" s="5" t="s">
        <v>8338</v>
      </c>
      <c r="U1763" s="5" t="s">
        <v>8339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12">
        <f t="shared" si="110"/>
        <v>42440.732002314813</v>
      </c>
      <c r="K1764" s="5">
        <v>1455147245</v>
      </c>
      <c r="L1764" s="12">
        <f t="shared" si="111"/>
        <v>42410.732002314813</v>
      </c>
      <c r="M1764" t="b">
        <v>0</v>
      </c>
      <c r="N1764" s="5">
        <v>25</v>
      </c>
      <c r="O1764" t="b">
        <v>1</v>
      </c>
      <c r="P1764" s="5" t="s">
        <v>8283</v>
      </c>
      <c r="Q1764" s="5">
        <f t="shared" si="108"/>
        <v>885</v>
      </c>
      <c r="R1764" s="5">
        <v>35.4</v>
      </c>
      <c r="S1764" s="5">
        <f t="shared" si="109"/>
        <v>35.4</v>
      </c>
      <c r="T1764" s="5" t="s">
        <v>8338</v>
      </c>
      <c r="U1764" s="5" t="s">
        <v>8339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12">
        <f t="shared" si="110"/>
        <v>42666.618518518517</v>
      </c>
      <c r="K1765" s="5">
        <v>1474663840</v>
      </c>
      <c r="L1765" s="12">
        <f t="shared" si="111"/>
        <v>42636.618518518517</v>
      </c>
      <c r="M1765" t="b">
        <v>0</v>
      </c>
      <c r="N1765" s="5">
        <v>118</v>
      </c>
      <c r="O1765" t="b">
        <v>1</v>
      </c>
      <c r="P1765" s="5" t="s">
        <v>8283</v>
      </c>
      <c r="Q1765" s="5">
        <f t="shared" si="108"/>
        <v>101.90833333333333</v>
      </c>
      <c r="R1765" s="5">
        <v>103.63559322033899</v>
      </c>
      <c r="S1765" s="5">
        <f t="shared" si="109"/>
        <v>103.63559322033899</v>
      </c>
      <c r="T1765" s="5" t="s">
        <v>8338</v>
      </c>
      <c r="U1765" s="5" t="s">
        <v>8339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12">
        <f t="shared" si="110"/>
        <v>41854.235868055555</v>
      </c>
      <c r="K1766" s="5">
        <v>1404560379</v>
      </c>
      <c r="L1766" s="12">
        <f t="shared" si="111"/>
        <v>41825.235868055555</v>
      </c>
      <c r="M1766" t="b">
        <v>1</v>
      </c>
      <c r="N1766" s="5">
        <v>39</v>
      </c>
      <c r="O1766" t="b">
        <v>0</v>
      </c>
      <c r="P1766" s="5" t="s">
        <v>8283</v>
      </c>
      <c r="Q1766" s="5">
        <f t="shared" si="108"/>
        <v>19.600000000000001</v>
      </c>
      <c r="R1766" s="5">
        <v>55.282051282051285</v>
      </c>
      <c r="S1766" s="5">
        <f t="shared" si="109"/>
        <v>55.282051282051285</v>
      </c>
      <c r="T1766" s="5" t="s">
        <v>8338</v>
      </c>
      <c r="U1766" s="5" t="s">
        <v>8339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12">
        <f t="shared" si="110"/>
        <v>41864.730462962965</v>
      </c>
      <c r="K1767" s="5">
        <v>1405380712</v>
      </c>
      <c r="L1767" s="12">
        <f t="shared" si="111"/>
        <v>41834.730462962965</v>
      </c>
      <c r="M1767" t="b">
        <v>1</v>
      </c>
      <c r="N1767" s="5">
        <v>103</v>
      </c>
      <c r="O1767" t="b">
        <v>0</v>
      </c>
      <c r="P1767" s="5" t="s">
        <v>8283</v>
      </c>
      <c r="Q1767" s="5">
        <f t="shared" si="108"/>
        <v>59.467840000000002</v>
      </c>
      <c r="R1767" s="5">
        <v>72.16970873786407</v>
      </c>
      <c r="S1767" s="5">
        <f t="shared" si="109"/>
        <v>72.16970873786407</v>
      </c>
      <c r="T1767" s="5" t="s">
        <v>8338</v>
      </c>
      <c r="U1767" s="5" t="s">
        <v>8339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12">
        <f t="shared" si="110"/>
        <v>41876.609814814816</v>
      </c>
      <c r="K1768" s="5">
        <v>1407184688</v>
      </c>
      <c r="L1768" s="12">
        <f t="shared" si="111"/>
        <v>41855.609814814816</v>
      </c>
      <c r="M1768" t="b">
        <v>1</v>
      </c>
      <c r="N1768" s="5">
        <v>0</v>
      </c>
      <c r="O1768" t="b">
        <v>0</v>
      </c>
      <c r="P1768" s="5" t="s">
        <v>8283</v>
      </c>
      <c r="Q1768" s="5">
        <f t="shared" si="108"/>
        <v>0</v>
      </c>
      <c r="R1768" s="5" t="e">
        <v>#DIV/0!</v>
      </c>
      <c r="S1768" s="5">
        <f t="shared" si="109"/>
        <v>0</v>
      </c>
      <c r="T1768" s="5" t="s">
        <v>8338</v>
      </c>
      <c r="U1768" s="5" t="s">
        <v>8339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12">
        <f t="shared" si="110"/>
        <v>41854.408379629633</v>
      </c>
      <c r="K1769" s="5">
        <v>1404488884</v>
      </c>
      <c r="L1769" s="12">
        <f t="shared" si="111"/>
        <v>41824.408379629633</v>
      </c>
      <c r="M1769" t="b">
        <v>1</v>
      </c>
      <c r="N1769" s="5">
        <v>39</v>
      </c>
      <c r="O1769" t="b">
        <v>0</v>
      </c>
      <c r="P1769" s="5" t="s">
        <v>8283</v>
      </c>
      <c r="Q1769" s="5">
        <f t="shared" si="108"/>
        <v>45.72</v>
      </c>
      <c r="R1769" s="5">
        <v>58.615384615384613</v>
      </c>
      <c r="S1769" s="5">
        <f t="shared" si="109"/>
        <v>58.615384615384613</v>
      </c>
      <c r="T1769" s="5" t="s">
        <v>8338</v>
      </c>
      <c r="U1769" s="5" t="s">
        <v>8339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12">
        <f t="shared" si="110"/>
        <v>41909.310694444444</v>
      </c>
      <c r="K1770" s="5">
        <v>1406640444</v>
      </c>
      <c r="L1770" s="12">
        <f t="shared" si="111"/>
        <v>41849.310694444444</v>
      </c>
      <c r="M1770" t="b">
        <v>1</v>
      </c>
      <c r="N1770" s="5">
        <v>15</v>
      </c>
      <c r="O1770" t="b">
        <v>0</v>
      </c>
      <c r="P1770" s="5" t="s">
        <v>8283</v>
      </c>
      <c r="Q1770" s="5">
        <f t="shared" si="108"/>
        <v>3.74</v>
      </c>
      <c r="R1770" s="5">
        <v>12.466666666666667</v>
      </c>
      <c r="S1770" s="5">
        <f t="shared" si="109"/>
        <v>12.466666666666667</v>
      </c>
      <c r="T1770" s="5" t="s">
        <v>8338</v>
      </c>
      <c r="U1770" s="5" t="s">
        <v>8339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12">
        <f t="shared" si="110"/>
        <v>42017.568969907406</v>
      </c>
      <c r="K1771" s="5">
        <v>1418585959</v>
      </c>
      <c r="L1771" s="12">
        <f t="shared" si="111"/>
        <v>41987.568969907406</v>
      </c>
      <c r="M1771" t="b">
        <v>1</v>
      </c>
      <c r="N1771" s="5">
        <v>22</v>
      </c>
      <c r="O1771" t="b">
        <v>0</v>
      </c>
      <c r="P1771" s="5" t="s">
        <v>8283</v>
      </c>
      <c r="Q1771" s="5">
        <f t="shared" si="108"/>
        <v>2.7025000000000001</v>
      </c>
      <c r="R1771" s="5">
        <v>49.136363636363633</v>
      </c>
      <c r="S1771" s="5">
        <f t="shared" si="109"/>
        <v>49.136363636363633</v>
      </c>
      <c r="T1771" s="5" t="s">
        <v>8338</v>
      </c>
      <c r="U1771" s="5" t="s">
        <v>8339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12">
        <f t="shared" si="110"/>
        <v>41926.530023148152</v>
      </c>
      <c r="K1772" s="5">
        <v>1410288194</v>
      </c>
      <c r="L1772" s="12">
        <f t="shared" si="111"/>
        <v>41891.530023148152</v>
      </c>
      <c r="M1772" t="b">
        <v>1</v>
      </c>
      <c r="N1772" s="5">
        <v>92</v>
      </c>
      <c r="O1772" t="b">
        <v>0</v>
      </c>
      <c r="P1772" s="5" t="s">
        <v>8283</v>
      </c>
      <c r="Q1772" s="5">
        <f t="shared" si="108"/>
        <v>56.514285714285712</v>
      </c>
      <c r="R1772" s="5">
        <v>150.5</v>
      </c>
      <c r="S1772" s="5">
        <f t="shared" si="109"/>
        <v>150.5</v>
      </c>
      <c r="T1772" s="5" t="s">
        <v>8338</v>
      </c>
      <c r="U1772" s="5" t="s">
        <v>8339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12">
        <f t="shared" si="110"/>
        <v>41935.729629629626</v>
      </c>
      <c r="K1773" s="5">
        <v>1411515040</v>
      </c>
      <c r="L1773" s="12">
        <f t="shared" si="111"/>
        <v>41905.729629629626</v>
      </c>
      <c r="M1773" t="b">
        <v>1</v>
      </c>
      <c r="N1773" s="5">
        <v>25</v>
      </c>
      <c r="O1773" t="b">
        <v>0</v>
      </c>
      <c r="P1773" s="5" t="s">
        <v>8283</v>
      </c>
      <c r="Q1773" s="5">
        <f t="shared" si="108"/>
        <v>21.30952380952381</v>
      </c>
      <c r="R1773" s="5">
        <v>35.799999999999997</v>
      </c>
      <c r="S1773" s="5">
        <f t="shared" si="109"/>
        <v>35.799999999999997</v>
      </c>
      <c r="T1773" s="5" t="s">
        <v>8338</v>
      </c>
      <c r="U1773" s="5" t="s">
        <v>8339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12">
        <f t="shared" si="110"/>
        <v>41826.468009259261</v>
      </c>
      <c r="K1774" s="5">
        <v>1399482836</v>
      </c>
      <c r="L1774" s="12">
        <f t="shared" si="111"/>
        <v>41766.468009259261</v>
      </c>
      <c r="M1774" t="b">
        <v>1</v>
      </c>
      <c r="N1774" s="5">
        <v>19</v>
      </c>
      <c r="O1774" t="b">
        <v>0</v>
      </c>
      <c r="P1774" s="5" t="s">
        <v>8283</v>
      </c>
      <c r="Q1774" s="5">
        <f t="shared" si="108"/>
        <v>15.6</v>
      </c>
      <c r="R1774" s="5">
        <v>45.157894736842103</v>
      </c>
      <c r="S1774" s="5">
        <f t="shared" si="109"/>
        <v>45.157894736842103</v>
      </c>
      <c r="T1774" s="5" t="s">
        <v>8338</v>
      </c>
      <c r="U1774" s="5" t="s">
        <v>8339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12">
        <f t="shared" si="110"/>
        <v>42023.510393518518</v>
      </c>
      <c r="K1775" s="5">
        <v>1417803298</v>
      </c>
      <c r="L1775" s="12">
        <f t="shared" si="111"/>
        <v>41978.510393518518</v>
      </c>
      <c r="M1775" t="b">
        <v>1</v>
      </c>
      <c r="N1775" s="5">
        <v>19</v>
      </c>
      <c r="O1775" t="b">
        <v>0</v>
      </c>
      <c r="P1775" s="5" t="s">
        <v>8283</v>
      </c>
      <c r="Q1775" s="5">
        <f t="shared" si="108"/>
        <v>6.2566666666666668</v>
      </c>
      <c r="R1775" s="5">
        <v>98.78947368421052</v>
      </c>
      <c r="S1775" s="5">
        <f t="shared" si="109"/>
        <v>98.78947368421052</v>
      </c>
      <c r="T1775" s="5" t="s">
        <v>8338</v>
      </c>
      <c r="U1775" s="5" t="s">
        <v>8339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12">
        <f t="shared" si="110"/>
        <v>41972.374305555553</v>
      </c>
      <c r="K1776" s="5">
        <v>1413609292</v>
      </c>
      <c r="L1776" s="12">
        <f t="shared" si="111"/>
        <v>41929.968657407408</v>
      </c>
      <c r="M1776" t="b">
        <v>1</v>
      </c>
      <c r="N1776" s="5">
        <v>13</v>
      </c>
      <c r="O1776" t="b">
        <v>0</v>
      </c>
      <c r="P1776" s="5" t="s">
        <v>8283</v>
      </c>
      <c r="Q1776" s="5">
        <f t="shared" si="108"/>
        <v>45.92</v>
      </c>
      <c r="R1776" s="5">
        <v>88.307692307692307</v>
      </c>
      <c r="S1776" s="5">
        <f t="shared" si="109"/>
        <v>88.307692307692307</v>
      </c>
      <c r="T1776" s="5" t="s">
        <v>8338</v>
      </c>
      <c r="U1776" s="5" t="s">
        <v>8339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12">
        <f t="shared" si="110"/>
        <v>41936.726388888885</v>
      </c>
      <c r="K1777" s="5">
        <v>1410305160</v>
      </c>
      <c r="L1777" s="12">
        <f t="shared" si="111"/>
        <v>41891.726388888885</v>
      </c>
      <c r="M1777" t="b">
        <v>1</v>
      </c>
      <c r="N1777" s="5">
        <v>124</v>
      </c>
      <c r="O1777" t="b">
        <v>0</v>
      </c>
      <c r="P1777" s="5" t="s">
        <v>8283</v>
      </c>
      <c r="Q1777" s="5">
        <f t="shared" si="108"/>
        <v>65.101538461538468</v>
      </c>
      <c r="R1777" s="5">
        <v>170.62903225806451</v>
      </c>
      <c r="S1777" s="5">
        <f t="shared" si="109"/>
        <v>170.62903225806451</v>
      </c>
      <c r="T1777" s="5" t="s">
        <v>8338</v>
      </c>
      <c r="U1777" s="5" t="s">
        <v>8339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12">
        <f t="shared" si="110"/>
        <v>41941.70684027778</v>
      </c>
      <c r="K1778" s="5">
        <v>1411513071</v>
      </c>
      <c r="L1778" s="12">
        <f t="shared" si="111"/>
        <v>41905.70684027778</v>
      </c>
      <c r="M1778" t="b">
        <v>1</v>
      </c>
      <c r="N1778" s="5">
        <v>4</v>
      </c>
      <c r="O1778" t="b">
        <v>0</v>
      </c>
      <c r="P1778" s="5" t="s">
        <v>8283</v>
      </c>
      <c r="Q1778" s="5">
        <f t="shared" si="108"/>
        <v>6.7</v>
      </c>
      <c r="R1778" s="5">
        <v>83.75</v>
      </c>
      <c r="S1778" s="5">
        <f t="shared" si="109"/>
        <v>83.75</v>
      </c>
      <c r="T1778" s="5" t="s">
        <v>8338</v>
      </c>
      <c r="U1778" s="5" t="s">
        <v>8339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12">
        <f t="shared" si="110"/>
        <v>42055.107094907406</v>
      </c>
      <c r="K1779" s="5">
        <v>1421829253</v>
      </c>
      <c r="L1779" s="12">
        <f t="shared" si="111"/>
        <v>42025.107094907406</v>
      </c>
      <c r="M1779" t="b">
        <v>1</v>
      </c>
      <c r="N1779" s="5">
        <v>10</v>
      </c>
      <c r="O1779" t="b">
        <v>0</v>
      </c>
      <c r="P1779" s="5" t="s">
        <v>8283</v>
      </c>
      <c r="Q1779" s="5">
        <f t="shared" si="108"/>
        <v>13.5625</v>
      </c>
      <c r="R1779" s="5">
        <v>65.099999999999994</v>
      </c>
      <c r="S1779" s="5">
        <f t="shared" si="109"/>
        <v>65.099999999999994</v>
      </c>
      <c r="T1779" s="5" t="s">
        <v>8338</v>
      </c>
      <c r="U1779" s="5" t="s">
        <v>8339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12">
        <f t="shared" si="110"/>
        <v>42090.571701388893</v>
      </c>
      <c r="K1780" s="5">
        <v>1423600995</v>
      </c>
      <c r="L1780" s="12">
        <f t="shared" si="111"/>
        <v>42045.61336805555</v>
      </c>
      <c r="M1780" t="b">
        <v>1</v>
      </c>
      <c r="N1780" s="5">
        <v>15</v>
      </c>
      <c r="O1780" t="b">
        <v>0</v>
      </c>
      <c r="P1780" s="5" t="s">
        <v>8283</v>
      </c>
      <c r="Q1780" s="5">
        <f t="shared" si="108"/>
        <v>1.99</v>
      </c>
      <c r="R1780" s="5">
        <v>66.333333333333329</v>
      </c>
      <c r="S1780" s="5">
        <f t="shared" si="109"/>
        <v>66.333333333333329</v>
      </c>
      <c r="T1780" s="5" t="s">
        <v>8338</v>
      </c>
      <c r="U1780" s="5" t="s">
        <v>8339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12">
        <f t="shared" si="110"/>
        <v>42615.441898148143</v>
      </c>
      <c r="K1781" s="5">
        <v>1470242180</v>
      </c>
      <c r="L1781" s="12">
        <f t="shared" si="111"/>
        <v>42585.441898148143</v>
      </c>
      <c r="M1781" t="b">
        <v>1</v>
      </c>
      <c r="N1781" s="5">
        <v>38</v>
      </c>
      <c r="O1781" t="b">
        <v>0</v>
      </c>
      <c r="P1781" s="5" t="s">
        <v>8283</v>
      </c>
      <c r="Q1781" s="5">
        <f t="shared" si="108"/>
        <v>36.236363636363635</v>
      </c>
      <c r="R1781" s="5">
        <v>104.89473684210526</v>
      </c>
      <c r="S1781" s="5">
        <f t="shared" si="109"/>
        <v>104.89473684210526</v>
      </c>
      <c r="T1781" s="5" t="s">
        <v>8338</v>
      </c>
      <c r="U1781" s="5" t="s">
        <v>8339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12">
        <f t="shared" si="110"/>
        <v>42553.350810185184</v>
      </c>
      <c r="K1782" s="5">
        <v>1462285510</v>
      </c>
      <c r="L1782" s="12">
        <f t="shared" si="111"/>
        <v>42493.350810185184</v>
      </c>
      <c r="M1782" t="b">
        <v>1</v>
      </c>
      <c r="N1782" s="5">
        <v>152</v>
      </c>
      <c r="O1782" t="b">
        <v>0</v>
      </c>
      <c r="P1782" s="5" t="s">
        <v>8283</v>
      </c>
      <c r="Q1782" s="5">
        <f t="shared" si="108"/>
        <v>39.743333333333332</v>
      </c>
      <c r="R1782" s="5">
        <v>78.440789473684205</v>
      </c>
      <c r="S1782" s="5">
        <f t="shared" si="109"/>
        <v>78.440789473684205</v>
      </c>
      <c r="T1782" s="5" t="s">
        <v>8338</v>
      </c>
      <c r="U1782" s="5" t="s">
        <v>8339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12">
        <f t="shared" si="110"/>
        <v>42628.367418981477</v>
      </c>
      <c r="K1783" s="5">
        <v>1471272545</v>
      </c>
      <c r="L1783" s="12">
        <f t="shared" si="111"/>
        <v>42597.367418981477</v>
      </c>
      <c r="M1783" t="b">
        <v>1</v>
      </c>
      <c r="N1783" s="5">
        <v>24</v>
      </c>
      <c r="O1783" t="b">
        <v>0</v>
      </c>
      <c r="P1783" s="5" t="s">
        <v>8283</v>
      </c>
      <c r="Q1783" s="5">
        <f t="shared" si="108"/>
        <v>25.763636363636362</v>
      </c>
      <c r="R1783" s="5">
        <v>59.041666666666664</v>
      </c>
      <c r="S1783" s="5">
        <f t="shared" si="109"/>
        <v>59.041666666666664</v>
      </c>
      <c r="T1783" s="5" t="s">
        <v>8338</v>
      </c>
      <c r="U1783" s="5" t="s">
        <v>8339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12">
        <f t="shared" si="110"/>
        <v>42421.325104166666</v>
      </c>
      <c r="K1784" s="5">
        <v>1453211289</v>
      </c>
      <c r="L1784" s="12">
        <f t="shared" si="111"/>
        <v>42388.325104166666</v>
      </c>
      <c r="M1784" t="b">
        <v>1</v>
      </c>
      <c r="N1784" s="5">
        <v>76</v>
      </c>
      <c r="O1784" t="b">
        <v>0</v>
      </c>
      <c r="P1784" s="5" t="s">
        <v>8283</v>
      </c>
      <c r="Q1784" s="5">
        <f t="shared" si="108"/>
        <v>15.491428571428571</v>
      </c>
      <c r="R1784" s="5">
        <v>71.34210526315789</v>
      </c>
      <c r="S1784" s="5">
        <f t="shared" si="109"/>
        <v>71.34210526315789</v>
      </c>
      <c r="T1784" s="5" t="s">
        <v>8338</v>
      </c>
      <c r="U1784" s="5" t="s">
        <v>8339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12">
        <f t="shared" si="110"/>
        <v>42145.699976851851</v>
      </c>
      <c r="K1785" s="5">
        <v>1429656478</v>
      </c>
      <c r="L1785" s="12">
        <f t="shared" si="111"/>
        <v>42115.699976851851</v>
      </c>
      <c r="M1785" t="b">
        <v>1</v>
      </c>
      <c r="N1785" s="5">
        <v>185</v>
      </c>
      <c r="O1785" t="b">
        <v>0</v>
      </c>
      <c r="P1785" s="5" t="s">
        <v>8283</v>
      </c>
      <c r="Q1785" s="5">
        <f t="shared" si="108"/>
        <v>23.692499999999999</v>
      </c>
      <c r="R1785" s="5">
        <v>51.227027027027027</v>
      </c>
      <c r="S1785" s="5">
        <f t="shared" si="109"/>
        <v>51.227027027027027</v>
      </c>
      <c r="T1785" s="5" t="s">
        <v>8338</v>
      </c>
      <c r="U1785" s="5" t="s">
        <v>8339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12">
        <f t="shared" si="110"/>
        <v>42034.892361111109</v>
      </c>
      <c r="K1786" s="5">
        <v>1419954240</v>
      </c>
      <c r="L1786" s="12">
        <f t="shared" si="111"/>
        <v>42003.405555555553</v>
      </c>
      <c r="M1786" t="b">
        <v>1</v>
      </c>
      <c r="N1786" s="5">
        <v>33</v>
      </c>
      <c r="O1786" t="b">
        <v>0</v>
      </c>
      <c r="P1786" s="5" t="s">
        <v>8283</v>
      </c>
      <c r="Q1786" s="5">
        <f t="shared" si="108"/>
        <v>39.76</v>
      </c>
      <c r="R1786" s="5">
        <v>60.242424242424242</v>
      </c>
      <c r="S1786" s="5">
        <f t="shared" si="109"/>
        <v>60.242424242424242</v>
      </c>
      <c r="T1786" s="5" t="s">
        <v>8338</v>
      </c>
      <c r="U1786" s="5" t="s">
        <v>8339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12">
        <f t="shared" si="110"/>
        <v>41927.75</v>
      </c>
      <c r="K1787" s="5">
        <v>1410750855</v>
      </c>
      <c r="L1787" s="12">
        <f t="shared" si="111"/>
        <v>41896.884895833333</v>
      </c>
      <c r="M1787" t="b">
        <v>1</v>
      </c>
      <c r="N1787" s="5">
        <v>108</v>
      </c>
      <c r="O1787" t="b">
        <v>0</v>
      </c>
      <c r="P1787" s="5" t="s">
        <v>8283</v>
      </c>
      <c r="Q1787" s="5">
        <f t="shared" si="108"/>
        <v>20.220833333333335</v>
      </c>
      <c r="R1787" s="5">
        <v>44.935185185185183</v>
      </c>
      <c r="S1787" s="5">
        <f t="shared" si="109"/>
        <v>44.935185185185183</v>
      </c>
      <c r="T1787" s="5" t="s">
        <v>8338</v>
      </c>
      <c r="U1787" s="5" t="s">
        <v>8339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12">
        <f t="shared" si="110"/>
        <v>41988.300659722227</v>
      </c>
      <c r="K1788" s="5">
        <v>1416057177</v>
      </c>
      <c r="L1788" s="12">
        <f t="shared" si="111"/>
        <v>41958.300659722227</v>
      </c>
      <c r="M1788" t="b">
        <v>1</v>
      </c>
      <c r="N1788" s="5">
        <v>29</v>
      </c>
      <c r="O1788" t="b">
        <v>0</v>
      </c>
      <c r="P1788" s="5" t="s">
        <v>8283</v>
      </c>
      <c r="Q1788" s="5">
        <f t="shared" si="108"/>
        <v>47.631578947368418</v>
      </c>
      <c r="R1788" s="5">
        <v>31.206896551724139</v>
      </c>
      <c r="S1788" s="5">
        <f t="shared" si="109"/>
        <v>31.206896551724139</v>
      </c>
      <c r="T1788" s="5" t="s">
        <v>8338</v>
      </c>
      <c r="U1788" s="5" t="s">
        <v>8339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12">
        <f t="shared" si="110"/>
        <v>42098.363854166666</v>
      </c>
      <c r="K1789" s="5">
        <v>1425570237</v>
      </c>
      <c r="L1789" s="12">
        <f t="shared" si="111"/>
        <v>42068.40552083333</v>
      </c>
      <c r="M1789" t="b">
        <v>1</v>
      </c>
      <c r="N1789" s="5">
        <v>24</v>
      </c>
      <c r="O1789" t="b">
        <v>0</v>
      </c>
      <c r="P1789" s="5" t="s">
        <v>8283</v>
      </c>
      <c r="Q1789" s="5">
        <f t="shared" si="108"/>
        <v>15.33</v>
      </c>
      <c r="R1789" s="5">
        <v>63.875</v>
      </c>
      <c r="S1789" s="5">
        <f t="shared" si="109"/>
        <v>63.875</v>
      </c>
      <c r="T1789" s="5" t="s">
        <v>8338</v>
      </c>
      <c r="U1789" s="5" t="s">
        <v>8339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12">
        <f t="shared" si="110"/>
        <v>41943.69840277778</v>
      </c>
      <c r="K1790" s="5">
        <v>1412203542</v>
      </c>
      <c r="L1790" s="12">
        <f t="shared" si="111"/>
        <v>41913.69840277778</v>
      </c>
      <c r="M1790" t="b">
        <v>1</v>
      </c>
      <c r="N1790" s="5">
        <v>4</v>
      </c>
      <c r="O1790" t="b">
        <v>0</v>
      </c>
      <c r="P1790" s="5" t="s">
        <v>8283</v>
      </c>
      <c r="Q1790" s="5">
        <f t="shared" si="108"/>
        <v>1.3818181818181818</v>
      </c>
      <c r="R1790" s="5">
        <v>19</v>
      </c>
      <c r="S1790" s="5">
        <f t="shared" si="109"/>
        <v>19</v>
      </c>
      <c r="T1790" s="5" t="s">
        <v>8338</v>
      </c>
      <c r="U1790" s="5" t="s">
        <v>8339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12">
        <f t="shared" si="110"/>
        <v>42016.000034722223</v>
      </c>
      <c r="K1791" s="5">
        <v>1415858403</v>
      </c>
      <c r="L1791" s="12">
        <f t="shared" si="111"/>
        <v>41956.000034722223</v>
      </c>
      <c r="M1791" t="b">
        <v>1</v>
      </c>
      <c r="N1791" s="5">
        <v>4</v>
      </c>
      <c r="O1791" t="b">
        <v>0</v>
      </c>
      <c r="P1791" s="5" t="s">
        <v>8283</v>
      </c>
      <c r="Q1791" s="5">
        <f t="shared" si="108"/>
        <v>0.5</v>
      </c>
      <c r="R1791" s="5">
        <v>10</v>
      </c>
      <c r="S1791" s="5">
        <f t="shared" si="109"/>
        <v>10</v>
      </c>
      <c r="T1791" s="5" t="s">
        <v>8338</v>
      </c>
      <c r="U1791" s="5" t="s">
        <v>8339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12">
        <f t="shared" si="110"/>
        <v>42040.424513888887</v>
      </c>
      <c r="K1792" s="5">
        <v>1420560678</v>
      </c>
      <c r="L1792" s="12">
        <f t="shared" si="111"/>
        <v>42010.424513888887</v>
      </c>
      <c r="M1792" t="b">
        <v>1</v>
      </c>
      <c r="N1792" s="5">
        <v>15</v>
      </c>
      <c r="O1792" t="b">
        <v>0</v>
      </c>
      <c r="P1792" s="5" t="s">
        <v>8283</v>
      </c>
      <c r="Q1792" s="5">
        <f t="shared" si="108"/>
        <v>4.957575757575758</v>
      </c>
      <c r="R1792" s="5">
        <v>109.06666666666666</v>
      </c>
      <c r="S1792" s="5">
        <f t="shared" si="109"/>
        <v>109.06666666666666</v>
      </c>
      <c r="T1792" s="5" t="s">
        <v>8338</v>
      </c>
      <c r="U1792" s="5" t="s">
        <v>8339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12">
        <f t="shared" si="110"/>
        <v>42033.490335648152</v>
      </c>
      <c r="K1793" s="5">
        <v>1417369565</v>
      </c>
      <c r="L1793" s="12">
        <f t="shared" si="111"/>
        <v>41973.490335648152</v>
      </c>
      <c r="M1793" t="b">
        <v>1</v>
      </c>
      <c r="N1793" s="5">
        <v>4</v>
      </c>
      <c r="O1793" t="b">
        <v>0</v>
      </c>
      <c r="P1793" s="5" t="s">
        <v>8283</v>
      </c>
      <c r="Q1793" s="5">
        <f t="shared" si="108"/>
        <v>3.5666666666666669</v>
      </c>
      <c r="R1793" s="5">
        <v>26.75</v>
      </c>
      <c r="S1793" s="5">
        <f t="shared" si="109"/>
        <v>26.75</v>
      </c>
      <c r="T1793" s="5" t="s">
        <v>8338</v>
      </c>
      <c r="U1793" s="5" t="s">
        <v>8339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12">
        <f t="shared" si="110"/>
        <v>42226.040972222225</v>
      </c>
      <c r="K1794" s="5">
        <v>1435970682</v>
      </c>
      <c r="L1794" s="12">
        <f t="shared" si="111"/>
        <v>42188.781041666662</v>
      </c>
      <c r="M1794" t="b">
        <v>1</v>
      </c>
      <c r="N1794" s="5">
        <v>139</v>
      </c>
      <c r="O1794" t="b">
        <v>0</v>
      </c>
      <c r="P1794" s="5" t="s">
        <v>8283</v>
      </c>
      <c r="Q1794" s="5">
        <f t="shared" ref="Q1794:Q1857" si="112">E1794*100/D1794</f>
        <v>61.124000000000002</v>
      </c>
      <c r="R1794" s="5">
        <v>109.93525179856115</v>
      </c>
      <c r="S1794" s="5">
        <f t="shared" ref="S1794:S1857" si="113">IFERROR(R1794,0)</f>
        <v>109.93525179856115</v>
      </c>
      <c r="T1794" s="5" t="s">
        <v>8338</v>
      </c>
      <c r="U1794" s="5" t="s">
        <v>8339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12">
        <f t="shared" ref="J1795:J1858" si="114">(I1795/86400)+25569+(-6/24)</f>
        <v>41970.683333333334</v>
      </c>
      <c r="K1795" s="5">
        <v>1414531440</v>
      </c>
      <c r="L1795" s="12">
        <f t="shared" ref="L1795:L1858" si="115">(K1795/86400)+25569+(-6/24)</f>
        <v>41940.641666666663</v>
      </c>
      <c r="M1795" t="b">
        <v>1</v>
      </c>
      <c r="N1795" s="5">
        <v>2</v>
      </c>
      <c r="O1795" t="b">
        <v>0</v>
      </c>
      <c r="P1795" s="5" t="s">
        <v>8283</v>
      </c>
      <c r="Q1795" s="5">
        <f t="shared" si="112"/>
        <v>1.3333333333333333</v>
      </c>
      <c r="R1795" s="5">
        <v>20</v>
      </c>
      <c r="S1795" s="5">
        <f t="shared" si="113"/>
        <v>20</v>
      </c>
      <c r="T1795" s="5" t="s">
        <v>8338</v>
      </c>
      <c r="U1795" s="5" t="s">
        <v>8339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12">
        <f t="shared" si="114"/>
        <v>42046.301180555558</v>
      </c>
      <c r="K1796" s="5">
        <v>1420636422</v>
      </c>
      <c r="L1796" s="12">
        <f t="shared" si="115"/>
        <v>42011.301180555558</v>
      </c>
      <c r="M1796" t="b">
        <v>1</v>
      </c>
      <c r="N1796" s="5">
        <v>18</v>
      </c>
      <c r="O1796" t="b">
        <v>0</v>
      </c>
      <c r="P1796" s="5" t="s">
        <v>8283</v>
      </c>
      <c r="Q1796" s="5">
        <f t="shared" si="112"/>
        <v>11.077777777777778</v>
      </c>
      <c r="R1796" s="5">
        <v>55.388888888888886</v>
      </c>
      <c r="S1796" s="5">
        <f t="shared" si="113"/>
        <v>55.388888888888886</v>
      </c>
      <c r="T1796" s="5" t="s">
        <v>8338</v>
      </c>
      <c r="U1796" s="5" t="s">
        <v>8339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12">
        <f t="shared" si="114"/>
        <v>42657.416666666672</v>
      </c>
      <c r="K1797" s="5">
        <v>1473922541</v>
      </c>
      <c r="L1797" s="12">
        <f t="shared" si="115"/>
        <v>42628.038668981477</v>
      </c>
      <c r="M1797" t="b">
        <v>1</v>
      </c>
      <c r="N1797" s="5">
        <v>81</v>
      </c>
      <c r="O1797" t="b">
        <v>0</v>
      </c>
      <c r="P1797" s="5" t="s">
        <v>8283</v>
      </c>
      <c r="Q1797" s="5">
        <f t="shared" si="112"/>
        <v>38.735714285714288</v>
      </c>
      <c r="R1797" s="5">
        <v>133.90123456790124</v>
      </c>
      <c r="S1797" s="5">
        <f t="shared" si="113"/>
        <v>133.90123456790124</v>
      </c>
      <c r="T1797" s="5" t="s">
        <v>8338</v>
      </c>
      <c r="U1797" s="5" t="s">
        <v>8339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12">
        <f t="shared" si="114"/>
        <v>42575.189421296294</v>
      </c>
      <c r="K1798" s="5">
        <v>1464172366</v>
      </c>
      <c r="L1798" s="12">
        <f t="shared" si="115"/>
        <v>42515.189421296294</v>
      </c>
      <c r="M1798" t="b">
        <v>1</v>
      </c>
      <c r="N1798" s="5">
        <v>86</v>
      </c>
      <c r="O1798" t="b">
        <v>0</v>
      </c>
      <c r="P1798" s="5" t="s">
        <v>8283</v>
      </c>
      <c r="Q1798" s="5">
        <f t="shared" si="112"/>
        <v>22.05263157894737</v>
      </c>
      <c r="R1798" s="5">
        <v>48.720930232558139</v>
      </c>
      <c r="S1798" s="5">
        <f t="shared" si="113"/>
        <v>48.720930232558139</v>
      </c>
      <c r="T1798" s="5" t="s">
        <v>8338</v>
      </c>
      <c r="U1798" s="5" t="s">
        <v>8339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12">
        <f t="shared" si="114"/>
        <v>42719.31931712963</v>
      </c>
      <c r="K1799" s="5">
        <v>1479217189</v>
      </c>
      <c r="L1799" s="12">
        <f t="shared" si="115"/>
        <v>42689.31931712963</v>
      </c>
      <c r="M1799" t="b">
        <v>1</v>
      </c>
      <c r="N1799" s="5">
        <v>140</v>
      </c>
      <c r="O1799" t="b">
        <v>0</v>
      </c>
      <c r="P1799" s="5" t="s">
        <v>8283</v>
      </c>
      <c r="Q1799" s="5">
        <f t="shared" si="112"/>
        <v>67.55</v>
      </c>
      <c r="R1799" s="5">
        <v>48.25</v>
      </c>
      <c r="S1799" s="5">
        <f t="shared" si="113"/>
        <v>48.25</v>
      </c>
      <c r="T1799" s="5" t="s">
        <v>8338</v>
      </c>
      <c r="U1799" s="5" t="s">
        <v>8339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12">
        <f t="shared" si="114"/>
        <v>42404.07677083333</v>
      </c>
      <c r="K1800" s="5">
        <v>1449388233</v>
      </c>
      <c r="L1800" s="12">
        <f t="shared" si="115"/>
        <v>42344.07677083333</v>
      </c>
      <c r="M1800" t="b">
        <v>1</v>
      </c>
      <c r="N1800" s="5">
        <v>37</v>
      </c>
      <c r="O1800" t="b">
        <v>0</v>
      </c>
      <c r="P1800" s="5" t="s">
        <v>8283</v>
      </c>
      <c r="Q1800" s="5">
        <f t="shared" si="112"/>
        <v>13.637499999999999</v>
      </c>
      <c r="R1800" s="5">
        <v>58.972972972972975</v>
      </c>
      <c r="S1800" s="5">
        <f t="shared" si="113"/>
        <v>58.972972972972975</v>
      </c>
      <c r="T1800" s="5" t="s">
        <v>8338</v>
      </c>
      <c r="U1800" s="5" t="s">
        <v>8339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12">
        <f t="shared" si="114"/>
        <v>41954.634351851855</v>
      </c>
      <c r="K1801" s="5">
        <v>1414008808</v>
      </c>
      <c r="L1801" s="12">
        <f t="shared" si="115"/>
        <v>41934.592685185184</v>
      </c>
      <c r="M1801" t="b">
        <v>1</v>
      </c>
      <c r="N1801" s="5">
        <v>6</v>
      </c>
      <c r="O1801" t="b">
        <v>0</v>
      </c>
      <c r="P1801" s="5" t="s">
        <v>8283</v>
      </c>
      <c r="Q1801" s="5">
        <f t="shared" si="112"/>
        <v>1.7457499999999999</v>
      </c>
      <c r="R1801" s="5">
        <v>11.638333333333334</v>
      </c>
      <c r="S1801" s="5">
        <f t="shared" si="113"/>
        <v>11.638333333333334</v>
      </c>
      <c r="T1801" s="5" t="s">
        <v>8338</v>
      </c>
      <c r="U1801" s="5" t="s">
        <v>8339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12">
        <f t="shared" si="114"/>
        <v>42653.356134259258</v>
      </c>
      <c r="K1802" s="5">
        <v>1473517970</v>
      </c>
      <c r="L1802" s="12">
        <f t="shared" si="115"/>
        <v>42623.356134259258</v>
      </c>
      <c r="M1802" t="b">
        <v>1</v>
      </c>
      <c r="N1802" s="5">
        <v>113</v>
      </c>
      <c r="O1802" t="b">
        <v>0</v>
      </c>
      <c r="P1802" s="5" t="s">
        <v>8283</v>
      </c>
      <c r="Q1802" s="5">
        <f t="shared" si="112"/>
        <v>20.44963251188932</v>
      </c>
      <c r="R1802" s="5">
        <v>83.716814159292042</v>
      </c>
      <c r="S1802" s="5">
        <f t="shared" si="113"/>
        <v>83.716814159292042</v>
      </c>
      <c r="T1802" s="5" t="s">
        <v>8338</v>
      </c>
      <c r="U1802" s="5" t="s">
        <v>8339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12">
        <f t="shared" si="114"/>
        <v>42353.256944444445</v>
      </c>
      <c r="K1803" s="5">
        <v>1447429868</v>
      </c>
      <c r="L1803" s="12">
        <f t="shared" si="115"/>
        <v>42321.410509259258</v>
      </c>
      <c r="M1803" t="b">
        <v>1</v>
      </c>
      <c r="N1803" s="5">
        <v>37</v>
      </c>
      <c r="O1803" t="b">
        <v>0</v>
      </c>
      <c r="P1803" s="5" t="s">
        <v>8283</v>
      </c>
      <c r="Q1803" s="5">
        <f t="shared" si="112"/>
        <v>13.852941176470589</v>
      </c>
      <c r="R1803" s="5">
        <v>63.648648648648646</v>
      </c>
      <c r="S1803" s="5">
        <f t="shared" si="113"/>
        <v>63.648648648648646</v>
      </c>
      <c r="T1803" s="5" t="s">
        <v>8338</v>
      </c>
      <c r="U1803" s="5" t="s">
        <v>8339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12">
        <f t="shared" si="114"/>
        <v>42182.665972222225</v>
      </c>
      <c r="K1804" s="5">
        <v>1433416830</v>
      </c>
      <c r="L1804" s="12">
        <f t="shared" si="115"/>
        <v>42159.22256944445</v>
      </c>
      <c r="M1804" t="b">
        <v>1</v>
      </c>
      <c r="N1804" s="5">
        <v>18</v>
      </c>
      <c r="O1804" t="b">
        <v>0</v>
      </c>
      <c r="P1804" s="5" t="s">
        <v>8283</v>
      </c>
      <c r="Q1804" s="5">
        <f t="shared" si="112"/>
        <v>48.485714285714288</v>
      </c>
      <c r="R1804" s="5">
        <v>94.277777777777771</v>
      </c>
      <c r="S1804" s="5">
        <f t="shared" si="113"/>
        <v>94.277777777777771</v>
      </c>
      <c r="T1804" s="5" t="s">
        <v>8338</v>
      </c>
      <c r="U1804" s="5" t="s">
        <v>8339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12">
        <f t="shared" si="114"/>
        <v>42048.821550925924</v>
      </c>
      <c r="K1805" s="5">
        <v>1421199782</v>
      </c>
      <c r="L1805" s="12">
        <f t="shared" si="115"/>
        <v>42017.821550925924</v>
      </c>
      <c r="M1805" t="b">
        <v>1</v>
      </c>
      <c r="N1805" s="5">
        <v>75</v>
      </c>
      <c r="O1805" t="b">
        <v>0</v>
      </c>
      <c r="P1805" s="5" t="s">
        <v>8283</v>
      </c>
      <c r="Q1805" s="5">
        <f t="shared" si="112"/>
        <v>30.8</v>
      </c>
      <c r="R1805" s="5">
        <v>71.86666666666666</v>
      </c>
      <c r="S1805" s="5">
        <f t="shared" si="113"/>
        <v>71.86666666666666</v>
      </c>
      <c r="T1805" s="5" t="s">
        <v>8338</v>
      </c>
      <c r="U1805" s="5" t="s">
        <v>8339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12">
        <f t="shared" si="114"/>
        <v>42322.469953703709</v>
      </c>
      <c r="K1806" s="5">
        <v>1444061804</v>
      </c>
      <c r="L1806" s="12">
        <f t="shared" si="115"/>
        <v>42282.428287037037</v>
      </c>
      <c r="M1806" t="b">
        <v>1</v>
      </c>
      <c r="N1806" s="5">
        <v>52</v>
      </c>
      <c r="O1806" t="b">
        <v>0</v>
      </c>
      <c r="P1806" s="5" t="s">
        <v>8283</v>
      </c>
      <c r="Q1806" s="5">
        <f t="shared" si="112"/>
        <v>35.174193548387095</v>
      </c>
      <c r="R1806" s="5">
        <v>104.84615384615384</v>
      </c>
      <c r="S1806" s="5">
        <f t="shared" si="113"/>
        <v>104.84615384615384</v>
      </c>
      <c r="T1806" s="5" t="s">
        <v>8338</v>
      </c>
      <c r="U1806" s="5" t="s">
        <v>8339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12">
        <f t="shared" si="114"/>
        <v>42279.5</v>
      </c>
      <c r="K1807" s="5">
        <v>1441048658</v>
      </c>
      <c r="L1807" s="12">
        <f t="shared" si="115"/>
        <v>42247.553912037038</v>
      </c>
      <c r="M1807" t="b">
        <v>1</v>
      </c>
      <c r="N1807" s="5">
        <v>122</v>
      </c>
      <c r="O1807" t="b">
        <v>0</v>
      </c>
      <c r="P1807" s="5" t="s">
        <v>8283</v>
      </c>
      <c r="Q1807" s="5">
        <f t="shared" si="112"/>
        <v>36.404444444444444</v>
      </c>
      <c r="R1807" s="5">
        <v>67.139344262295083</v>
      </c>
      <c r="S1807" s="5">
        <f t="shared" si="113"/>
        <v>67.139344262295083</v>
      </c>
      <c r="T1807" s="5" t="s">
        <v>8338</v>
      </c>
      <c r="U1807" s="5" t="s">
        <v>8339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12">
        <f t="shared" si="114"/>
        <v>41912.388298611113</v>
      </c>
      <c r="K1808" s="5">
        <v>1409066349</v>
      </c>
      <c r="L1808" s="12">
        <f t="shared" si="115"/>
        <v>41877.388298611113</v>
      </c>
      <c r="M1808" t="b">
        <v>1</v>
      </c>
      <c r="N1808" s="5">
        <v>8</v>
      </c>
      <c r="O1808" t="b">
        <v>0</v>
      </c>
      <c r="P1808" s="5" t="s">
        <v>8283</v>
      </c>
      <c r="Q1808" s="5">
        <f t="shared" si="112"/>
        <v>2.9550000000000001</v>
      </c>
      <c r="R1808" s="5">
        <v>73.875</v>
      </c>
      <c r="S1808" s="5">
        <f t="shared" si="113"/>
        <v>73.875</v>
      </c>
      <c r="T1808" s="5" t="s">
        <v>8338</v>
      </c>
      <c r="U1808" s="5" t="s">
        <v>8339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12">
        <f t="shared" si="114"/>
        <v>41909.818437499998</v>
      </c>
      <c r="K1809" s="5">
        <v>1409276313</v>
      </c>
      <c r="L1809" s="12">
        <f t="shared" si="115"/>
        <v>41879.818437499998</v>
      </c>
      <c r="M1809" t="b">
        <v>1</v>
      </c>
      <c r="N1809" s="5">
        <v>8</v>
      </c>
      <c r="O1809" t="b">
        <v>0</v>
      </c>
      <c r="P1809" s="5" t="s">
        <v>8283</v>
      </c>
      <c r="Q1809" s="5">
        <f t="shared" si="112"/>
        <v>11.06</v>
      </c>
      <c r="R1809" s="5">
        <v>69.125</v>
      </c>
      <c r="S1809" s="5">
        <f t="shared" si="113"/>
        <v>69.125</v>
      </c>
      <c r="T1809" s="5" t="s">
        <v>8338</v>
      </c>
      <c r="U1809" s="5" t="s">
        <v>8339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12">
        <f t="shared" si="114"/>
        <v>42777.430902777778</v>
      </c>
      <c r="K1810" s="5">
        <v>1483806030</v>
      </c>
      <c r="L1810" s="12">
        <f t="shared" si="115"/>
        <v>42742.430902777778</v>
      </c>
      <c r="M1810" t="b">
        <v>1</v>
      </c>
      <c r="N1810" s="5">
        <v>96</v>
      </c>
      <c r="O1810" t="b">
        <v>0</v>
      </c>
      <c r="P1810" s="5" t="s">
        <v>8283</v>
      </c>
      <c r="Q1810" s="5">
        <f t="shared" si="112"/>
        <v>41.407142857142858</v>
      </c>
      <c r="R1810" s="5">
        <v>120.77083333333333</v>
      </c>
      <c r="S1810" s="5">
        <f t="shared" si="113"/>
        <v>120.77083333333333</v>
      </c>
      <c r="T1810" s="5" t="s">
        <v>8338</v>
      </c>
      <c r="U1810" s="5" t="s">
        <v>8339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12">
        <f t="shared" si="114"/>
        <v>42064.657858796301</v>
      </c>
      <c r="K1811" s="5">
        <v>1422222439</v>
      </c>
      <c r="L1811" s="12">
        <f t="shared" si="115"/>
        <v>42029.657858796301</v>
      </c>
      <c r="M1811" t="b">
        <v>1</v>
      </c>
      <c r="N1811" s="5">
        <v>9</v>
      </c>
      <c r="O1811" t="b">
        <v>0</v>
      </c>
      <c r="P1811" s="5" t="s">
        <v>8283</v>
      </c>
      <c r="Q1811" s="5">
        <f t="shared" si="112"/>
        <v>10.857142857142858</v>
      </c>
      <c r="R1811" s="5">
        <v>42.222222222222221</v>
      </c>
      <c r="S1811" s="5">
        <f t="shared" si="113"/>
        <v>42.222222222222221</v>
      </c>
      <c r="T1811" s="5" t="s">
        <v>8338</v>
      </c>
      <c r="U1811" s="5" t="s">
        <v>8339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12">
        <f t="shared" si="114"/>
        <v>41872.66002314815</v>
      </c>
      <c r="K1812" s="5">
        <v>1407621026</v>
      </c>
      <c r="L1812" s="12">
        <f t="shared" si="115"/>
        <v>41860.66002314815</v>
      </c>
      <c r="M1812" t="b">
        <v>0</v>
      </c>
      <c r="N1812" s="5">
        <v>2</v>
      </c>
      <c r="O1812" t="b">
        <v>0</v>
      </c>
      <c r="P1812" s="5" t="s">
        <v>8283</v>
      </c>
      <c r="Q1812" s="5">
        <f t="shared" si="112"/>
        <v>3.3333333333333335</v>
      </c>
      <c r="R1812" s="5">
        <v>7.5</v>
      </c>
      <c r="S1812" s="5">
        <f t="shared" si="113"/>
        <v>7.5</v>
      </c>
      <c r="T1812" s="5" t="s">
        <v>8338</v>
      </c>
      <c r="U1812" s="5" t="s">
        <v>8339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12">
        <f t="shared" si="114"/>
        <v>41935.916666666664</v>
      </c>
      <c r="K1813" s="5">
        <v>1408962270</v>
      </c>
      <c r="L1813" s="12">
        <f t="shared" si="115"/>
        <v>41876.183680555558</v>
      </c>
      <c r="M1813" t="b">
        <v>0</v>
      </c>
      <c r="N1813" s="5">
        <v>26</v>
      </c>
      <c r="O1813" t="b">
        <v>0</v>
      </c>
      <c r="P1813" s="5" t="s">
        <v>8283</v>
      </c>
      <c r="Q1813" s="5">
        <f t="shared" si="112"/>
        <v>7.407407407407407E-2</v>
      </c>
      <c r="R1813" s="5">
        <v>1.5384615384615385</v>
      </c>
      <c r="S1813" s="5">
        <f t="shared" si="113"/>
        <v>1.5384615384615385</v>
      </c>
      <c r="T1813" s="5" t="s">
        <v>8338</v>
      </c>
      <c r="U1813" s="5" t="s">
        <v>8339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12">
        <f t="shared" si="114"/>
        <v>42554.068703703699</v>
      </c>
      <c r="K1814" s="5">
        <v>1464939536</v>
      </c>
      <c r="L1814" s="12">
        <f t="shared" si="115"/>
        <v>42524.068703703699</v>
      </c>
      <c r="M1814" t="b">
        <v>0</v>
      </c>
      <c r="N1814" s="5">
        <v>23</v>
      </c>
      <c r="O1814" t="b">
        <v>0</v>
      </c>
      <c r="P1814" s="5" t="s">
        <v>8283</v>
      </c>
      <c r="Q1814" s="5">
        <f t="shared" si="112"/>
        <v>13.307692307692308</v>
      </c>
      <c r="R1814" s="5">
        <v>37.608695652173914</v>
      </c>
      <c r="S1814" s="5">
        <f t="shared" si="113"/>
        <v>37.608695652173914</v>
      </c>
      <c r="T1814" s="5" t="s">
        <v>8338</v>
      </c>
      <c r="U1814" s="5" t="s">
        <v>8339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12">
        <f t="shared" si="114"/>
        <v>41859.639027777775</v>
      </c>
      <c r="K1815" s="5">
        <v>1404940812</v>
      </c>
      <c r="L1815" s="12">
        <f t="shared" si="115"/>
        <v>41829.639027777775</v>
      </c>
      <c r="M1815" t="b">
        <v>0</v>
      </c>
      <c r="N1815" s="5">
        <v>0</v>
      </c>
      <c r="O1815" t="b">
        <v>0</v>
      </c>
      <c r="P1815" s="5" t="s">
        <v>8283</v>
      </c>
      <c r="Q1815" s="5">
        <f t="shared" si="112"/>
        <v>0</v>
      </c>
      <c r="R1815" s="5" t="e">
        <v>#DIV/0!</v>
      </c>
      <c r="S1815" s="5">
        <f t="shared" si="113"/>
        <v>0</v>
      </c>
      <c r="T1815" s="5" t="s">
        <v>8338</v>
      </c>
      <c r="U1815" s="5" t="s">
        <v>8339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12">
        <f t="shared" si="114"/>
        <v>42063.064074074078</v>
      </c>
      <c r="K1816" s="5">
        <v>1422516736</v>
      </c>
      <c r="L1816" s="12">
        <f t="shared" si="115"/>
        <v>42033.064074074078</v>
      </c>
      <c r="M1816" t="b">
        <v>0</v>
      </c>
      <c r="N1816" s="5">
        <v>140</v>
      </c>
      <c r="O1816" t="b">
        <v>0</v>
      </c>
      <c r="P1816" s="5" t="s">
        <v>8283</v>
      </c>
      <c r="Q1816" s="5">
        <f t="shared" si="112"/>
        <v>49.18333333333333</v>
      </c>
      <c r="R1816" s="5">
        <v>42.157142857142858</v>
      </c>
      <c r="S1816" s="5">
        <f t="shared" si="113"/>
        <v>42.157142857142858</v>
      </c>
      <c r="T1816" s="5" t="s">
        <v>8338</v>
      </c>
      <c r="U1816" s="5" t="s">
        <v>8339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12">
        <f t="shared" si="114"/>
        <v>42186.656678240739</v>
      </c>
      <c r="K1817" s="5">
        <v>1434577537</v>
      </c>
      <c r="L1817" s="12">
        <f t="shared" si="115"/>
        <v>42172.656678240739</v>
      </c>
      <c r="M1817" t="b">
        <v>0</v>
      </c>
      <c r="N1817" s="5">
        <v>0</v>
      </c>
      <c r="O1817" t="b">
        <v>0</v>
      </c>
      <c r="P1817" s="5" t="s">
        <v>8283</v>
      </c>
      <c r="Q1817" s="5">
        <f t="shared" si="112"/>
        <v>0</v>
      </c>
      <c r="R1817" s="5" t="e">
        <v>#DIV/0!</v>
      </c>
      <c r="S1817" s="5">
        <f t="shared" si="113"/>
        <v>0</v>
      </c>
      <c r="T1817" s="5" t="s">
        <v>8338</v>
      </c>
      <c r="U1817" s="5" t="s">
        <v>8339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12">
        <f t="shared" si="114"/>
        <v>42576.541666666672</v>
      </c>
      <c r="K1818" s="5">
        <v>1467061303</v>
      </c>
      <c r="L1818" s="12">
        <f t="shared" si="115"/>
        <v>42548.626192129625</v>
      </c>
      <c r="M1818" t="b">
        <v>0</v>
      </c>
      <c r="N1818" s="5">
        <v>6</v>
      </c>
      <c r="O1818" t="b">
        <v>0</v>
      </c>
      <c r="P1818" s="5" t="s">
        <v>8283</v>
      </c>
      <c r="Q1818" s="5">
        <f t="shared" si="112"/>
        <v>2.036</v>
      </c>
      <c r="R1818" s="5">
        <v>84.833333333333329</v>
      </c>
      <c r="S1818" s="5">
        <f t="shared" si="113"/>
        <v>84.833333333333329</v>
      </c>
      <c r="T1818" s="5" t="s">
        <v>8338</v>
      </c>
      <c r="U1818" s="5" t="s">
        <v>8339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12">
        <f t="shared" si="114"/>
        <v>42765.040972222225</v>
      </c>
      <c r="K1819" s="5">
        <v>1480607607</v>
      </c>
      <c r="L1819" s="12">
        <f t="shared" si="115"/>
        <v>42705.412118055552</v>
      </c>
      <c r="M1819" t="b">
        <v>0</v>
      </c>
      <c r="N1819" s="5">
        <v>100</v>
      </c>
      <c r="O1819" t="b">
        <v>0</v>
      </c>
      <c r="P1819" s="5" t="s">
        <v>8283</v>
      </c>
      <c r="Q1819" s="5">
        <f t="shared" si="112"/>
        <v>52.327777777777776</v>
      </c>
      <c r="R1819" s="5">
        <v>94.19</v>
      </c>
      <c r="S1819" s="5">
        <f t="shared" si="113"/>
        <v>94.19</v>
      </c>
      <c r="T1819" s="5" t="s">
        <v>8338</v>
      </c>
      <c r="U1819" s="5" t="s">
        <v>8339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12">
        <f t="shared" si="114"/>
        <v>42096.942708333328</v>
      </c>
      <c r="K1820" s="5">
        <v>1425447450</v>
      </c>
      <c r="L1820" s="12">
        <f t="shared" si="115"/>
        <v>42066.984375</v>
      </c>
      <c r="M1820" t="b">
        <v>0</v>
      </c>
      <c r="N1820" s="5">
        <v>0</v>
      </c>
      <c r="O1820" t="b">
        <v>0</v>
      </c>
      <c r="P1820" s="5" t="s">
        <v>8283</v>
      </c>
      <c r="Q1820" s="5">
        <f t="shared" si="112"/>
        <v>0</v>
      </c>
      <c r="R1820" s="5" t="e">
        <v>#DIV/0!</v>
      </c>
      <c r="S1820" s="5">
        <f t="shared" si="113"/>
        <v>0</v>
      </c>
      <c r="T1820" s="5" t="s">
        <v>8338</v>
      </c>
      <c r="U1820" s="5" t="s">
        <v>8339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12">
        <f t="shared" si="114"/>
        <v>41850.502268518518</v>
      </c>
      <c r="K1821" s="5">
        <v>1404151396</v>
      </c>
      <c r="L1821" s="12">
        <f t="shared" si="115"/>
        <v>41820.502268518518</v>
      </c>
      <c r="M1821" t="b">
        <v>0</v>
      </c>
      <c r="N1821" s="5">
        <v>4</v>
      </c>
      <c r="O1821" t="b">
        <v>0</v>
      </c>
      <c r="P1821" s="5" t="s">
        <v>8283</v>
      </c>
      <c r="Q1821" s="5">
        <f t="shared" si="112"/>
        <v>2.0833333333333335</v>
      </c>
      <c r="R1821" s="5">
        <v>6.25</v>
      </c>
      <c r="S1821" s="5">
        <f t="shared" si="113"/>
        <v>6.25</v>
      </c>
      <c r="T1821" s="5" t="s">
        <v>8338</v>
      </c>
      <c r="U1821" s="5" t="s">
        <v>8339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12">
        <f t="shared" si="114"/>
        <v>42094.792708333334</v>
      </c>
      <c r="K1822" s="5">
        <v>1425261690</v>
      </c>
      <c r="L1822" s="12">
        <f t="shared" si="115"/>
        <v>42064.834374999999</v>
      </c>
      <c r="M1822" t="b">
        <v>0</v>
      </c>
      <c r="N1822" s="5">
        <v>8</v>
      </c>
      <c r="O1822" t="b">
        <v>0</v>
      </c>
      <c r="P1822" s="5" t="s">
        <v>8283</v>
      </c>
      <c r="Q1822" s="5">
        <f t="shared" si="112"/>
        <v>6.5653846153846152</v>
      </c>
      <c r="R1822" s="5">
        <v>213.375</v>
      </c>
      <c r="S1822" s="5">
        <f t="shared" si="113"/>
        <v>213.375</v>
      </c>
      <c r="T1822" s="5" t="s">
        <v>8338</v>
      </c>
      <c r="U1822" s="5" t="s">
        <v>8339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12">
        <f t="shared" si="114"/>
        <v>40971.069062499999</v>
      </c>
      <c r="K1823" s="5">
        <v>1326872367</v>
      </c>
      <c r="L1823" s="12">
        <f t="shared" si="115"/>
        <v>40926.069062499999</v>
      </c>
      <c r="M1823" t="b">
        <v>0</v>
      </c>
      <c r="N1823" s="5">
        <v>57</v>
      </c>
      <c r="O1823" t="b">
        <v>1</v>
      </c>
      <c r="P1823" s="5" t="s">
        <v>8274</v>
      </c>
      <c r="Q1823" s="5">
        <f t="shared" si="112"/>
        <v>134.88999999999999</v>
      </c>
      <c r="R1823" s="5">
        <v>59.162280701754383</v>
      </c>
      <c r="S1823" s="5">
        <f t="shared" si="113"/>
        <v>59.162280701754383</v>
      </c>
      <c r="T1823" s="5" t="s">
        <v>8307</v>
      </c>
      <c r="U1823" s="5" t="s">
        <v>8306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12">
        <f t="shared" si="114"/>
        <v>41670.542361111111</v>
      </c>
      <c r="K1824" s="5">
        <v>1388084862</v>
      </c>
      <c r="L1824" s="12">
        <f t="shared" si="115"/>
        <v>41634.547013888892</v>
      </c>
      <c r="M1824" t="b">
        <v>0</v>
      </c>
      <c r="N1824" s="5">
        <v>11</v>
      </c>
      <c r="O1824" t="b">
        <v>1</v>
      </c>
      <c r="P1824" s="5" t="s">
        <v>8274</v>
      </c>
      <c r="Q1824" s="5">
        <f t="shared" si="112"/>
        <v>100</v>
      </c>
      <c r="R1824" s="5">
        <v>27.272727272727273</v>
      </c>
      <c r="S1824" s="5">
        <f t="shared" si="113"/>
        <v>27.272727272727273</v>
      </c>
      <c r="T1824" s="5" t="s">
        <v>8307</v>
      </c>
      <c r="U1824" s="5" t="s">
        <v>8306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12">
        <f t="shared" si="114"/>
        <v>41206.434907407405</v>
      </c>
      <c r="K1825" s="5">
        <v>1348503976</v>
      </c>
      <c r="L1825" s="12">
        <f t="shared" si="115"/>
        <v>41176.434907407405</v>
      </c>
      <c r="M1825" t="b">
        <v>0</v>
      </c>
      <c r="N1825" s="5">
        <v>33</v>
      </c>
      <c r="O1825" t="b">
        <v>1</v>
      </c>
      <c r="P1825" s="5" t="s">
        <v>8274</v>
      </c>
      <c r="Q1825" s="5">
        <f t="shared" si="112"/>
        <v>115.85714285714286</v>
      </c>
      <c r="R1825" s="5">
        <v>24.575757575757574</v>
      </c>
      <c r="S1825" s="5">
        <f t="shared" si="113"/>
        <v>24.575757575757574</v>
      </c>
      <c r="T1825" s="5" t="s">
        <v>8307</v>
      </c>
      <c r="U1825" s="5" t="s">
        <v>8306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12">
        <f t="shared" si="114"/>
        <v>41646.838888888888</v>
      </c>
      <c r="K1826" s="5">
        <v>1387403967</v>
      </c>
      <c r="L1826" s="12">
        <f t="shared" si="115"/>
        <v>41626.666284722218</v>
      </c>
      <c r="M1826" t="b">
        <v>0</v>
      </c>
      <c r="N1826" s="5">
        <v>40</v>
      </c>
      <c r="O1826" t="b">
        <v>1</v>
      </c>
      <c r="P1826" s="5" t="s">
        <v>8274</v>
      </c>
      <c r="Q1826" s="5">
        <f t="shared" si="112"/>
        <v>100.06666666666666</v>
      </c>
      <c r="R1826" s="5">
        <v>75.05</v>
      </c>
      <c r="S1826" s="5">
        <f t="shared" si="113"/>
        <v>75.05</v>
      </c>
      <c r="T1826" s="5" t="s">
        <v>8307</v>
      </c>
      <c r="U1826" s="5" t="s">
        <v>8306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12">
        <f t="shared" si="114"/>
        <v>41466.58452546296</v>
      </c>
      <c r="K1827" s="5">
        <v>1371585703</v>
      </c>
      <c r="L1827" s="12">
        <f t="shared" si="115"/>
        <v>41443.58452546296</v>
      </c>
      <c r="M1827" t="b">
        <v>0</v>
      </c>
      <c r="N1827" s="5">
        <v>50</v>
      </c>
      <c r="O1827" t="b">
        <v>1</v>
      </c>
      <c r="P1827" s="5" t="s">
        <v>8274</v>
      </c>
      <c r="Q1827" s="5">
        <f t="shared" si="112"/>
        <v>105.05</v>
      </c>
      <c r="R1827" s="5">
        <v>42.02</v>
      </c>
      <c r="S1827" s="5">
        <f t="shared" si="113"/>
        <v>42.02</v>
      </c>
      <c r="T1827" s="5" t="s">
        <v>8307</v>
      </c>
      <c r="U1827" s="5" t="s">
        <v>8306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12">
        <f t="shared" si="114"/>
        <v>41687.673807870371</v>
      </c>
      <c r="K1828" s="5">
        <v>1390083017</v>
      </c>
      <c r="L1828" s="12">
        <f t="shared" si="115"/>
        <v>41657.673807870371</v>
      </c>
      <c r="M1828" t="b">
        <v>0</v>
      </c>
      <c r="N1828" s="5">
        <v>38</v>
      </c>
      <c r="O1828" t="b">
        <v>1</v>
      </c>
      <c r="P1828" s="5" t="s">
        <v>8274</v>
      </c>
      <c r="Q1828" s="5">
        <f t="shared" si="112"/>
        <v>101</v>
      </c>
      <c r="R1828" s="5">
        <v>53.157894736842103</v>
      </c>
      <c r="S1828" s="5">
        <f t="shared" si="113"/>
        <v>53.157894736842103</v>
      </c>
      <c r="T1828" s="5" t="s">
        <v>8307</v>
      </c>
      <c r="U1828" s="5" t="s">
        <v>8306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12">
        <f t="shared" si="114"/>
        <v>40605.075937499998</v>
      </c>
      <c r="K1829" s="5">
        <v>1294818561</v>
      </c>
      <c r="L1829" s="12">
        <f t="shared" si="115"/>
        <v>40555.075937499998</v>
      </c>
      <c r="M1829" t="b">
        <v>0</v>
      </c>
      <c r="N1829" s="5">
        <v>96</v>
      </c>
      <c r="O1829" t="b">
        <v>1</v>
      </c>
      <c r="P1829" s="5" t="s">
        <v>8274</v>
      </c>
      <c r="Q1829" s="5">
        <f t="shared" si="112"/>
        <v>100.66249999999999</v>
      </c>
      <c r="R1829" s="5">
        <v>83.885416666666671</v>
      </c>
      <c r="S1829" s="5">
        <f t="shared" si="113"/>
        <v>83.885416666666671</v>
      </c>
      <c r="T1829" s="5" t="s">
        <v>8307</v>
      </c>
      <c r="U1829" s="5" t="s">
        <v>8306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12">
        <f t="shared" si="114"/>
        <v>41768.666666666664</v>
      </c>
      <c r="K1830" s="5">
        <v>1396906530</v>
      </c>
      <c r="L1830" s="12">
        <f t="shared" si="115"/>
        <v>41736.649652777778</v>
      </c>
      <c r="M1830" t="b">
        <v>0</v>
      </c>
      <c r="N1830" s="5">
        <v>48</v>
      </c>
      <c r="O1830" t="b">
        <v>1</v>
      </c>
      <c r="P1830" s="5" t="s">
        <v>8274</v>
      </c>
      <c r="Q1830" s="5">
        <f t="shared" si="112"/>
        <v>100.16</v>
      </c>
      <c r="R1830" s="5">
        <v>417.33333333333331</v>
      </c>
      <c r="S1830" s="5">
        <f t="shared" si="113"/>
        <v>417.33333333333331</v>
      </c>
      <c r="T1830" s="5" t="s">
        <v>8307</v>
      </c>
      <c r="U1830" s="5" t="s">
        <v>8306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12">
        <f t="shared" si="114"/>
        <v>40564.666666666664</v>
      </c>
      <c r="K1831" s="5">
        <v>1291428371</v>
      </c>
      <c r="L1831" s="12">
        <f t="shared" si="115"/>
        <v>40515.837627314817</v>
      </c>
      <c r="M1831" t="b">
        <v>0</v>
      </c>
      <c r="N1831" s="5">
        <v>33</v>
      </c>
      <c r="O1831" t="b">
        <v>1</v>
      </c>
      <c r="P1831" s="5" t="s">
        <v>8274</v>
      </c>
      <c r="Q1831" s="5">
        <f t="shared" si="112"/>
        <v>166.68333333333334</v>
      </c>
      <c r="R1831" s="5">
        <v>75.765151515151516</v>
      </c>
      <c r="S1831" s="5">
        <f t="shared" si="113"/>
        <v>75.765151515151516</v>
      </c>
      <c r="T1831" s="5" t="s">
        <v>8307</v>
      </c>
      <c r="U1831" s="5" t="s">
        <v>8306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12">
        <f t="shared" si="114"/>
        <v>41694.434108796297</v>
      </c>
      <c r="K1832" s="5">
        <v>1390667107</v>
      </c>
      <c r="L1832" s="12">
        <f t="shared" si="115"/>
        <v>41664.434108796297</v>
      </c>
      <c r="M1832" t="b">
        <v>0</v>
      </c>
      <c r="N1832" s="5">
        <v>226</v>
      </c>
      <c r="O1832" t="b">
        <v>1</v>
      </c>
      <c r="P1832" s="5" t="s">
        <v>8274</v>
      </c>
      <c r="Q1832" s="5">
        <f t="shared" si="112"/>
        <v>101.53333333333333</v>
      </c>
      <c r="R1832" s="5">
        <v>67.389380530973455</v>
      </c>
      <c r="S1832" s="5">
        <f t="shared" si="113"/>
        <v>67.389380530973455</v>
      </c>
      <c r="T1832" s="5" t="s">
        <v>8307</v>
      </c>
      <c r="U1832" s="5" t="s">
        <v>8306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12">
        <f t="shared" si="114"/>
        <v>41041.746099537035</v>
      </c>
      <c r="K1833" s="5">
        <v>1335570863</v>
      </c>
      <c r="L1833" s="12">
        <f t="shared" si="115"/>
        <v>41026.746099537035</v>
      </c>
      <c r="M1833" t="b">
        <v>0</v>
      </c>
      <c r="N1833" s="5">
        <v>14</v>
      </c>
      <c r="O1833" t="b">
        <v>1</v>
      </c>
      <c r="P1833" s="5" t="s">
        <v>8274</v>
      </c>
      <c r="Q1833" s="5">
        <f t="shared" si="112"/>
        <v>103</v>
      </c>
      <c r="R1833" s="5">
        <v>73.571428571428569</v>
      </c>
      <c r="S1833" s="5">
        <f t="shared" si="113"/>
        <v>73.571428571428569</v>
      </c>
      <c r="T1833" s="5" t="s">
        <v>8307</v>
      </c>
      <c r="U1833" s="5" t="s">
        <v>8306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12">
        <f t="shared" si="114"/>
        <v>40606.289664351854</v>
      </c>
      <c r="K1834" s="5">
        <v>1296651427</v>
      </c>
      <c r="L1834" s="12">
        <f t="shared" si="115"/>
        <v>40576.289664351854</v>
      </c>
      <c r="M1834" t="b">
        <v>0</v>
      </c>
      <c r="N1834" s="5">
        <v>20</v>
      </c>
      <c r="O1834" t="b">
        <v>1</v>
      </c>
      <c r="P1834" s="5" t="s">
        <v>8274</v>
      </c>
      <c r="Q1834" s="5">
        <f t="shared" si="112"/>
        <v>142.85714285714286</v>
      </c>
      <c r="R1834" s="5">
        <v>25</v>
      </c>
      <c r="S1834" s="5">
        <f t="shared" si="113"/>
        <v>25</v>
      </c>
      <c r="T1834" s="5" t="s">
        <v>8307</v>
      </c>
      <c r="U1834" s="5" t="s">
        <v>8306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12">
        <f t="shared" si="114"/>
        <v>41335.082638888889</v>
      </c>
      <c r="K1835" s="5">
        <v>1359421403</v>
      </c>
      <c r="L1835" s="12">
        <f t="shared" si="115"/>
        <v>41302.794016203705</v>
      </c>
      <c r="M1835" t="b">
        <v>0</v>
      </c>
      <c r="N1835" s="5">
        <v>25</v>
      </c>
      <c r="O1835" t="b">
        <v>1</v>
      </c>
      <c r="P1835" s="5" t="s">
        <v>8274</v>
      </c>
      <c r="Q1835" s="5">
        <f t="shared" si="112"/>
        <v>262.5</v>
      </c>
      <c r="R1835" s="5">
        <v>42</v>
      </c>
      <c r="S1835" s="5">
        <f t="shared" si="113"/>
        <v>42</v>
      </c>
      <c r="T1835" s="5" t="s">
        <v>8307</v>
      </c>
      <c r="U1835" s="5" t="s">
        <v>8306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12">
        <f t="shared" si="114"/>
        <v>42028.714062500003</v>
      </c>
      <c r="K1836" s="5">
        <v>1418684895</v>
      </c>
      <c r="L1836" s="12">
        <f t="shared" si="115"/>
        <v>41988.714062500003</v>
      </c>
      <c r="M1836" t="b">
        <v>0</v>
      </c>
      <c r="N1836" s="5">
        <v>90</v>
      </c>
      <c r="O1836" t="b">
        <v>1</v>
      </c>
      <c r="P1836" s="5" t="s">
        <v>8274</v>
      </c>
      <c r="Q1836" s="5">
        <f t="shared" si="112"/>
        <v>118.05</v>
      </c>
      <c r="R1836" s="5">
        <v>131.16666666666666</v>
      </c>
      <c r="S1836" s="5">
        <f t="shared" si="113"/>
        <v>131.16666666666666</v>
      </c>
      <c r="T1836" s="5" t="s">
        <v>8307</v>
      </c>
      <c r="U1836" s="5" t="s">
        <v>8306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12">
        <f t="shared" si="114"/>
        <v>42460.410543981481</v>
      </c>
      <c r="K1837" s="5">
        <v>1456851071</v>
      </c>
      <c r="L1837" s="12">
        <f t="shared" si="115"/>
        <v>42430.452210648145</v>
      </c>
      <c r="M1837" t="b">
        <v>0</v>
      </c>
      <c r="N1837" s="5">
        <v>11</v>
      </c>
      <c r="O1837" t="b">
        <v>1</v>
      </c>
      <c r="P1837" s="5" t="s">
        <v>8274</v>
      </c>
      <c r="Q1837" s="5">
        <f t="shared" si="112"/>
        <v>104</v>
      </c>
      <c r="R1837" s="5">
        <v>47.272727272727273</v>
      </c>
      <c r="S1837" s="5">
        <f t="shared" si="113"/>
        <v>47.272727272727273</v>
      </c>
      <c r="T1837" s="5" t="s">
        <v>8307</v>
      </c>
      <c r="U1837" s="5" t="s">
        <v>8306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12">
        <f t="shared" si="114"/>
        <v>41322.559363425928</v>
      </c>
      <c r="K1838" s="5">
        <v>1359660329</v>
      </c>
      <c r="L1838" s="12">
        <f t="shared" si="115"/>
        <v>41305.559363425928</v>
      </c>
      <c r="M1838" t="b">
        <v>0</v>
      </c>
      <c r="N1838" s="5">
        <v>55</v>
      </c>
      <c r="O1838" t="b">
        <v>1</v>
      </c>
      <c r="P1838" s="5" t="s">
        <v>8274</v>
      </c>
      <c r="Q1838" s="5">
        <f t="shared" si="112"/>
        <v>200.34</v>
      </c>
      <c r="R1838" s="5">
        <v>182.12727272727273</v>
      </c>
      <c r="S1838" s="5">
        <f t="shared" si="113"/>
        <v>182.12727272727273</v>
      </c>
      <c r="T1838" s="5" t="s">
        <v>8307</v>
      </c>
      <c r="U1838" s="5" t="s">
        <v>8306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12">
        <f t="shared" si="114"/>
        <v>40985.756192129629</v>
      </c>
      <c r="K1839" s="5">
        <v>1326848935</v>
      </c>
      <c r="L1839" s="12">
        <f t="shared" si="115"/>
        <v>40925.797858796301</v>
      </c>
      <c r="M1839" t="b">
        <v>0</v>
      </c>
      <c r="N1839" s="5">
        <v>30</v>
      </c>
      <c r="O1839" t="b">
        <v>1</v>
      </c>
      <c r="P1839" s="5" t="s">
        <v>8274</v>
      </c>
      <c r="Q1839" s="5">
        <f t="shared" si="112"/>
        <v>306.83333333333331</v>
      </c>
      <c r="R1839" s="5">
        <v>61.366666666666667</v>
      </c>
      <c r="S1839" s="5">
        <f t="shared" si="113"/>
        <v>61.366666666666667</v>
      </c>
      <c r="T1839" s="5" t="s">
        <v>8307</v>
      </c>
      <c r="U1839" s="5" t="s">
        <v>8306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12">
        <f t="shared" si="114"/>
        <v>40816.875</v>
      </c>
      <c r="K1840" s="5">
        <v>1314989557</v>
      </c>
      <c r="L1840" s="12">
        <f t="shared" si="115"/>
        <v>40788.536539351851</v>
      </c>
      <c r="M1840" t="b">
        <v>0</v>
      </c>
      <c r="N1840" s="5">
        <v>28</v>
      </c>
      <c r="O1840" t="b">
        <v>1</v>
      </c>
      <c r="P1840" s="5" t="s">
        <v>8274</v>
      </c>
      <c r="Q1840" s="5">
        <f t="shared" si="112"/>
        <v>100.149</v>
      </c>
      <c r="R1840" s="5">
        <v>35.767499999999998</v>
      </c>
      <c r="S1840" s="5">
        <f t="shared" si="113"/>
        <v>35.767499999999998</v>
      </c>
      <c r="T1840" s="5" t="s">
        <v>8307</v>
      </c>
      <c r="U1840" s="5" t="s">
        <v>8306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12">
        <f t="shared" si="114"/>
        <v>42644.472013888888</v>
      </c>
      <c r="K1841" s="5">
        <v>1472750382</v>
      </c>
      <c r="L1841" s="12">
        <f t="shared" si="115"/>
        <v>42614.472013888888</v>
      </c>
      <c r="M1841" t="b">
        <v>0</v>
      </c>
      <c r="N1841" s="5">
        <v>45</v>
      </c>
      <c r="O1841" t="b">
        <v>1</v>
      </c>
      <c r="P1841" s="5" t="s">
        <v>8274</v>
      </c>
      <c r="Q1841" s="5">
        <f t="shared" si="112"/>
        <v>205.3</v>
      </c>
      <c r="R1841" s="5">
        <v>45.62222222222222</v>
      </c>
      <c r="S1841" s="5">
        <f t="shared" si="113"/>
        <v>45.62222222222222</v>
      </c>
      <c r="T1841" s="5" t="s">
        <v>8307</v>
      </c>
      <c r="U1841" s="5" t="s">
        <v>8306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12">
        <f t="shared" si="114"/>
        <v>41400.957638888889</v>
      </c>
      <c r="K1842" s="5">
        <v>1366251510</v>
      </c>
      <c r="L1842" s="12">
        <f t="shared" si="115"/>
        <v>41381.846180555556</v>
      </c>
      <c r="M1842" t="b">
        <v>0</v>
      </c>
      <c r="N1842" s="5">
        <v>13</v>
      </c>
      <c r="O1842" t="b">
        <v>1</v>
      </c>
      <c r="P1842" s="5" t="s">
        <v>8274</v>
      </c>
      <c r="Q1842" s="5">
        <f t="shared" si="112"/>
        <v>108.88888888888889</v>
      </c>
      <c r="R1842" s="5">
        <v>75.384615384615387</v>
      </c>
      <c r="S1842" s="5">
        <f t="shared" si="113"/>
        <v>75.384615384615387</v>
      </c>
      <c r="T1842" s="5" t="s">
        <v>8307</v>
      </c>
      <c r="U1842" s="5" t="s">
        <v>8306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12">
        <f t="shared" si="114"/>
        <v>41778.957638888889</v>
      </c>
      <c r="K1843" s="5">
        <v>1397679445</v>
      </c>
      <c r="L1843" s="12">
        <f t="shared" si="115"/>
        <v>41745.59542824074</v>
      </c>
      <c r="M1843" t="b">
        <v>0</v>
      </c>
      <c r="N1843" s="5">
        <v>40</v>
      </c>
      <c r="O1843" t="b">
        <v>1</v>
      </c>
      <c r="P1843" s="5" t="s">
        <v>8274</v>
      </c>
      <c r="Q1843" s="5">
        <f t="shared" si="112"/>
        <v>101.75</v>
      </c>
      <c r="R1843" s="5">
        <v>50.875</v>
      </c>
      <c r="S1843" s="5">
        <f t="shared" si="113"/>
        <v>50.875</v>
      </c>
      <c r="T1843" s="5" t="s">
        <v>8307</v>
      </c>
      <c r="U1843" s="5" t="s">
        <v>8306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12">
        <f t="shared" si="114"/>
        <v>42064.999305555553</v>
      </c>
      <c r="K1844" s="5">
        <v>1422371381</v>
      </c>
      <c r="L1844" s="12">
        <f t="shared" si="115"/>
        <v>42031.381724537037</v>
      </c>
      <c r="M1844" t="b">
        <v>0</v>
      </c>
      <c r="N1844" s="5">
        <v>21</v>
      </c>
      <c r="O1844" t="b">
        <v>1</v>
      </c>
      <c r="P1844" s="5" t="s">
        <v>8274</v>
      </c>
      <c r="Q1844" s="5">
        <f t="shared" si="112"/>
        <v>125.25</v>
      </c>
      <c r="R1844" s="5">
        <v>119.28571428571429</v>
      </c>
      <c r="S1844" s="5">
        <f t="shared" si="113"/>
        <v>119.28571428571429</v>
      </c>
      <c r="T1844" s="5" t="s">
        <v>8307</v>
      </c>
      <c r="U1844" s="5" t="s">
        <v>8306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12">
        <f t="shared" si="114"/>
        <v>40594.744837962964</v>
      </c>
      <c r="K1845" s="5">
        <v>1295653954</v>
      </c>
      <c r="L1845" s="12">
        <f t="shared" si="115"/>
        <v>40564.744837962964</v>
      </c>
      <c r="M1845" t="b">
        <v>0</v>
      </c>
      <c r="N1845" s="5">
        <v>134</v>
      </c>
      <c r="O1845" t="b">
        <v>1</v>
      </c>
      <c r="P1845" s="5" t="s">
        <v>8274</v>
      </c>
      <c r="Q1845" s="5">
        <f t="shared" si="112"/>
        <v>124.0061</v>
      </c>
      <c r="R1845" s="5">
        <v>92.541865671641801</v>
      </c>
      <c r="S1845" s="5">
        <f t="shared" si="113"/>
        <v>92.541865671641801</v>
      </c>
      <c r="T1845" s="5" t="s">
        <v>8307</v>
      </c>
      <c r="U1845" s="5" t="s">
        <v>8306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12">
        <f t="shared" si="114"/>
        <v>40704.875</v>
      </c>
      <c r="K1846" s="5">
        <v>1304464914</v>
      </c>
      <c r="L1846" s="12">
        <f t="shared" si="115"/>
        <v>40666.723541666666</v>
      </c>
      <c r="M1846" t="b">
        <v>0</v>
      </c>
      <c r="N1846" s="5">
        <v>20</v>
      </c>
      <c r="O1846" t="b">
        <v>1</v>
      </c>
      <c r="P1846" s="5" t="s">
        <v>8274</v>
      </c>
      <c r="Q1846" s="5">
        <f t="shared" si="112"/>
        <v>101.4</v>
      </c>
      <c r="R1846" s="5">
        <v>76.05</v>
      </c>
      <c r="S1846" s="5">
        <f t="shared" si="113"/>
        <v>76.05</v>
      </c>
      <c r="T1846" s="5" t="s">
        <v>8307</v>
      </c>
      <c r="U1846" s="5" t="s">
        <v>8306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12">
        <f t="shared" si="114"/>
        <v>42537.954861111109</v>
      </c>
      <c r="K1847" s="5">
        <v>1464854398</v>
      </c>
      <c r="L1847" s="12">
        <f t="shared" si="115"/>
        <v>42523.083310185189</v>
      </c>
      <c r="M1847" t="b">
        <v>0</v>
      </c>
      <c r="N1847" s="5">
        <v>19</v>
      </c>
      <c r="O1847" t="b">
        <v>1</v>
      </c>
      <c r="P1847" s="5" t="s">
        <v>8274</v>
      </c>
      <c r="Q1847" s="5">
        <f t="shared" si="112"/>
        <v>100</v>
      </c>
      <c r="R1847" s="5">
        <v>52.631578947368418</v>
      </c>
      <c r="S1847" s="5">
        <f t="shared" si="113"/>
        <v>52.631578947368418</v>
      </c>
      <c r="T1847" s="5" t="s">
        <v>8307</v>
      </c>
      <c r="U1847" s="5" t="s">
        <v>8306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12">
        <f t="shared" si="114"/>
        <v>41258.400196759263</v>
      </c>
      <c r="K1848" s="5">
        <v>1352993777</v>
      </c>
      <c r="L1848" s="12">
        <f t="shared" si="115"/>
        <v>41228.400196759263</v>
      </c>
      <c r="M1848" t="b">
        <v>0</v>
      </c>
      <c r="N1848" s="5">
        <v>209</v>
      </c>
      <c r="O1848" t="b">
        <v>1</v>
      </c>
      <c r="P1848" s="5" t="s">
        <v>8274</v>
      </c>
      <c r="Q1848" s="5">
        <f t="shared" si="112"/>
        <v>137.92666666666668</v>
      </c>
      <c r="R1848" s="5">
        <v>98.990430622009569</v>
      </c>
      <c r="S1848" s="5">
        <f t="shared" si="113"/>
        <v>98.990430622009569</v>
      </c>
      <c r="T1848" s="5" t="s">
        <v>8307</v>
      </c>
      <c r="U1848" s="5" t="s">
        <v>8306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12">
        <f t="shared" si="114"/>
        <v>42114.986481481479</v>
      </c>
      <c r="K1849" s="5">
        <v>1427780432</v>
      </c>
      <c r="L1849" s="12">
        <f t="shared" si="115"/>
        <v>42093.986481481479</v>
      </c>
      <c r="M1849" t="b">
        <v>0</v>
      </c>
      <c r="N1849" s="5">
        <v>38</v>
      </c>
      <c r="O1849" t="b">
        <v>1</v>
      </c>
      <c r="P1849" s="5" t="s">
        <v>8274</v>
      </c>
      <c r="Q1849" s="5">
        <f t="shared" si="112"/>
        <v>120.88</v>
      </c>
      <c r="R1849" s="5">
        <v>79.526315789473685</v>
      </c>
      <c r="S1849" s="5">
        <f t="shared" si="113"/>
        <v>79.526315789473685</v>
      </c>
      <c r="T1849" s="5" t="s">
        <v>8307</v>
      </c>
      <c r="U1849" s="5" t="s">
        <v>8306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12">
        <f t="shared" si="114"/>
        <v>40755.040972222225</v>
      </c>
      <c r="K1850" s="5">
        <v>1306608888</v>
      </c>
      <c r="L1850" s="12">
        <f t="shared" si="115"/>
        <v>40691.538055555553</v>
      </c>
      <c r="M1850" t="b">
        <v>0</v>
      </c>
      <c r="N1850" s="5">
        <v>24</v>
      </c>
      <c r="O1850" t="b">
        <v>1</v>
      </c>
      <c r="P1850" s="5" t="s">
        <v>8274</v>
      </c>
      <c r="Q1850" s="5">
        <f t="shared" si="112"/>
        <v>107.36666666666666</v>
      </c>
      <c r="R1850" s="5">
        <v>134.20833333333334</v>
      </c>
      <c r="S1850" s="5">
        <f t="shared" si="113"/>
        <v>134.20833333333334</v>
      </c>
      <c r="T1850" s="5" t="s">
        <v>8307</v>
      </c>
      <c r="U1850" s="5" t="s">
        <v>8306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12">
        <f t="shared" si="114"/>
        <v>41199.595590277779</v>
      </c>
      <c r="K1851" s="5">
        <v>1347913059</v>
      </c>
      <c r="L1851" s="12">
        <f t="shared" si="115"/>
        <v>41169.595590277779</v>
      </c>
      <c r="M1851" t="b">
        <v>0</v>
      </c>
      <c r="N1851" s="5">
        <v>8</v>
      </c>
      <c r="O1851" t="b">
        <v>1</v>
      </c>
      <c r="P1851" s="5" t="s">
        <v>8274</v>
      </c>
      <c r="Q1851" s="5">
        <f t="shared" si="112"/>
        <v>100.33333333333333</v>
      </c>
      <c r="R1851" s="5">
        <v>37.625</v>
      </c>
      <c r="S1851" s="5">
        <f t="shared" si="113"/>
        <v>37.625</v>
      </c>
      <c r="T1851" s="5" t="s">
        <v>8307</v>
      </c>
      <c r="U1851" s="5" t="s">
        <v>8306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12">
        <f t="shared" si="114"/>
        <v>41830.709490740745</v>
      </c>
      <c r="K1852" s="5">
        <v>1402441300</v>
      </c>
      <c r="L1852" s="12">
        <f t="shared" si="115"/>
        <v>41800.709490740745</v>
      </c>
      <c r="M1852" t="b">
        <v>0</v>
      </c>
      <c r="N1852" s="5">
        <v>179</v>
      </c>
      <c r="O1852" t="b">
        <v>1</v>
      </c>
      <c r="P1852" s="5" t="s">
        <v>8274</v>
      </c>
      <c r="Q1852" s="5">
        <f t="shared" si="112"/>
        <v>101.52222222222223</v>
      </c>
      <c r="R1852" s="5">
        <v>51.044692737430168</v>
      </c>
      <c r="S1852" s="5">
        <f t="shared" si="113"/>
        <v>51.044692737430168</v>
      </c>
      <c r="T1852" s="5" t="s">
        <v>8307</v>
      </c>
      <c r="U1852" s="5" t="s">
        <v>8306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12">
        <f t="shared" si="114"/>
        <v>41847.791666666664</v>
      </c>
      <c r="K1853" s="5">
        <v>1404769538</v>
      </c>
      <c r="L1853" s="12">
        <f t="shared" si="115"/>
        <v>41827.656689814816</v>
      </c>
      <c r="M1853" t="b">
        <v>0</v>
      </c>
      <c r="N1853" s="5">
        <v>26</v>
      </c>
      <c r="O1853" t="b">
        <v>1</v>
      </c>
      <c r="P1853" s="5" t="s">
        <v>8274</v>
      </c>
      <c r="Q1853" s="5">
        <f t="shared" si="112"/>
        <v>100.07692307692308</v>
      </c>
      <c r="R1853" s="5">
        <v>50.03846153846154</v>
      </c>
      <c r="S1853" s="5">
        <f t="shared" si="113"/>
        <v>50.03846153846154</v>
      </c>
      <c r="T1853" s="5" t="s">
        <v>8307</v>
      </c>
      <c r="U1853" s="5" t="s">
        <v>8306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12">
        <f t="shared" si="114"/>
        <v>42118.75</v>
      </c>
      <c r="K1854" s="5">
        <v>1426703452</v>
      </c>
      <c r="L1854" s="12">
        <f t="shared" si="115"/>
        <v>42081.52143518519</v>
      </c>
      <c r="M1854" t="b">
        <v>0</v>
      </c>
      <c r="N1854" s="5">
        <v>131</v>
      </c>
      <c r="O1854" t="b">
        <v>1</v>
      </c>
      <c r="P1854" s="5" t="s">
        <v>8274</v>
      </c>
      <c r="Q1854" s="5">
        <f t="shared" si="112"/>
        <v>116.96666666666667</v>
      </c>
      <c r="R1854" s="5">
        <v>133.93129770992365</v>
      </c>
      <c r="S1854" s="5">
        <f t="shared" si="113"/>
        <v>133.93129770992365</v>
      </c>
      <c r="T1854" s="5" t="s">
        <v>8307</v>
      </c>
      <c r="U1854" s="5" t="s">
        <v>8306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12">
        <f t="shared" si="114"/>
        <v>41226.852048611108</v>
      </c>
      <c r="K1855" s="5">
        <v>1348536417</v>
      </c>
      <c r="L1855" s="12">
        <f t="shared" si="115"/>
        <v>41176.810381944444</v>
      </c>
      <c r="M1855" t="b">
        <v>0</v>
      </c>
      <c r="N1855" s="5">
        <v>14</v>
      </c>
      <c r="O1855" t="b">
        <v>1</v>
      </c>
      <c r="P1855" s="5" t="s">
        <v>8274</v>
      </c>
      <c r="Q1855" s="5">
        <f t="shared" si="112"/>
        <v>101.875</v>
      </c>
      <c r="R1855" s="5">
        <v>58.214285714285715</v>
      </c>
      <c r="S1855" s="5">
        <f t="shared" si="113"/>
        <v>58.214285714285715</v>
      </c>
      <c r="T1855" s="5" t="s">
        <v>8307</v>
      </c>
      <c r="U1855" s="5" t="s">
        <v>8306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12">
        <f t="shared" si="114"/>
        <v>41417.771261574075</v>
      </c>
      <c r="K1856" s="5">
        <v>1366763437</v>
      </c>
      <c r="L1856" s="12">
        <f t="shared" si="115"/>
        <v>41387.771261574075</v>
      </c>
      <c r="M1856" t="b">
        <v>0</v>
      </c>
      <c r="N1856" s="5">
        <v>174</v>
      </c>
      <c r="O1856" t="b">
        <v>1</v>
      </c>
      <c r="P1856" s="5" t="s">
        <v>8274</v>
      </c>
      <c r="Q1856" s="5">
        <f t="shared" si="112"/>
        <v>102.12366666666667</v>
      </c>
      <c r="R1856" s="5">
        <v>88.037643678160919</v>
      </c>
      <c r="S1856" s="5">
        <f t="shared" si="113"/>
        <v>88.037643678160919</v>
      </c>
      <c r="T1856" s="5" t="s">
        <v>8307</v>
      </c>
      <c r="U1856" s="5" t="s">
        <v>8306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12">
        <f t="shared" si="114"/>
        <v>41645.288657407407</v>
      </c>
      <c r="K1857" s="5">
        <v>1385124940</v>
      </c>
      <c r="L1857" s="12">
        <f t="shared" si="115"/>
        <v>41600.288657407407</v>
      </c>
      <c r="M1857" t="b">
        <v>0</v>
      </c>
      <c r="N1857" s="5">
        <v>191</v>
      </c>
      <c r="O1857" t="b">
        <v>1</v>
      </c>
      <c r="P1857" s="5" t="s">
        <v>8274</v>
      </c>
      <c r="Q1857" s="5">
        <f t="shared" si="112"/>
        <v>154.05897142857143</v>
      </c>
      <c r="R1857" s="5">
        <v>70.576753926701571</v>
      </c>
      <c r="S1857" s="5">
        <f t="shared" si="113"/>
        <v>70.576753926701571</v>
      </c>
      <c r="T1857" s="5" t="s">
        <v>8307</v>
      </c>
      <c r="U1857" s="5" t="s">
        <v>8306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12">
        <f t="shared" si="114"/>
        <v>41838.604999999996</v>
      </c>
      <c r="K1858" s="5">
        <v>1403901072</v>
      </c>
      <c r="L1858" s="12">
        <f t="shared" si="115"/>
        <v>41817.604999999996</v>
      </c>
      <c r="M1858" t="b">
        <v>0</v>
      </c>
      <c r="N1858" s="5">
        <v>38</v>
      </c>
      <c r="O1858" t="b">
        <v>1</v>
      </c>
      <c r="P1858" s="5" t="s">
        <v>8274</v>
      </c>
      <c r="Q1858" s="5">
        <f t="shared" ref="Q1858:Q1921" si="116">E1858*100/D1858</f>
        <v>101.25</v>
      </c>
      <c r="R1858" s="5">
        <v>53.289473684210527</v>
      </c>
      <c r="S1858" s="5">
        <f t="shared" ref="S1858:S1921" si="117">IFERROR(R1858,0)</f>
        <v>53.289473684210527</v>
      </c>
      <c r="T1858" s="5" t="s">
        <v>8307</v>
      </c>
      <c r="U1858" s="5" t="s">
        <v>8306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12">
        <f t="shared" ref="J1859:J1922" si="118">(I1859/86400)+25569+(-6/24)</f>
        <v>41894.51866898148</v>
      </c>
      <c r="K1859" s="5">
        <v>1407954413</v>
      </c>
      <c r="L1859" s="12">
        <f t="shared" ref="L1859:L1922" si="119">(K1859/86400)+25569+(-6/24)</f>
        <v>41864.51866898148</v>
      </c>
      <c r="M1859" t="b">
        <v>0</v>
      </c>
      <c r="N1859" s="5">
        <v>22</v>
      </c>
      <c r="O1859" t="b">
        <v>1</v>
      </c>
      <c r="P1859" s="5" t="s">
        <v>8274</v>
      </c>
      <c r="Q1859" s="5">
        <f t="shared" si="116"/>
        <v>100</v>
      </c>
      <c r="R1859" s="5">
        <v>136.36363636363637</v>
      </c>
      <c r="S1859" s="5">
        <f t="shared" si="117"/>
        <v>136.36363636363637</v>
      </c>
      <c r="T1859" s="5" t="s">
        <v>8307</v>
      </c>
      <c r="U1859" s="5" t="s">
        <v>8306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12">
        <f t="shared" si="118"/>
        <v>40892.992141203707</v>
      </c>
      <c r="K1860" s="5">
        <v>1318826921</v>
      </c>
      <c r="L1860" s="12">
        <f t="shared" si="119"/>
        <v>40832.950474537036</v>
      </c>
      <c r="M1860" t="b">
        <v>0</v>
      </c>
      <c r="N1860" s="5">
        <v>149</v>
      </c>
      <c r="O1860" t="b">
        <v>1</v>
      </c>
      <c r="P1860" s="5" t="s">
        <v>8274</v>
      </c>
      <c r="Q1860" s="5">
        <f t="shared" si="116"/>
        <v>108.74800874800874</v>
      </c>
      <c r="R1860" s="5">
        <v>40.547315436241611</v>
      </c>
      <c r="S1860" s="5">
        <f t="shared" si="117"/>
        <v>40.547315436241611</v>
      </c>
      <c r="T1860" s="5" t="s">
        <v>8307</v>
      </c>
      <c r="U1860" s="5" t="s">
        <v>8306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12">
        <f t="shared" si="118"/>
        <v>40808.520011574074</v>
      </c>
      <c r="K1861" s="5">
        <v>1314124129</v>
      </c>
      <c r="L1861" s="12">
        <f t="shared" si="119"/>
        <v>40778.520011574074</v>
      </c>
      <c r="M1861" t="b">
        <v>0</v>
      </c>
      <c r="N1861" s="5">
        <v>56</v>
      </c>
      <c r="O1861" t="b">
        <v>1</v>
      </c>
      <c r="P1861" s="5" t="s">
        <v>8274</v>
      </c>
      <c r="Q1861" s="5">
        <f t="shared" si="116"/>
        <v>131.83333333333334</v>
      </c>
      <c r="R1861" s="5">
        <v>70.625</v>
      </c>
      <c r="S1861" s="5">
        <f t="shared" si="117"/>
        <v>70.625</v>
      </c>
      <c r="T1861" s="5" t="s">
        <v>8307</v>
      </c>
      <c r="U1861" s="5" t="s">
        <v>8306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12">
        <f t="shared" si="118"/>
        <v>41676.45930555556</v>
      </c>
      <c r="K1862" s="5">
        <v>1389891684</v>
      </c>
      <c r="L1862" s="12">
        <f t="shared" si="119"/>
        <v>41655.45930555556</v>
      </c>
      <c r="M1862" t="b">
        <v>0</v>
      </c>
      <c r="N1862" s="5">
        <v>19</v>
      </c>
      <c r="O1862" t="b">
        <v>1</v>
      </c>
      <c r="P1862" s="5" t="s">
        <v>8274</v>
      </c>
      <c r="Q1862" s="5">
        <f t="shared" si="116"/>
        <v>133.46666666666667</v>
      </c>
      <c r="R1862" s="5">
        <v>52.684210526315788</v>
      </c>
      <c r="S1862" s="5">
        <f t="shared" si="117"/>
        <v>52.684210526315788</v>
      </c>
      <c r="T1862" s="5" t="s">
        <v>8307</v>
      </c>
      <c r="U1862" s="5" t="s">
        <v>8306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12">
        <f t="shared" si="118"/>
        <v>42030.050243055557</v>
      </c>
      <c r="K1863" s="5">
        <v>1419664341</v>
      </c>
      <c r="L1863" s="12">
        <f t="shared" si="119"/>
        <v>42000.050243055557</v>
      </c>
      <c r="M1863" t="b">
        <v>0</v>
      </c>
      <c r="N1863" s="5">
        <v>0</v>
      </c>
      <c r="O1863" t="b">
        <v>0</v>
      </c>
      <c r="P1863" s="5" t="s">
        <v>8281</v>
      </c>
      <c r="Q1863" s="5">
        <f t="shared" si="116"/>
        <v>0</v>
      </c>
      <c r="R1863" s="5" t="e">
        <v>#DIV/0!</v>
      </c>
      <c r="S1863" s="5">
        <f t="shared" si="117"/>
        <v>0</v>
      </c>
      <c r="T1863" s="5" t="s">
        <v>8308</v>
      </c>
      <c r="U1863" s="5" t="s">
        <v>8315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12">
        <f t="shared" si="118"/>
        <v>42802.0625</v>
      </c>
      <c r="K1864" s="5">
        <v>1484912974</v>
      </c>
      <c r="L1864" s="12">
        <f t="shared" si="119"/>
        <v>42755.242754629631</v>
      </c>
      <c r="M1864" t="b">
        <v>0</v>
      </c>
      <c r="N1864" s="5">
        <v>16</v>
      </c>
      <c r="O1864" t="b">
        <v>0</v>
      </c>
      <c r="P1864" s="5" t="s">
        <v>8281</v>
      </c>
      <c r="Q1864" s="5">
        <f t="shared" si="116"/>
        <v>8.0833333333333339</v>
      </c>
      <c r="R1864" s="5">
        <v>90.9375</v>
      </c>
      <c r="S1864" s="5">
        <f t="shared" si="117"/>
        <v>90.9375</v>
      </c>
      <c r="T1864" s="5" t="s">
        <v>8308</v>
      </c>
      <c r="U1864" s="5" t="s">
        <v>8315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12">
        <f t="shared" si="118"/>
        <v>41802.547280092593</v>
      </c>
      <c r="K1865" s="5">
        <v>1400008085</v>
      </c>
      <c r="L1865" s="12">
        <f t="shared" si="119"/>
        <v>41772.547280092593</v>
      </c>
      <c r="M1865" t="b">
        <v>0</v>
      </c>
      <c r="N1865" s="5">
        <v>2</v>
      </c>
      <c r="O1865" t="b">
        <v>0</v>
      </c>
      <c r="P1865" s="5" t="s">
        <v>8281</v>
      </c>
      <c r="Q1865" s="5">
        <f t="shared" si="116"/>
        <v>0.4</v>
      </c>
      <c r="R1865" s="5">
        <v>5</v>
      </c>
      <c r="S1865" s="5">
        <f t="shared" si="117"/>
        <v>5</v>
      </c>
      <c r="T1865" s="5" t="s">
        <v>8308</v>
      </c>
      <c r="U1865" s="5" t="s">
        <v>8315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12">
        <f t="shared" si="118"/>
        <v>41763.466435185182</v>
      </c>
      <c r="K1866" s="5">
        <v>1396631500</v>
      </c>
      <c r="L1866" s="12">
        <f t="shared" si="119"/>
        <v>41733.466435185182</v>
      </c>
      <c r="M1866" t="b">
        <v>0</v>
      </c>
      <c r="N1866" s="5">
        <v>48</v>
      </c>
      <c r="O1866" t="b">
        <v>0</v>
      </c>
      <c r="P1866" s="5" t="s">
        <v>8281</v>
      </c>
      <c r="Q1866" s="5">
        <f t="shared" si="116"/>
        <v>42.892307692307689</v>
      </c>
      <c r="R1866" s="5">
        <v>58.083333333333336</v>
      </c>
      <c r="S1866" s="5">
        <f t="shared" si="117"/>
        <v>58.083333333333336</v>
      </c>
      <c r="T1866" s="5" t="s">
        <v>8308</v>
      </c>
      <c r="U1866" s="5" t="s">
        <v>8315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12">
        <f t="shared" si="118"/>
        <v>42680.159108796295</v>
      </c>
      <c r="K1867" s="5">
        <v>1475398147</v>
      </c>
      <c r="L1867" s="12">
        <f t="shared" si="119"/>
        <v>42645.117442129631</v>
      </c>
      <c r="M1867" t="b">
        <v>0</v>
      </c>
      <c r="N1867" s="5">
        <v>2</v>
      </c>
      <c r="O1867" t="b">
        <v>0</v>
      </c>
      <c r="P1867" s="5" t="s">
        <v>8281</v>
      </c>
      <c r="Q1867" s="5">
        <f t="shared" si="116"/>
        <v>3.6363636363636364E-3</v>
      </c>
      <c r="R1867" s="5">
        <v>2</v>
      </c>
      <c r="S1867" s="5">
        <f t="shared" si="117"/>
        <v>2</v>
      </c>
      <c r="T1867" s="5" t="s">
        <v>8308</v>
      </c>
      <c r="U1867" s="5" t="s">
        <v>8315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12">
        <f t="shared" si="118"/>
        <v>42794.916666666672</v>
      </c>
      <c r="K1868" s="5">
        <v>1483768497</v>
      </c>
      <c r="L1868" s="12">
        <f t="shared" si="119"/>
        <v>42741.996493055558</v>
      </c>
      <c r="M1868" t="b">
        <v>0</v>
      </c>
      <c r="N1868" s="5">
        <v>2</v>
      </c>
      <c r="O1868" t="b">
        <v>0</v>
      </c>
      <c r="P1868" s="5" t="s">
        <v>8281</v>
      </c>
      <c r="Q1868" s="5">
        <f t="shared" si="116"/>
        <v>0.5</v>
      </c>
      <c r="R1868" s="5">
        <v>62.5</v>
      </c>
      <c r="S1868" s="5">
        <f t="shared" si="117"/>
        <v>62.5</v>
      </c>
      <c r="T1868" s="5" t="s">
        <v>8308</v>
      </c>
      <c r="U1868" s="5" t="s">
        <v>8315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12">
        <f t="shared" si="118"/>
        <v>42679.674907407403</v>
      </c>
      <c r="K1869" s="5">
        <v>1475791912</v>
      </c>
      <c r="L1869" s="12">
        <f t="shared" si="119"/>
        <v>42649.674907407403</v>
      </c>
      <c r="M1869" t="b">
        <v>0</v>
      </c>
      <c r="N1869" s="5">
        <v>1</v>
      </c>
      <c r="O1869" t="b">
        <v>0</v>
      </c>
      <c r="P1869" s="5" t="s">
        <v>8281</v>
      </c>
      <c r="Q1869" s="5">
        <f t="shared" si="116"/>
        <v>0.05</v>
      </c>
      <c r="R1869" s="5">
        <v>10</v>
      </c>
      <c r="S1869" s="5">
        <f t="shared" si="117"/>
        <v>10</v>
      </c>
      <c r="T1869" s="5" t="s">
        <v>8308</v>
      </c>
      <c r="U1869" s="5" t="s">
        <v>8315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12">
        <f t="shared" si="118"/>
        <v>42353.082638888889</v>
      </c>
      <c r="K1870" s="5">
        <v>1448044925</v>
      </c>
      <c r="L1870" s="12">
        <f t="shared" si="119"/>
        <v>42328.529224537036</v>
      </c>
      <c r="M1870" t="b">
        <v>0</v>
      </c>
      <c r="N1870" s="5">
        <v>17</v>
      </c>
      <c r="O1870" t="b">
        <v>0</v>
      </c>
      <c r="P1870" s="5" t="s">
        <v>8281</v>
      </c>
      <c r="Q1870" s="5">
        <f t="shared" si="116"/>
        <v>4.8680000000000003</v>
      </c>
      <c r="R1870" s="5">
        <v>71.588235294117652</v>
      </c>
      <c r="S1870" s="5">
        <f t="shared" si="117"/>
        <v>71.588235294117652</v>
      </c>
      <c r="T1870" s="5" t="s">
        <v>8308</v>
      </c>
      <c r="U1870" s="5" t="s">
        <v>8315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12">
        <f t="shared" si="118"/>
        <v>42738.752881944441</v>
      </c>
      <c r="K1871" s="5">
        <v>1480896249</v>
      </c>
      <c r="L1871" s="12">
        <f t="shared" si="119"/>
        <v>42708.752881944441</v>
      </c>
      <c r="M1871" t="b">
        <v>0</v>
      </c>
      <c r="N1871" s="5">
        <v>0</v>
      </c>
      <c r="O1871" t="b">
        <v>0</v>
      </c>
      <c r="P1871" s="5" t="s">
        <v>8281</v>
      </c>
      <c r="Q1871" s="5">
        <f t="shared" si="116"/>
        <v>0</v>
      </c>
      <c r="R1871" s="5" t="e">
        <v>#DIV/0!</v>
      </c>
      <c r="S1871" s="5">
        <f t="shared" si="117"/>
        <v>0</v>
      </c>
      <c r="T1871" s="5" t="s">
        <v>8308</v>
      </c>
      <c r="U1871" s="5" t="s">
        <v>8315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12">
        <f t="shared" si="118"/>
        <v>42399.928472222222</v>
      </c>
      <c r="K1872" s="5">
        <v>1451723535</v>
      </c>
      <c r="L1872" s="12">
        <f t="shared" si="119"/>
        <v>42371.105729166666</v>
      </c>
      <c r="M1872" t="b">
        <v>0</v>
      </c>
      <c r="N1872" s="5">
        <v>11</v>
      </c>
      <c r="O1872" t="b">
        <v>0</v>
      </c>
      <c r="P1872" s="5" t="s">
        <v>8281</v>
      </c>
      <c r="Q1872" s="5">
        <f t="shared" si="116"/>
        <v>10.314285714285715</v>
      </c>
      <c r="R1872" s="5">
        <v>32.81818181818182</v>
      </c>
      <c r="S1872" s="5">
        <f t="shared" si="117"/>
        <v>32.81818181818182</v>
      </c>
      <c r="T1872" s="5" t="s">
        <v>8308</v>
      </c>
      <c r="U1872" s="5" t="s">
        <v>8315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12">
        <f t="shared" si="118"/>
        <v>41963.575243055559</v>
      </c>
      <c r="K1873" s="5">
        <v>1413053301</v>
      </c>
      <c r="L1873" s="12">
        <f t="shared" si="119"/>
        <v>41923.533576388887</v>
      </c>
      <c r="M1873" t="b">
        <v>0</v>
      </c>
      <c r="N1873" s="5">
        <v>95</v>
      </c>
      <c r="O1873" t="b">
        <v>0</v>
      </c>
      <c r="P1873" s="5" t="s">
        <v>8281</v>
      </c>
      <c r="Q1873" s="5">
        <f t="shared" si="116"/>
        <v>71.784615384615378</v>
      </c>
      <c r="R1873" s="5">
        <v>49.11578947368421</v>
      </c>
      <c r="S1873" s="5">
        <f t="shared" si="117"/>
        <v>49.11578947368421</v>
      </c>
      <c r="T1873" s="5" t="s">
        <v>8308</v>
      </c>
      <c r="U1873" s="5" t="s">
        <v>8315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12">
        <f t="shared" si="118"/>
        <v>42184.879652777774</v>
      </c>
      <c r="K1874" s="5">
        <v>1433041602</v>
      </c>
      <c r="L1874" s="12">
        <f t="shared" si="119"/>
        <v>42154.879652777774</v>
      </c>
      <c r="M1874" t="b">
        <v>0</v>
      </c>
      <c r="N1874" s="5">
        <v>13</v>
      </c>
      <c r="O1874" t="b">
        <v>0</v>
      </c>
      <c r="P1874" s="5" t="s">
        <v>8281</v>
      </c>
      <c r="Q1874" s="5">
        <f t="shared" si="116"/>
        <v>1.06</v>
      </c>
      <c r="R1874" s="5">
        <v>16.307692307692307</v>
      </c>
      <c r="S1874" s="5">
        <f t="shared" si="117"/>
        <v>16.307692307692307</v>
      </c>
      <c r="T1874" s="5" t="s">
        <v>8308</v>
      </c>
      <c r="U1874" s="5" t="s">
        <v>8315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12">
        <f t="shared" si="118"/>
        <v>42193.447916666672</v>
      </c>
      <c r="K1875" s="5">
        <v>1433861210</v>
      </c>
      <c r="L1875" s="12">
        <f t="shared" si="119"/>
        <v>42164.365856481483</v>
      </c>
      <c r="M1875" t="b">
        <v>0</v>
      </c>
      <c r="N1875" s="5">
        <v>2</v>
      </c>
      <c r="O1875" t="b">
        <v>0</v>
      </c>
      <c r="P1875" s="5" t="s">
        <v>8281</v>
      </c>
      <c r="Q1875" s="5">
        <f t="shared" si="116"/>
        <v>0.45</v>
      </c>
      <c r="R1875" s="5">
        <v>18</v>
      </c>
      <c r="S1875" s="5">
        <f t="shared" si="117"/>
        <v>18</v>
      </c>
      <c r="T1875" s="5" t="s">
        <v>8308</v>
      </c>
      <c r="U1875" s="5" t="s">
        <v>8315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12">
        <f t="shared" si="118"/>
        <v>42549.719131944439</v>
      </c>
      <c r="K1876" s="5">
        <v>1465427733</v>
      </c>
      <c r="L1876" s="12">
        <f t="shared" si="119"/>
        <v>42529.719131944439</v>
      </c>
      <c r="M1876" t="b">
        <v>0</v>
      </c>
      <c r="N1876" s="5">
        <v>2</v>
      </c>
      <c r="O1876" t="b">
        <v>0</v>
      </c>
      <c r="P1876" s="5" t="s">
        <v>8281</v>
      </c>
      <c r="Q1876" s="5">
        <f t="shared" si="116"/>
        <v>1.6250000000000001E-2</v>
      </c>
      <c r="R1876" s="5">
        <v>13</v>
      </c>
      <c r="S1876" s="5">
        <f t="shared" si="117"/>
        <v>13</v>
      </c>
      <c r="T1876" s="5" t="s">
        <v>8308</v>
      </c>
      <c r="U1876" s="5" t="s">
        <v>8315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12">
        <f t="shared" si="118"/>
        <v>42588.649398148147</v>
      </c>
      <c r="K1877" s="5">
        <v>1465335308</v>
      </c>
      <c r="L1877" s="12">
        <f t="shared" si="119"/>
        <v>42528.649398148147</v>
      </c>
      <c r="M1877" t="b">
        <v>0</v>
      </c>
      <c r="N1877" s="5">
        <v>3</v>
      </c>
      <c r="O1877" t="b">
        <v>0</v>
      </c>
      <c r="P1877" s="5" t="s">
        <v>8281</v>
      </c>
      <c r="Q1877" s="5">
        <f t="shared" si="116"/>
        <v>0.51</v>
      </c>
      <c r="R1877" s="5">
        <v>17</v>
      </c>
      <c r="S1877" s="5">
        <f t="shared" si="117"/>
        <v>17</v>
      </c>
      <c r="T1877" s="5" t="s">
        <v>8308</v>
      </c>
      <c r="U1877" s="5" t="s">
        <v>8315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12">
        <f t="shared" si="118"/>
        <v>41806.034780092596</v>
      </c>
      <c r="K1878" s="5">
        <v>1400309405</v>
      </c>
      <c r="L1878" s="12">
        <f t="shared" si="119"/>
        <v>41776.034780092596</v>
      </c>
      <c r="M1878" t="b">
        <v>0</v>
      </c>
      <c r="N1878" s="5">
        <v>0</v>
      </c>
      <c r="O1878" t="b">
        <v>0</v>
      </c>
      <c r="P1878" s="5" t="s">
        <v>8281</v>
      </c>
      <c r="Q1878" s="5">
        <f t="shared" si="116"/>
        <v>0</v>
      </c>
      <c r="R1878" s="5" t="e">
        <v>#DIV/0!</v>
      </c>
      <c r="S1878" s="5">
        <f t="shared" si="117"/>
        <v>0</v>
      </c>
      <c r="T1878" s="5" t="s">
        <v>8308</v>
      </c>
      <c r="U1878" s="5" t="s">
        <v>8315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12">
        <f t="shared" si="118"/>
        <v>42063.779224537036</v>
      </c>
      <c r="K1879" s="5">
        <v>1422664925</v>
      </c>
      <c r="L1879" s="12">
        <f t="shared" si="119"/>
        <v>42034.779224537036</v>
      </c>
      <c r="M1879" t="b">
        <v>0</v>
      </c>
      <c r="N1879" s="5">
        <v>0</v>
      </c>
      <c r="O1879" t="b">
        <v>0</v>
      </c>
      <c r="P1879" s="5" t="s">
        <v>8281</v>
      </c>
      <c r="Q1879" s="5">
        <f t="shared" si="116"/>
        <v>0</v>
      </c>
      <c r="R1879" s="5" t="e">
        <v>#DIV/0!</v>
      </c>
      <c r="S1879" s="5">
        <f t="shared" si="117"/>
        <v>0</v>
      </c>
      <c r="T1879" s="5" t="s">
        <v>8308</v>
      </c>
      <c r="U1879" s="5" t="s">
        <v>8315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12">
        <f t="shared" si="118"/>
        <v>41802.758738425924</v>
      </c>
      <c r="K1880" s="5">
        <v>1400026355</v>
      </c>
      <c r="L1880" s="12">
        <f t="shared" si="119"/>
        <v>41772.758738425924</v>
      </c>
      <c r="M1880" t="b">
        <v>0</v>
      </c>
      <c r="N1880" s="5">
        <v>0</v>
      </c>
      <c r="O1880" t="b">
        <v>0</v>
      </c>
      <c r="P1880" s="5" t="s">
        <v>8281</v>
      </c>
      <c r="Q1880" s="5">
        <f t="shared" si="116"/>
        <v>0</v>
      </c>
      <c r="R1880" s="5" t="e">
        <v>#DIV/0!</v>
      </c>
      <c r="S1880" s="5">
        <f t="shared" si="117"/>
        <v>0</v>
      </c>
      <c r="T1880" s="5" t="s">
        <v>8308</v>
      </c>
      <c r="U1880" s="5" t="s">
        <v>8315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12">
        <f t="shared" si="118"/>
        <v>42443.357974537037</v>
      </c>
      <c r="K1881" s="5">
        <v>1455377729</v>
      </c>
      <c r="L1881" s="12">
        <f t="shared" si="119"/>
        <v>42413.399641203709</v>
      </c>
      <c r="M1881" t="b">
        <v>0</v>
      </c>
      <c r="N1881" s="5">
        <v>2</v>
      </c>
      <c r="O1881" t="b">
        <v>0</v>
      </c>
      <c r="P1881" s="5" t="s">
        <v>8281</v>
      </c>
      <c r="Q1881" s="5">
        <f t="shared" si="116"/>
        <v>0.12</v>
      </c>
      <c r="R1881" s="5">
        <v>3</v>
      </c>
      <c r="S1881" s="5">
        <f t="shared" si="117"/>
        <v>3</v>
      </c>
      <c r="T1881" s="5" t="s">
        <v>8308</v>
      </c>
      <c r="U1881" s="5" t="s">
        <v>8315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12">
        <f t="shared" si="118"/>
        <v>42459.275231481486</v>
      </c>
      <c r="K1882" s="5">
        <v>1456839380</v>
      </c>
      <c r="L1882" s="12">
        <f t="shared" si="119"/>
        <v>42430.316898148143</v>
      </c>
      <c r="M1882" t="b">
        <v>0</v>
      </c>
      <c r="N1882" s="5">
        <v>24</v>
      </c>
      <c r="O1882" t="b">
        <v>0</v>
      </c>
      <c r="P1882" s="5" t="s">
        <v>8281</v>
      </c>
      <c r="Q1882" s="5">
        <f t="shared" si="116"/>
        <v>20.079999999999998</v>
      </c>
      <c r="R1882" s="5">
        <v>41.833333333333336</v>
      </c>
      <c r="S1882" s="5">
        <f t="shared" si="117"/>
        <v>41.833333333333336</v>
      </c>
      <c r="T1882" s="5" t="s">
        <v>8308</v>
      </c>
      <c r="U1882" s="5" t="s">
        <v>8315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12">
        <f t="shared" si="118"/>
        <v>42072.860983796301</v>
      </c>
      <c r="K1883" s="5">
        <v>1423366789</v>
      </c>
      <c r="L1883" s="12">
        <f t="shared" si="119"/>
        <v>42042.902650462958</v>
      </c>
      <c r="M1883" t="b">
        <v>0</v>
      </c>
      <c r="N1883" s="5">
        <v>70</v>
      </c>
      <c r="O1883" t="b">
        <v>1</v>
      </c>
      <c r="P1883" s="5" t="s">
        <v>8277</v>
      </c>
      <c r="Q1883" s="5">
        <f t="shared" si="116"/>
        <v>172.68450000000001</v>
      </c>
      <c r="R1883" s="5">
        <v>49.338428571428572</v>
      </c>
      <c r="S1883" s="5">
        <f t="shared" si="117"/>
        <v>49.338428571428572</v>
      </c>
      <c r="T1883" s="5" t="s">
        <v>8307</v>
      </c>
      <c r="U1883" s="5" t="s">
        <v>8312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12">
        <f t="shared" si="118"/>
        <v>41100.741666666669</v>
      </c>
      <c r="K1884" s="5">
        <v>1339109212</v>
      </c>
      <c r="L1884" s="12">
        <f t="shared" si="119"/>
        <v>41067.699212962965</v>
      </c>
      <c r="M1884" t="b">
        <v>0</v>
      </c>
      <c r="N1884" s="5">
        <v>81</v>
      </c>
      <c r="O1884" t="b">
        <v>1</v>
      </c>
      <c r="P1884" s="5" t="s">
        <v>8277</v>
      </c>
      <c r="Q1884" s="5">
        <f t="shared" si="116"/>
        <v>100.8955223880597</v>
      </c>
      <c r="R1884" s="5">
        <v>41.728395061728392</v>
      </c>
      <c r="S1884" s="5">
        <f t="shared" si="117"/>
        <v>41.728395061728392</v>
      </c>
      <c r="T1884" s="5" t="s">
        <v>8307</v>
      </c>
      <c r="U1884" s="5" t="s">
        <v>8312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12">
        <f t="shared" si="118"/>
        <v>41007.656342592592</v>
      </c>
      <c r="K1885" s="5">
        <v>1331333108</v>
      </c>
      <c r="L1885" s="12">
        <f t="shared" si="119"/>
        <v>40977.698009259257</v>
      </c>
      <c r="M1885" t="b">
        <v>0</v>
      </c>
      <c r="N1885" s="5">
        <v>32</v>
      </c>
      <c r="O1885" t="b">
        <v>1</v>
      </c>
      <c r="P1885" s="5" t="s">
        <v>8277</v>
      </c>
      <c r="Q1885" s="5">
        <f t="shared" si="116"/>
        <v>104.8048048048048</v>
      </c>
      <c r="R1885" s="5">
        <v>32.71875</v>
      </c>
      <c r="S1885" s="5">
        <f t="shared" si="117"/>
        <v>32.71875</v>
      </c>
      <c r="T1885" s="5" t="s">
        <v>8307</v>
      </c>
      <c r="U1885" s="5" t="s">
        <v>8312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12">
        <f t="shared" si="118"/>
        <v>41240.25</v>
      </c>
      <c r="K1886" s="5">
        <v>1350967535</v>
      </c>
      <c r="L1886" s="12">
        <f t="shared" si="119"/>
        <v>41204.948321759257</v>
      </c>
      <c r="M1886" t="b">
        <v>0</v>
      </c>
      <c r="N1886" s="5">
        <v>26</v>
      </c>
      <c r="O1886" t="b">
        <v>1</v>
      </c>
      <c r="P1886" s="5" t="s">
        <v>8277</v>
      </c>
      <c r="Q1886" s="5">
        <f t="shared" si="116"/>
        <v>135.1</v>
      </c>
      <c r="R1886" s="5">
        <v>51.96153846153846</v>
      </c>
      <c r="S1886" s="5">
        <f t="shared" si="117"/>
        <v>51.96153846153846</v>
      </c>
      <c r="T1886" s="5" t="s">
        <v>8307</v>
      </c>
      <c r="U1886" s="5" t="s">
        <v>8312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12">
        <f t="shared" si="118"/>
        <v>41131.666666666664</v>
      </c>
      <c r="K1887" s="5">
        <v>1341800110</v>
      </c>
      <c r="L1887" s="12">
        <f t="shared" si="119"/>
        <v>41098.843865740739</v>
      </c>
      <c r="M1887" t="b">
        <v>0</v>
      </c>
      <c r="N1887" s="5">
        <v>105</v>
      </c>
      <c r="O1887" t="b">
        <v>1</v>
      </c>
      <c r="P1887" s="5" t="s">
        <v>8277</v>
      </c>
      <c r="Q1887" s="5">
        <f t="shared" si="116"/>
        <v>116.32786885245902</v>
      </c>
      <c r="R1887" s="5">
        <v>50.685714285714283</v>
      </c>
      <c r="S1887" s="5">
        <f t="shared" si="117"/>
        <v>50.685714285714283</v>
      </c>
      <c r="T1887" s="5" t="s">
        <v>8307</v>
      </c>
      <c r="U1887" s="5" t="s">
        <v>8312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12">
        <f t="shared" si="118"/>
        <v>41955.69835648148</v>
      </c>
      <c r="K1888" s="5">
        <v>1413236738</v>
      </c>
      <c r="L1888" s="12">
        <f t="shared" si="119"/>
        <v>41925.656689814816</v>
      </c>
      <c r="M1888" t="b">
        <v>0</v>
      </c>
      <c r="N1888" s="5">
        <v>29</v>
      </c>
      <c r="O1888" t="b">
        <v>1</v>
      </c>
      <c r="P1888" s="5" t="s">
        <v>8277</v>
      </c>
      <c r="Q1888" s="5">
        <f t="shared" si="116"/>
        <v>102.08333333333333</v>
      </c>
      <c r="R1888" s="5">
        <v>42.241379310344826</v>
      </c>
      <c r="S1888" s="5">
        <f t="shared" si="117"/>
        <v>42.241379310344826</v>
      </c>
      <c r="T1888" s="5" t="s">
        <v>8307</v>
      </c>
      <c r="U1888" s="5" t="s">
        <v>8312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12">
        <f t="shared" si="118"/>
        <v>42341.645833333328</v>
      </c>
      <c r="K1889" s="5">
        <v>1447614732</v>
      </c>
      <c r="L1889" s="12">
        <f t="shared" si="119"/>
        <v>42323.550138888888</v>
      </c>
      <c r="M1889" t="b">
        <v>0</v>
      </c>
      <c r="N1889" s="5">
        <v>8</v>
      </c>
      <c r="O1889" t="b">
        <v>1</v>
      </c>
      <c r="P1889" s="5" t="s">
        <v>8277</v>
      </c>
      <c r="Q1889" s="5">
        <f t="shared" si="116"/>
        <v>111.16666666666667</v>
      </c>
      <c r="R1889" s="5">
        <v>416.875</v>
      </c>
      <c r="S1889" s="5">
        <f t="shared" si="117"/>
        <v>416.875</v>
      </c>
      <c r="T1889" s="5" t="s">
        <v>8307</v>
      </c>
      <c r="U1889" s="5" t="s">
        <v>8312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12">
        <f t="shared" si="118"/>
        <v>40329.957638888889</v>
      </c>
      <c r="K1890" s="5">
        <v>1272692732</v>
      </c>
      <c r="L1890" s="12">
        <f t="shared" si="119"/>
        <v>40298.989953703705</v>
      </c>
      <c r="M1890" t="b">
        <v>0</v>
      </c>
      <c r="N1890" s="5">
        <v>89</v>
      </c>
      <c r="O1890" t="b">
        <v>1</v>
      </c>
      <c r="P1890" s="5" t="s">
        <v>8277</v>
      </c>
      <c r="Q1890" s="5">
        <f t="shared" si="116"/>
        <v>166.08</v>
      </c>
      <c r="R1890" s="5">
        <v>46.651685393258425</v>
      </c>
      <c r="S1890" s="5">
        <f t="shared" si="117"/>
        <v>46.651685393258425</v>
      </c>
      <c r="T1890" s="5" t="s">
        <v>8307</v>
      </c>
      <c r="U1890" s="5" t="s">
        <v>8312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12">
        <f t="shared" si="118"/>
        <v>41344.501689814817</v>
      </c>
      <c r="K1891" s="5">
        <v>1359140546</v>
      </c>
      <c r="L1891" s="12">
        <f t="shared" si="119"/>
        <v>41299.543356481481</v>
      </c>
      <c r="M1891" t="b">
        <v>0</v>
      </c>
      <c r="N1891" s="5">
        <v>44</v>
      </c>
      <c r="O1891" t="b">
        <v>1</v>
      </c>
      <c r="P1891" s="5" t="s">
        <v>8277</v>
      </c>
      <c r="Q1891" s="5">
        <f t="shared" si="116"/>
        <v>106.6</v>
      </c>
      <c r="R1891" s="5">
        <v>48.454545454545453</v>
      </c>
      <c r="S1891" s="5">
        <f t="shared" si="117"/>
        <v>48.454545454545453</v>
      </c>
      <c r="T1891" s="5" t="s">
        <v>8307</v>
      </c>
      <c r="U1891" s="5" t="s">
        <v>8312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12">
        <f t="shared" si="118"/>
        <v>41258.536203703705</v>
      </c>
      <c r="K1892" s="5">
        <v>1353005528</v>
      </c>
      <c r="L1892" s="12">
        <f t="shared" si="119"/>
        <v>41228.536203703705</v>
      </c>
      <c r="M1892" t="b">
        <v>0</v>
      </c>
      <c r="N1892" s="5">
        <v>246</v>
      </c>
      <c r="O1892" t="b">
        <v>1</v>
      </c>
      <c r="P1892" s="5" t="s">
        <v>8277</v>
      </c>
      <c r="Q1892" s="5">
        <f t="shared" si="116"/>
        <v>144.58441666666667</v>
      </c>
      <c r="R1892" s="5">
        <v>70.5289837398374</v>
      </c>
      <c r="S1892" s="5">
        <f t="shared" si="117"/>
        <v>70.5289837398374</v>
      </c>
      <c r="T1892" s="5" t="s">
        <v>8307</v>
      </c>
      <c r="U1892" s="5" t="s">
        <v>8312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12">
        <f t="shared" si="118"/>
        <v>40381</v>
      </c>
      <c r="K1893" s="5">
        <v>1275851354</v>
      </c>
      <c r="L1893" s="12">
        <f t="shared" si="119"/>
        <v>40335.548078703701</v>
      </c>
      <c r="M1893" t="b">
        <v>0</v>
      </c>
      <c r="N1893" s="5">
        <v>120</v>
      </c>
      <c r="O1893" t="b">
        <v>1</v>
      </c>
      <c r="P1893" s="5" t="s">
        <v>8277</v>
      </c>
      <c r="Q1893" s="5">
        <f t="shared" si="116"/>
        <v>105.55</v>
      </c>
      <c r="R1893" s="5">
        <v>87.958333333333329</v>
      </c>
      <c r="S1893" s="5">
        <f t="shared" si="117"/>
        <v>87.958333333333329</v>
      </c>
      <c r="T1893" s="5" t="s">
        <v>8307</v>
      </c>
      <c r="U1893" s="5" t="s">
        <v>8312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12">
        <f t="shared" si="118"/>
        <v>40701.387511574074</v>
      </c>
      <c r="K1894" s="5">
        <v>1304867881</v>
      </c>
      <c r="L1894" s="12">
        <f t="shared" si="119"/>
        <v>40671.387511574074</v>
      </c>
      <c r="M1894" t="b">
        <v>0</v>
      </c>
      <c r="N1894" s="5">
        <v>26</v>
      </c>
      <c r="O1894" t="b">
        <v>1</v>
      </c>
      <c r="P1894" s="5" t="s">
        <v>8277</v>
      </c>
      <c r="Q1894" s="5">
        <f t="shared" si="116"/>
        <v>136.6</v>
      </c>
      <c r="R1894" s="5">
        <v>26.26923076923077</v>
      </c>
      <c r="S1894" s="5">
        <f t="shared" si="117"/>
        <v>26.26923076923077</v>
      </c>
      <c r="T1894" s="5" t="s">
        <v>8307</v>
      </c>
      <c r="U1894" s="5" t="s">
        <v>8312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12">
        <f t="shared" si="118"/>
        <v>40648.915972222225</v>
      </c>
      <c r="K1895" s="5">
        <v>1301524585</v>
      </c>
      <c r="L1895" s="12">
        <f t="shared" si="119"/>
        <v>40632.69195601852</v>
      </c>
      <c r="M1895" t="b">
        <v>0</v>
      </c>
      <c r="N1895" s="5">
        <v>45</v>
      </c>
      <c r="O1895" t="b">
        <v>1</v>
      </c>
      <c r="P1895" s="5" t="s">
        <v>8277</v>
      </c>
      <c r="Q1895" s="5">
        <f t="shared" si="116"/>
        <v>104</v>
      </c>
      <c r="R1895" s="5">
        <v>57.777777777777779</v>
      </c>
      <c r="S1895" s="5">
        <f t="shared" si="117"/>
        <v>57.777777777777779</v>
      </c>
      <c r="T1895" s="5" t="s">
        <v>8307</v>
      </c>
      <c r="U1895" s="5" t="s">
        <v>8312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12">
        <f t="shared" si="118"/>
        <v>40951.65489583333</v>
      </c>
      <c r="K1896" s="5">
        <v>1326404583</v>
      </c>
      <c r="L1896" s="12">
        <f t="shared" si="119"/>
        <v>40920.65489583333</v>
      </c>
      <c r="M1896" t="b">
        <v>0</v>
      </c>
      <c r="N1896" s="5">
        <v>20</v>
      </c>
      <c r="O1896" t="b">
        <v>1</v>
      </c>
      <c r="P1896" s="5" t="s">
        <v>8277</v>
      </c>
      <c r="Q1896" s="5">
        <f t="shared" si="116"/>
        <v>114.5</v>
      </c>
      <c r="R1896" s="5">
        <v>57.25</v>
      </c>
      <c r="S1896" s="5">
        <f t="shared" si="117"/>
        <v>57.25</v>
      </c>
      <c r="T1896" s="5" t="s">
        <v>8307</v>
      </c>
      <c r="U1896" s="5" t="s">
        <v>8312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12">
        <f t="shared" si="118"/>
        <v>42297.496782407412</v>
      </c>
      <c r="K1897" s="5">
        <v>1442771722</v>
      </c>
      <c r="L1897" s="12">
        <f t="shared" si="119"/>
        <v>42267.496782407412</v>
      </c>
      <c r="M1897" t="b">
        <v>0</v>
      </c>
      <c r="N1897" s="5">
        <v>47</v>
      </c>
      <c r="O1897" t="b">
        <v>1</v>
      </c>
      <c r="P1897" s="5" t="s">
        <v>8277</v>
      </c>
      <c r="Q1897" s="5">
        <f t="shared" si="116"/>
        <v>101.71957671957672</v>
      </c>
      <c r="R1897" s="5">
        <v>196.34042553191489</v>
      </c>
      <c r="S1897" s="5">
        <f t="shared" si="117"/>
        <v>196.34042553191489</v>
      </c>
      <c r="T1897" s="5" t="s">
        <v>8307</v>
      </c>
      <c r="U1897" s="5" t="s">
        <v>8312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12">
        <f t="shared" si="118"/>
        <v>41011.460243055553</v>
      </c>
      <c r="K1898" s="5">
        <v>1331658165</v>
      </c>
      <c r="L1898" s="12">
        <f t="shared" si="119"/>
        <v>40981.460243055553</v>
      </c>
      <c r="M1898" t="b">
        <v>0</v>
      </c>
      <c r="N1898" s="5">
        <v>13</v>
      </c>
      <c r="O1898" t="b">
        <v>1</v>
      </c>
      <c r="P1898" s="5" t="s">
        <v>8277</v>
      </c>
      <c r="Q1898" s="5">
        <f t="shared" si="116"/>
        <v>123.94678492239468</v>
      </c>
      <c r="R1898" s="5">
        <v>43</v>
      </c>
      <c r="S1898" s="5">
        <f t="shared" si="117"/>
        <v>43</v>
      </c>
      <c r="T1898" s="5" t="s">
        <v>8307</v>
      </c>
      <c r="U1898" s="5" t="s">
        <v>8312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12">
        <f t="shared" si="118"/>
        <v>41702.625</v>
      </c>
      <c r="K1899" s="5">
        <v>1392040806</v>
      </c>
      <c r="L1899" s="12">
        <f t="shared" si="119"/>
        <v>41680.333402777775</v>
      </c>
      <c r="M1899" t="b">
        <v>0</v>
      </c>
      <c r="N1899" s="5">
        <v>183</v>
      </c>
      <c r="O1899" t="b">
        <v>1</v>
      </c>
      <c r="P1899" s="5" t="s">
        <v>8277</v>
      </c>
      <c r="Q1899" s="5">
        <f t="shared" si="116"/>
        <v>102.45669291338582</v>
      </c>
      <c r="R1899" s="5">
        <v>35.551912568306008</v>
      </c>
      <c r="S1899" s="5">
        <f t="shared" si="117"/>
        <v>35.551912568306008</v>
      </c>
      <c r="T1899" s="5" t="s">
        <v>8307</v>
      </c>
      <c r="U1899" s="5" t="s">
        <v>8312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12">
        <f t="shared" si="118"/>
        <v>42401.5</v>
      </c>
      <c r="K1900" s="5">
        <v>1451277473</v>
      </c>
      <c r="L1900" s="12">
        <f t="shared" si="119"/>
        <v>42365.942974537036</v>
      </c>
      <c r="M1900" t="b">
        <v>0</v>
      </c>
      <c r="N1900" s="5">
        <v>21</v>
      </c>
      <c r="O1900" t="b">
        <v>1</v>
      </c>
      <c r="P1900" s="5" t="s">
        <v>8277</v>
      </c>
      <c r="Q1900" s="5">
        <f t="shared" si="116"/>
        <v>144.5</v>
      </c>
      <c r="R1900" s="5">
        <v>68.80952380952381</v>
      </c>
      <c r="S1900" s="5">
        <f t="shared" si="117"/>
        <v>68.80952380952381</v>
      </c>
      <c r="T1900" s="5" t="s">
        <v>8307</v>
      </c>
      <c r="U1900" s="5" t="s">
        <v>8312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12">
        <f t="shared" si="118"/>
        <v>42088.65006944444</v>
      </c>
      <c r="K1901" s="5">
        <v>1424730966</v>
      </c>
      <c r="L1901" s="12">
        <f t="shared" si="119"/>
        <v>42058.691736111112</v>
      </c>
      <c r="M1901" t="b">
        <v>0</v>
      </c>
      <c r="N1901" s="5">
        <v>42</v>
      </c>
      <c r="O1901" t="b">
        <v>1</v>
      </c>
      <c r="P1901" s="5" t="s">
        <v>8277</v>
      </c>
      <c r="Q1901" s="5">
        <f t="shared" si="116"/>
        <v>133.33333333333334</v>
      </c>
      <c r="R1901" s="5">
        <v>28.571428571428573</v>
      </c>
      <c r="S1901" s="5">
        <f t="shared" si="117"/>
        <v>28.571428571428573</v>
      </c>
      <c r="T1901" s="5" t="s">
        <v>8307</v>
      </c>
      <c r="U1901" s="5" t="s">
        <v>8312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12">
        <f t="shared" si="118"/>
        <v>41188.165972222225</v>
      </c>
      <c r="K1902" s="5">
        <v>1347137731</v>
      </c>
      <c r="L1902" s="12">
        <f t="shared" si="119"/>
        <v>41160.621886574074</v>
      </c>
      <c r="M1902" t="b">
        <v>0</v>
      </c>
      <c r="N1902" s="5">
        <v>54</v>
      </c>
      <c r="O1902" t="b">
        <v>1</v>
      </c>
      <c r="P1902" s="5" t="s">
        <v>8277</v>
      </c>
      <c r="Q1902" s="5">
        <f t="shared" si="116"/>
        <v>109.3644</v>
      </c>
      <c r="R1902" s="5">
        <v>50.631666666666668</v>
      </c>
      <c r="S1902" s="5">
        <f t="shared" si="117"/>
        <v>50.631666666666668</v>
      </c>
      <c r="T1902" s="5" t="s">
        <v>8307</v>
      </c>
      <c r="U1902" s="5" t="s">
        <v>8312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12">
        <f t="shared" si="118"/>
        <v>42146.291666666672</v>
      </c>
      <c r="K1903" s="5">
        <v>1429707729</v>
      </c>
      <c r="L1903" s="12">
        <f t="shared" si="119"/>
        <v>42116.29315972222</v>
      </c>
      <c r="M1903" t="b">
        <v>0</v>
      </c>
      <c r="N1903" s="5">
        <v>25</v>
      </c>
      <c r="O1903" t="b">
        <v>0</v>
      </c>
      <c r="P1903" s="5" t="s">
        <v>8292</v>
      </c>
      <c r="Q1903" s="5">
        <f t="shared" si="116"/>
        <v>2.6969696969696968</v>
      </c>
      <c r="R1903" s="5">
        <v>106.8</v>
      </c>
      <c r="S1903" s="5">
        <f t="shared" si="117"/>
        <v>106.8</v>
      </c>
      <c r="T1903" s="5" t="s">
        <v>8330</v>
      </c>
      <c r="U1903" s="5" t="s">
        <v>8345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12">
        <f t="shared" si="118"/>
        <v>42067.539895833332</v>
      </c>
      <c r="K1904" s="5">
        <v>1422903447</v>
      </c>
      <c r="L1904" s="12">
        <f t="shared" si="119"/>
        <v>42037.539895833332</v>
      </c>
      <c r="M1904" t="b">
        <v>0</v>
      </c>
      <c r="N1904" s="5">
        <v>3</v>
      </c>
      <c r="O1904" t="b">
        <v>0</v>
      </c>
      <c r="P1904" s="5" t="s">
        <v>8292</v>
      </c>
      <c r="Q1904" s="5">
        <f t="shared" si="116"/>
        <v>1.2</v>
      </c>
      <c r="R1904" s="5">
        <v>4</v>
      </c>
      <c r="S1904" s="5">
        <f t="shared" si="117"/>
        <v>4</v>
      </c>
      <c r="T1904" s="5" t="s">
        <v>8330</v>
      </c>
      <c r="U1904" s="5" t="s">
        <v>8345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12">
        <f t="shared" si="118"/>
        <v>42762.520729166667</v>
      </c>
      <c r="K1905" s="5">
        <v>1480357791</v>
      </c>
      <c r="L1905" s="12">
        <f t="shared" si="119"/>
        <v>42702.520729166667</v>
      </c>
      <c r="M1905" t="b">
        <v>0</v>
      </c>
      <c r="N1905" s="5">
        <v>41</v>
      </c>
      <c r="O1905" t="b">
        <v>0</v>
      </c>
      <c r="P1905" s="5" t="s">
        <v>8292</v>
      </c>
      <c r="Q1905" s="5">
        <f t="shared" si="116"/>
        <v>46.6</v>
      </c>
      <c r="R1905" s="5">
        <v>34.097560975609753</v>
      </c>
      <c r="S1905" s="5">
        <f t="shared" si="117"/>
        <v>34.097560975609753</v>
      </c>
      <c r="T1905" s="5" t="s">
        <v>8330</v>
      </c>
      <c r="U1905" s="5" t="s">
        <v>8345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12">
        <f t="shared" si="118"/>
        <v>42371.435428240744</v>
      </c>
      <c r="K1906" s="5">
        <v>1447864021</v>
      </c>
      <c r="L1906" s="12">
        <f t="shared" si="119"/>
        <v>42326.435428240744</v>
      </c>
      <c r="M1906" t="b">
        <v>0</v>
      </c>
      <c r="N1906" s="5">
        <v>2</v>
      </c>
      <c r="O1906" t="b">
        <v>0</v>
      </c>
      <c r="P1906" s="5" t="s">
        <v>8292</v>
      </c>
      <c r="Q1906" s="5">
        <f t="shared" si="116"/>
        <v>0.1</v>
      </c>
      <c r="R1906" s="5">
        <v>25</v>
      </c>
      <c r="S1906" s="5">
        <f t="shared" si="117"/>
        <v>25</v>
      </c>
      <c r="T1906" s="5" t="s">
        <v>8330</v>
      </c>
      <c r="U1906" s="5" t="s">
        <v>8345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12">
        <f t="shared" si="118"/>
        <v>41889.675856481481</v>
      </c>
      <c r="K1907" s="5">
        <v>1407535994</v>
      </c>
      <c r="L1907" s="12">
        <f t="shared" si="119"/>
        <v>41859.675856481481</v>
      </c>
      <c r="M1907" t="b">
        <v>0</v>
      </c>
      <c r="N1907" s="5">
        <v>4</v>
      </c>
      <c r="O1907" t="b">
        <v>0</v>
      </c>
      <c r="P1907" s="5" t="s">
        <v>8292</v>
      </c>
      <c r="Q1907" s="5">
        <f t="shared" si="116"/>
        <v>0.16800000000000001</v>
      </c>
      <c r="R1907" s="5">
        <v>10.5</v>
      </c>
      <c r="S1907" s="5">
        <f t="shared" si="117"/>
        <v>10.5</v>
      </c>
      <c r="T1907" s="5" t="s">
        <v>8330</v>
      </c>
      <c r="U1907" s="5" t="s">
        <v>8345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12">
        <f t="shared" si="118"/>
        <v>42544.421099537038</v>
      </c>
      <c r="K1908" s="5">
        <v>1464105983</v>
      </c>
      <c r="L1908" s="12">
        <f t="shared" si="119"/>
        <v>42514.421099537038</v>
      </c>
      <c r="M1908" t="b">
        <v>0</v>
      </c>
      <c r="N1908" s="5">
        <v>99</v>
      </c>
      <c r="O1908" t="b">
        <v>0</v>
      </c>
      <c r="P1908" s="5" t="s">
        <v>8292</v>
      </c>
      <c r="Q1908" s="5">
        <f t="shared" si="116"/>
        <v>42.76</v>
      </c>
      <c r="R1908" s="5">
        <v>215.95959595959596</v>
      </c>
      <c r="S1908" s="5">
        <f t="shared" si="117"/>
        <v>215.95959595959596</v>
      </c>
      <c r="T1908" s="5" t="s">
        <v>8330</v>
      </c>
      <c r="U1908" s="5" t="s">
        <v>8345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12">
        <f t="shared" si="118"/>
        <v>41782.337094907409</v>
      </c>
      <c r="K1909" s="5">
        <v>1399557925</v>
      </c>
      <c r="L1909" s="12">
        <f t="shared" si="119"/>
        <v>41767.337094907409</v>
      </c>
      <c r="M1909" t="b">
        <v>0</v>
      </c>
      <c r="N1909" s="5">
        <v>4</v>
      </c>
      <c r="O1909" t="b">
        <v>0</v>
      </c>
      <c r="P1909" s="5" t="s">
        <v>8292</v>
      </c>
      <c r="Q1909" s="5">
        <f t="shared" si="116"/>
        <v>0.28333333333333333</v>
      </c>
      <c r="R1909" s="5">
        <v>21.25</v>
      </c>
      <c r="S1909" s="5">
        <f t="shared" si="117"/>
        <v>21.25</v>
      </c>
      <c r="T1909" s="5" t="s">
        <v>8330</v>
      </c>
      <c r="U1909" s="5" t="s">
        <v>8345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12">
        <f t="shared" si="118"/>
        <v>42733.667824074073</v>
      </c>
      <c r="K1910" s="5">
        <v>1480456900</v>
      </c>
      <c r="L1910" s="12">
        <f t="shared" si="119"/>
        <v>42703.667824074073</v>
      </c>
      <c r="M1910" t="b">
        <v>0</v>
      </c>
      <c r="N1910" s="5">
        <v>4</v>
      </c>
      <c r="O1910" t="b">
        <v>0</v>
      </c>
      <c r="P1910" s="5" t="s">
        <v>8292</v>
      </c>
      <c r="Q1910" s="5">
        <f t="shared" si="116"/>
        <v>1.732</v>
      </c>
      <c r="R1910" s="5">
        <v>108.25</v>
      </c>
      <c r="S1910" s="5">
        <f t="shared" si="117"/>
        <v>108.25</v>
      </c>
      <c r="T1910" s="5" t="s">
        <v>8330</v>
      </c>
      <c r="U1910" s="5" t="s">
        <v>8345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12">
        <f t="shared" si="118"/>
        <v>41935.179155092592</v>
      </c>
      <c r="K1911" s="5">
        <v>1411467479</v>
      </c>
      <c r="L1911" s="12">
        <f t="shared" si="119"/>
        <v>41905.179155092592</v>
      </c>
      <c r="M1911" t="b">
        <v>0</v>
      </c>
      <c r="N1911" s="5">
        <v>38</v>
      </c>
      <c r="O1911" t="b">
        <v>0</v>
      </c>
      <c r="P1911" s="5" t="s">
        <v>8292</v>
      </c>
      <c r="Q1911" s="5">
        <f t="shared" si="116"/>
        <v>14.111428571428572</v>
      </c>
      <c r="R1911" s="5">
        <v>129.97368421052633</v>
      </c>
      <c r="S1911" s="5">
        <f t="shared" si="117"/>
        <v>129.97368421052633</v>
      </c>
      <c r="T1911" s="5" t="s">
        <v>8330</v>
      </c>
      <c r="U1911" s="5" t="s">
        <v>8345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12">
        <f t="shared" si="118"/>
        <v>42308.697916666672</v>
      </c>
      <c r="K1912" s="5">
        <v>1442531217</v>
      </c>
      <c r="L1912" s="12">
        <f t="shared" si="119"/>
        <v>42264.713159722218</v>
      </c>
      <c r="M1912" t="b">
        <v>0</v>
      </c>
      <c r="N1912" s="5">
        <v>285</v>
      </c>
      <c r="O1912" t="b">
        <v>0</v>
      </c>
      <c r="P1912" s="5" t="s">
        <v>8292</v>
      </c>
      <c r="Q1912" s="5">
        <f t="shared" si="116"/>
        <v>39.395294117647062</v>
      </c>
      <c r="R1912" s="5">
        <v>117.49473684210527</v>
      </c>
      <c r="S1912" s="5">
        <f t="shared" si="117"/>
        <v>117.49473684210527</v>
      </c>
      <c r="T1912" s="5" t="s">
        <v>8330</v>
      </c>
      <c r="U1912" s="5" t="s">
        <v>8345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12">
        <f t="shared" si="118"/>
        <v>41859.783958333333</v>
      </c>
      <c r="K1913" s="5">
        <v>1404953334</v>
      </c>
      <c r="L1913" s="12">
        <f t="shared" si="119"/>
        <v>41829.783958333333</v>
      </c>
      <c r="M1913" t="b">
        <v>0</v>
      </c>
      <c r="N1913" s="5">
        <v>1</v>
      </c>
      <c r="O1913" t="b">
        <v>0</v>
      </c>
      <c r="P1913" s="5" t="s">
        <v>8292</v>
      </c>
      <c r="Q1913" s="5">
        <f t="shared" si="116"/>
        <v>2.3529411764705882E-2</v>
      </c>
      <c r="R1913" s="5">
        <v>10</v>
      </c>
      <c r="S1913" s="5">
        <f t="shared" si="117"/>
        <v>10</v>
      </c>
      <c r="T1913" s="5" t="s">
        <v>8330</v>
      </c>
      <c r="U1913" s="5" t="s">
        <v>8345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12">
        <f t="shared" si="118"/>
        <v>42158.976388888885</v>
      </c>
      <c r="K1914" s="5">
        <v>1430803560</v>
      </c>
      <c r="L1914" s="12">
        <f t="shared" si="119"/>
        <v>42128.976388888885</v>
      </c>
      <c r="M1914" t="b">
        <v>0</v>
      </c>
      <c r="N1914" s="5">
        <v>42</v>
      </c>
      <c r="O1914" t="b">
        <v>0</v>
      </c>
      <c r="P1914" s="5" t="s">
        <v>8292</v>
      </c>
      <c r="Q1914" s="5">
        <f t="shared" si="116"/>
        <v>59.3</v>
      </c>
      <c r="R1914" s="5">
        <v>70.595238095238102</v>
      </c>
      <c r="S1914" s="5">
        <f t="shared" si="117"/>
        <v>70.595238095238102</v>
      </c>
      <c r="T1914" s="5" t="s">
        <v>8330</v>
      </c>
      <c r="U1914" s="5" t="s">
        <v>8345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12">
        <f t="shared" si="118"/>
        <v>41920.261319444442</v>
      </c>
      <c r="K1915" s="5">
        <v>1410178578</v>
      </c>
      <c r="L1915" s="12">
        <f t="shared" si="119"/>
        <v>41890.261319444442</v>
      </c>
      <c r="M1915" t="b">
        <v>0</v>
      </c>
      <c r="N1915" s="5">
        <v>26</v>
      </c>
      <c r="O1915" t="b">
        <v>0</v>
      </c>
      <c r="P1915" s="5" t="s">
        <v>8292</v>
      </c>
      <c r="Q1915" s="5">
        <f t="shared" si="116"/>
        <v>1.3270833333333334</v>
      </c>
      <c r="R1915" s="5">
        <v>24.5</v>
      </c>
      <c r="S1915" s="5">
        <f t="shared" si="117"/>
        <v>24.5</v>
      </c>
      <c r="T1915" s="5" t="s">
        <v>8330</v>
      </c>
      <c r="U1915" s="5" t="s">
        <v>8345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12">
        <f t="shared" si="118"/>
        <v>41943.915972222225</v>
      </c>
      <c r="K1916" s="5">
        <v>1413519073</v>
      </c>
      <c r="L1916" s="12">
        <f t="shared" si="119"/>
        <v>41928.924456018518</v>
      </c>
      <c r="M1916" t="b">
        <v>0</v>
      </c>
      <c r="N1916" s="5">
        <v>2</v>
      </c>
      <c r="O1916" t="b">
        <v>0</v>
      </c>
      <c r="P1916" s="5" t="s">
        <v>8292</v>
      </c>
      <c r="Q1916" s="5">
        <f t="shared" si="116"/>
        <v>9.0090090090090094</v>
      </c>
      <c r="R1916" s="5">
        <v>30</v>
      </c>
      <c r="S1916" s="5">
        <f t="shared" si="117"/>
        <v>30</v>
      </c>
      <c r="T1916" s="5" t="s">
        <v>8330</v>
      </c>
      <c r="U1916" s="5" t="s">
        <v>8345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12">
        <f t="shared" si="118"/>
        <v>41883.79886574074</v>
      </c>
      <c r="K1917" s="5">
        <v>1407892222</v>
      </c>
      <c r="L1917" s="12">
        <f t="shared" si="119"/>
        <v>41863.79886574074</v>
      </c>
      <c r="M1917" t="b">
        <v>0</v>
      </c>
      <c r="N1917" s="5">
        <v>4</v>
      </c>
      <c r="O1917" t="b">
        <v>0</v>
      </c>
      <c r="P1917" s="5" t="s">
        <v>8292</v>
      </c>
      <c r="Q1917" s="5">
        <f t="shared" si="116"/>
        <v>1.6</v>
      </c>
      <c r="R1917" s="5">
        <v>2</v>
      </c>
      <c r="S1917" s="5">
        <f t="shared" si="117"/>
        <v>2</v>
      </c>
      <c r="T1917" s="5" t="s">
        <v>8330</v>
      </c>
      <c r="U1917" s="5" t="s">
        <v>8345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12">
        <f t="shared" si="118"/>
        <v>42681.508969907409</v>
      </c>
      <c r="K1918" s="5">
        <v>1476378775</v>
      </c>
      <c r="L1918" s="12">
        <f t="shared" si="119"/>
        <v>42656.467303240745</v>
      </c>
      <c r="M1918" t="b">
        <v>0</v>
      </c>
      <c r="N1918" s="5">
        <v>6</v>
      </c>
      <c r="O1918" t="b">
        <v>0</v>
      </c>
      <c r="P1918" s="5" t="s">
        <v>8292</v>
      </c>
      <c r="Q1918" s="5">
        <f t="shared" si="116"/>
        <v>0.51</v>
      </c>
      <c r="R1918" s="5">
        <v>17</v>
      </c>
      <c r="S1918" s="5">
        <f t="shared" si="117"/>
        <v>17</v>
      </c>
      <c r="T1918" s="5" t="s">
        <v>8330</v>
      </c>
      <c r="U1918" s="5" t="s">
        <v>8345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12">
        <f t="shared" si="118"/>
        <v>42776.020057870366</v>
      </c>
      <c r="K1919" s="5">
        <v>1484116133</v>
      </c>
      <c r="L1919" s="12">
        <f t="shared" si="119"/>
        <v>42746.020057870366</v>
      </c>
      <c r="M1919" t="b">
        <v>0</v>
      </c>
      <c r="N1919" s="5">
        <v>70</v>
      </c>
      <c r="O1919" t="b">
        <v>0</v>
      </c>
      <c r="P1919" s="5" t="s">
        <v>8292</v>
      </c>
      <c r="Q1919" s="5">
        <f t="shared" si="116"/>
        <v>52.570512820512818</v>
      </c>
      <c r="R1919" s="5">
        <v>2928.9285714285716</v>
      </c>
      <c r="S1919" s="5">
        <f t="shared" si="117"/>
        <v>2928.9285714285716</v>
      </c>
      <c r="T1919" s="5" t="s">
        <v>8330</v>
      </c>
      <c r="U1919" s="5" t="s">
        <v>8345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12">
        <f t="shared" si="118"/>
        <v>41863.539942129632</v>
      </c>
      <c r="K1920" s="5">
        <v>1404845851</v>
      </c>
      <c r="L1920" s="12">
        <f t="shared" si="119"/>
        <v>41828.539942129632</v>
      </c>
      <c r="M1920" t="b">
        <v>0</v>
      </c>
      <c r="N1920" s="5">
        <v>9</v>
      </c>
      <c r="O1920" t="b">
        <v>0</v>
      </c>
      <c r="P1920" s="5" t="s">
        <v>8292</v>
      </c>
      <c r="Q1920" s="5">
        <f t="shared" si="116"/>
        <v>1.04</v>
      </c>
      <c r="R1920" s="5">
        <v>28.888888888888889</v>
      </c>
      <c r="S1920" s="5">
        <f t="shared" si="117"/>
        <v>28.888888888888889</v>
      </c>
      <c r="T1920" s="5" t="s">
        <v>8330</v>
      </c>
      <c r="U1920" s="5" t="s">
        <v>8345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12">
        <f t="shared" si="118"/>
        <v>42143.625567129631</v>
      </c>
      <c r="K1921" s="5">
        <v>1429477249</v>
      </c>
      <c r="L1921" s="12">
        <f t="shared" si="119"/>
        <v>42113.625567129631</v>
      </c>
      <c r="M1921" t="b">
        <v>0</v>
      </c>
      <c r="N1921" s="5">
        <v>8</v>
      </c>
      <c r="O1921" t="b">
        <v>0</v>
      </c>
      <c r="P1921" s="5" t="s">
        <v>8292</v>
      </c>
      <c r="Q1921" s="5">
        <f t="shared" si="116"/>
        <v>47.4</v>
      </c>
      <c r="R1921" s="5">
        <v>29.625</v>
      </c>
      <c r="S1921" s="5">
        <f t="shared" si="117"/>
        <v>29.625</v>
      </c>
      <c r="T1921" s="5" t="s">
        <v>8330</v>
      </c>
      <c r="U1921" s="5" t="s">
        <v>8345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12">
        <f t="shared" si="118"/>
        <v>42298.708333333328</v>
      </c>
      <c r="K1922" s="5">
        <v>1443042061</v>
      </c>
      <c r="L1922" s="12">
        <f t="shared" si="119"/>
        <v>42270.625706018516</v>
      </c>
      <c r="M1922" t="b">
        <v>0</v>
      </c>
      <c r="N1922" s="5">
        <v>105</v>
      </c>
      <c r="O1922" t="b">
        <v>0</v>
      </c>
      <c r="P1922" s="5" t="s">
        <v>8292</v>
      </c>
      <c r="Q1922" s="5">
        <f t="shared" ref="Q1922:Q1985" si="120">E1922*100/D1922</f>
        <v>43.03</v>
      </c>
      <c r="R1922" s="5">
        <v>40.980952380952381</v>
      </c>
      <c r="S1922" s="5">
        <f t="shared" ref="S1922:S1985" si="121">IFERROR(R1922,0)</f>
        <v>40.980952380952381</v>
      </c>
      <c r="T1922" s="5" t="s">
        <v>8330</v>
      </c>
      <c r="U1922" s="5" t="s">
        <v>8345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12">
        <f t="shared" ref="J1923:J1986" si="122">(I1923/86400)+25569+(-6/24)</f>
        <v>41103.971562500003</v>
      </c>
      <c r="K1923" s="5">
        <v>1339651143</v>
      </c>
      <c r="L1923" s="12">
        <f t="shared" ref="L1923:L1986" si="123">(K1923/86400)+25569+(-6/24)</f>
        <v>41073.971562500003</v>
      </c>
      <c r="M1923" t="b">
        <v>0</v>
      </c>
      <c r="N1923" s="5">
        <v>38</v>
      </c>
      <c r="O1923" t="b">
        <v>1</v>
      </c>
      <c r="P1923" s="5" t="s">
        <v>8277</v>
      </c>
      <c r="Q1923" s="5">
        <f t="shared" si="120"/>
        <v>136.80000000000001</v>
      </c>
      <c r="R1923" s="5">
        <v>54</v>
      </c>
      <c r="S1923" s="5">
        <f t="shared" si="121"/>
        <v>54</v>
      </c>
      <c r="T1923" s="5" t="s">
        <v>8307</v>
      </c>
      <c r="U1923" s="5" t="s">
        <v>8312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12">
        <f t="shared" si="122"/>
        <v>41620.005868055552</v>
      </c>
      <c r="K1924" s="5">
        <v>1384236507</v>
      </c>
      <c r="L1924" s="12">
        <f t="shared" si="123"/>
        <v>41590.005868055552</v>
      </c>
      <c r="M1924" t="b">
        <v>0</v>
      </c>
      <c r="N1924" s="5">
        <v>64</v>
      </c>
      <c r="O1924" t="b">
        <v>1</v>
      </c>
      <c r="P1924" s="5" t="s">
        <v>8277</v>
      </c>
      <c r="Q1924" s="5">
        <f t="shared" si="120"/>
        <v>115.55</v>
      </c>
      <c r="R1924" s="5">
        <v>36.109375</v>
      </c>
      <c r="S1924" s="5">
        <f t="shared" si="121"/>
        <v>36.109375</v>
      </c>
      <c r="T1924" s="5" t="s">
        <v>8307</v>
      </c>
      <c r="U1924" s="5" t="s">
        <v>8312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12">
        <f t="shared" si="122"/>
        <v>40812.957638888889</v>
      </c>
      <c r="K1925" s="5">
        <v>1313612532</v>
      </c>
      <c r="L1925" s="12">
        <f t="shared" si="123"/>
        <v>40772.598749999997</v>
      </c>
      <c r="M1925" t="b">
        <v>0</v>
      </c>
      <c r="N1925" s="5">
        <v>13</v>
      </c>
      <c r="O1925" t="b">
        <v>1</v>
      </c>
      <c r="P1925" s="5" t="s">
        <v>8277</v>
      </c>
      <c r="Q1925" s="5">
        <f t="shared" si="120"/>
        <v>240.8</v>
      </c>
      <c r="R1925" s="5">
        <v>23.153846153846153</v>
      </c>
      <c r="S1925" s="5">
        <f t="shared" si="121"/>
        <v>23.153846153846153</v>
      </c>
      <c r="T1925" s="5" t="s">
        <v>8307</v>
      </c>
      <c r="U1925" s="5" t="s">
        <v>8312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12">
        <f t="shared" si="122"/>
        <v>41654.564583333333</v>
      </c>
      <c r="K1926" s="5">
        <v>1387390555</v>
      </c>
      <c r="L1926" s="12">
        <f t="shared" si="123"/>
        <v>41626.511053240742</v>
      </c>
      <c r="M1926" t="b">
        <v>0</v>
      </c>
      <c r="N1926" s="5">
        <v>33</v>
      </c>
      <c r="O1926" t="b">
        <v>1</v>
      </c>
      <c r="P1926" s="5" t="s">
        <v>8277</v>
      </c>
      <c r="Q1926" s="5">
        <f t="shared" si="120"/>
        <v>114.4</v>
      </c>
      <c r="R1926" s="5">
        <v>104</v>
      </c>
      <c r="S1926" s="5">
        <f t="shared" si="121"/>
        <v>104</v>
      </c>
      <c r="T1926" s="5" t="s">
        <v>8307</v>
      </c>
      <c r="U1926" s="5" t="s">
        <v>8312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12">
        <f t="shared" si="122"/>
        <v>41557.75</v>
      </c>
      <c r="K1927" s="5">
        <v>1379540288</v>
      </c>
      <c r="L1927" s="12">
        <f t="shared" si="123"/>
        <v>41535.65148148148</v>
      </c>
      <c r="M1927" t="b">
        <v>0</v>
      </c>
      <c r="N1927" s="5">
        <v>52</v>
      </c>
      <c r="O1927" t="b">
        <v>1</v>
      </c>
      <c r="P1927" s="5" t="s">
        <v>8277</v>
      </c>
      <c r="Q1927" s="5">
        <f t="shared" si="120"/>
        <v>110.33333333333333</v>
      </c>
      <c r="R1927" s="5">
        <v>31.826923076923077</v>
      </c>
      <c r="S1927" s="5">
        <f t="shared" si="121"/>
        <v>31.826923076923077</v>
      </c>
      <c r="T1927" s="5" t="s">
        <v>8307</v>
      </c>
      <c r="U1927" s="5" t="s">
        <v>8312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12">
        <f t="shared" si="122"/>
        <v>40483.768055555556</v>
      </c>
      <c r="K1928" s="5">
        <v>1286319256</v>
      </c>
      <c r="L1928" s="12">
        <f t="shared" si="123"/>
        <v>40456.704351851848</v>
      </c>
      <c r="M1928" t="b">
        <v>0</v>
      </c>
      <c r="N1928" s="5">
        <v>107</v>
      </c>
      <c r="O1928" t="b">
        <v>1</v>
      </c>
      <c r="P1928" s="5" t="s">
        <v>8277</v>
      </c>
      <c r="Q1928" s="5">
        <f t="shared" si="120"/>
        <v>195.37933333333334</v>
      </c>
      <c r="R1928" s="5">
        <v>27.3896261682243</v>
      </c>
      <c r="S1928" s="5">
        <f t="shared" si="121"/>
        <v>27.3896261682243</v>
      </c>
      <c r="T1928" s="5" t="s">
        <v>8307</v>
      </c>
      <c r="U1928" s="5" t="s">
        <v>8312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12">
        <f t="shared" si="122"/>
        <v>40975.957638888889</v>
      </c>
      <c r="K1929" s="5">
        <v>1329856839</v>
      </c>
      <c r="L1929" s="12">
        <f t="shared" si="123"/>
        <v>40960.611562500002</v>
      </c>
      <c r="M1929" t="b">
        <v>0</v>
      </c>
      <c r="N1929" s="5">
        <v>11</v>
      </c>
      <c r="O1929" t="b">
        <v>1</v>
      </c>
      <c r="P1929" s="5" t="s">
        <v>8277</v>
      </c>
      <c r="Q1929" s="5">
        <f t="shared" si="120"/>
        <v>103.33333333333333</v>
      </c>
      <c r="R1929" s="5">
        <v>56.363636363636367</v>
      </c>
      <c r="S1929" s="5">
        <f t="shared" si="121"/>
        <v>56.363636363636367</v>
      </c>
      <c r="T1929" s="5" t="s">
        <v>8307</v>
      </c>
      <c r="U1929" s="5" t="s">
        <v>8312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12">
        <f t="shared" si="122"/>
        <v>41401.3980787037</v>
      </c>
      <c r="K1930" s="5">
        <v>1365348794</v>
      </c>
      <c r="L1930" s="12">
        <f t="shared" si="123"/>
        <v>41371.3980787037</v>
      </c>
      <c r="M1930" t="b">
        <v>0</v>
      </c>
      <c r="N1930" s="5">
        <v>34</v>
      </c>
      <c r="O1930" t="b">
        <v>1</v>
      </c>
      <c r="P1930" s="5" t="s">
        <v>8277</v>
      </c>
      <c r="Q1930" s="5">
        <f t="shared" si="120"/>
        <v>103.13725490196079</v>
      </c>
      <c r="R1930" s="5">
        <v>77.352941176470594</v>
      </c>
      <c r="S1930" s="5">
        <f t="shared" si="121"/>
        <v>77.352941176470594</v>
      </c>
      <c r="T1930" s="5" t="s">
        <v>8307</v>
      </c>
      <c r="U1930" s="5" t="s">
        <v>8312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12">
        <f t="shared" si="122"/>
        <v>40728.771597222221</v>
      </c>
      <c r="K1931" s="5">
        <v>1306197066</v>
      </c>
      <c r="L1931" s="12">
        <f t="shared" si="123"/>
        <v>40686.771597222221</v>
      </c>
      <c r="M1931" t="b">
        <v>0</v>
      </c>
      <c r="N1931" s="5">
        <v>75</v>
      </c>
      <c r="O1931" t="b">
        <v>1</v>
      </c>
      <c r="P1931" s="5" t="s">
        <v>8277</v>
      </c>
      <c r="Q1931" s="5">
        <f t="shared" si="120"/>
        <v>100.3125</v>
      </c>
      <c r="R1931" s="5">
        <v>42.8</v>
      </c>
      <c r="S1931" s="5">
        <f t="shared" si="121"/>
        <v>42.8</v>
      </c>
      <c r="T1931" s="5" t="s">
        <v>8307</v>
      </c>
      <c r="U1931" s="5" t="s">
        <v>8312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12">
        <f t="shared" si="122"/>
        <v>41462.308819444443</v>
      </c>
      <c r="K1932" s="5">
        <v>1368019482</v>
      </c>
      <c r="L1932" s="12">
        <f t="shared" si="123"/>
        <v>41402.308819444443</v>
      </c>
      <c r="M1932" t="b">
        <v>0</v>
      </c>
      <c r="N1932" s="5">
        <v>26</v>
      </c>
      <c r="O1932" t="b">
        <v>1</v>
      </c>
      <c r="P1932" s="5" t="s">
        <v>8277</v>
      </c>
      <c r="Q1932" s="5">
        <f t="shared" si="120"/>
        <v>127</v>
      </c>
      <c r="R1932" s="5">
        <v>48.846153846153847</v>
      </c>
      <c r="S1932" s="5">
        <f t="shared" si="121"/>
        <v>48.846153846153847</v>
      </c>
      <c r="T1932" s="5" t="s">
        <v>8307</v>
      </c>
      <c r="U1932" s="5" t="s">
        <v>8312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12">
        <f t="shared" si="122"/>
        <v>41050.895833333336</v>
      </c>
      <c r="K1933" s="5">
        <v>1336512309</v>
      </c>
      <c r="L1933" s="12">
        <f t="shared" si="123"/>
        <v>41037.642465277779</v>
      </c>
      <c r="M1933" t="b">
        <v>0</v>
      </c>
      <c r="N1933" s="5">
        <v>50</v>
      </c>
      <c r="O1933" t="b">
        <v>1</v>
      </c>
      <c r="P1933" s="5" t="s">
        <v>8277</v>
      </c>
      <c r="Q1933" s="5">
        <f t="shared" si="120"/>
        <v>120.601</v>
      </c>
      <c r="R1933" s="5">
        <v>48.240400000000001</v>
      </c>
      <c r="S1933" s="5">
        <f t="shared" si="121"/>
        <v>48.240400000000001</v>
      </c>
      <c r="T1933" s="5" t="s">
        <v>8307</v>
      </c>
      <c r="U1933" s="5" t="s">
        <v>8312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12">
        <f t="shared" si="122"/>
        <v>40932.559872685189</v>
      </c>
      <c r="K1934" s="5">
        <v>1325618773</v>
      </c>
      <c r="L1934" s="12">
        <f t="shared" si="123"/>
        <v>40911.559872685189</v>
      </c>
      <c r="M1934" t="b">
        <v>0</v>
      </c>
      <c r="N1934" s="5">
        <v>80</v>
      </c>
      <c r="O1934" t="b">
        <v>1</v>
      </c>
      <c r="P1934" s="5" t="s">
        <v>8277</v>
      </c>
      <c r="Q1934" s="5">
        <f t="shared" si="120"/>
        <v>106.99047619047619</v>
      </c>
      <c r="R1934" s="5">
        <v>70.212500000000006</v>
      </c>
      <c r="S1934" s="5">
        <f t="shared" si="121"/>
        <v>70.212500000000006</v>
      </c>
      <c r="T1934" s="5" t="s">
        <v>8307</v>
      </c>
      <c r="U1934" s="5" t="s">
        <v>8312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12">
        <f t="shared" si="122"/>
        <v>41908.880868055552</v>
      </c>
      <c r="K1935" s="5">
        <v>1409195307</v>
      </c>
      <c r="L1935" s="12">
        <f t="shared" si="123"/>
        <v>41878.880868055552</v>
      </c>
      <c r="M1935" t="b">
        <v>0</v>
      </c>
      <c r="N1935" s="5">
        <v>110</v>
      </c>
      <c r="O1935" t="b">
        <v>1</v>
      </c>
      <c r="P1935" s="5" t="s">
        <v>8277</v>
      </c>
      <c r="Q1935" s="5">
        <f t="shared" si="120"/>
        <v>172.43333333333334</v>
      </c>
      <c r="R1935" s="5">
        <v>94.054545454545448</v>
      </c>
      <c r="S1935" s="5">
        <f t="shared" si="121"/>
        <v>94.054545454545448</v>
      </c>
      <c r="T1935" s="5" t="s">
        <v>8307</v>
      </c>
      <c r="U1935" s="5" t="s">
        <v>8312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12">
        <f t="shared" si="122"/>
        <v>40901.958333333336</v>
      </c>
      <c r="K1936" s="5">
        <v>1321649321</v>
      </c>
      <c r="L1936" s="12">
        <f t="shared" si="123"/>
        <v>40865.617141203707</v>
      </c>
      <c r="M1936" t="b">
        <v>0</v>
      </c>
      <c r="N1936" s="5">
        <v>77</v>
      </c>
      <c r="O1936" t="b">
        <v>1</v>
      </c>
      <c r="P1936" s="5" t="s">
        <v>8277</v>
      </c>
      <c r="Q1936" s="5">
        <f t="shared" si="120"/>
        <v>123.62</v>
      </c>
      <c r="R1936" s="5">
        <v>80.272727272727266</v>
      </c>
      <c r="S1936" s="5">
        <f t="shared" si="121"/>
        <v>80.272727272727266</v>
      </c>
      <c r="T1936" s="5" t="s">
        <v>8307</v>
      </c>
      <c r="U1936" s="5" t="s">
        <v>8312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12">
        <f t="shared" si="122"/>
        <v>41810.957638888889</v>
      </c>
      <c r="K1937" s="5">
        <v>1400106171</v>
      </c>
      <c r="L1937" s="12">
        <f t="shared" si="123"/>
        <v>41773.682534722218</v>
      </c>
      <c r="M1937" t="b">
        <v>0</v>
      </c>
      <c r="N1937" s="5">
        <v>50</v>
      </c>
      <c r="O1937" t="b">
        <v>1</v>
      </c>
      <c r="P1937" s="5" t="s">
        <v>8277</v>
      </c>
      <c r="Q1937" s="5">
        <f t="shared" si="120"/>
        <v>108.4</v>
      </c>
      <c r="R1937" s="5">
        <v>54.2</v>
      </c>
      <c r="S1937" s="5">
        <f t="shared" si="121"/>
        <v>54.2</v>
      </c>
      <c r="T1937" s="5" t="s">
        <v>8307</v>
      </c>
      <c r="U1937" s="5" t="s">
        <v>8312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12">
        <f t="shared" si="122"/>
        <v>40882.999305555553</v>
      </c>
      <c r="K1938" s="5">
        <v>1320528070</v>
      </c>
      <c r="L1938" s="12">
        <f t="shared" si="123"/>
        <v>40852.639699074076</v>
      </c>
      <c r="M1938" t="b">
        <v>0</v>
      </c>
      <c r="N1938" s="5">
        <v>145</v>
      </c>
      <c r="O1938" t="b">
        <v>1</v>
      </c>
      <c r="P1938" s="5" t="s">
        <v>8277</v>
      </c>
      <c r="Q1938" s="5">
        <f t="shared" si="120"/>
        <v>116.52013333333333</v>
      </c>
      <c r="R1938" s="5">
        <v>60.26903448275862</v>
      </c>
      <c r="S1938" s="5">
        <f t="shared" si="121"/>
        <v>60.26903448275862</v>
      </c>
      <c r="T1938" s="5" t="s">
        <v>8307</v>
      </c>
      <c r="U1938" s="5" t="s">
        <v>8312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12">
        <f t="shared" si="122"/>
        <v>41074.915972222225</v>
      </c>
      <c r="K1939" s="5">
        <v>1338346281</v>
      </c>
      <c r="L1939" s="12">
        <f t="shared" si="123"/>
        <v>41058.868993055556</v>
      </c>
      <c r="M1939" t="b">
        <v>0</v>
      </c>
      <c r="N1939" s="5">
        <v>29</v>
      </c>
      <c r="O1939" t="b">
        <v>1</v>
      </c>
      <c r="P1939" s="5" t="s">
        <v>8277</v>
      </c>
      <c r="Q1939" s="5">
        <f t="shared" si="120"/>
        <v>187.245</v>
      </c>
      <c r="R1939" s="5">
        <v>38.740344827586206</v>
      </c>
      <c r="S1939" s="5">
        <f t="shared" si="121"/>
        <v>38.740344827586206</v>
      </c>
      <c r="T1939" s="5" t="s">
        <v>8307</v>
      </c>
      <c r="U1939" s="5" t="s">
        <v>8312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12">
        <f t="shared" si="122"/>
        <v>41456.958333333336</v>
      </c>
      <c r="K1940" s="5">
        <v>1370067231</v>
      </c>
      <c r="L1940" s="12">
        <f t="shared" si="123"/>
        <v>41426.009618055556</v>
      </c>
      <c r="M1940" t="b">
        <v>0</v>
      </c>
      <c r="N1940" s="5">
        <v>114</v>
      </c>
      <c r="O1940" t="b">
        <v>1</v>
      </c>
      <c r="P1940" s="5" t="s">
        <v>8277</v>
      </c>
      <c r="Q1940" s="5">
        <f t="shared" si="120"/>
        <v>115.93333333333334</v>
      </c>
      <c r="R1940" s="5">
        <v>152.54385964912279</v>
      </c>
      <c r="S1940" s="5">
        <f t="shared" si="121"/>
        <v>152.54385964912279</v>
      </c>
      <c r="T1940" s="5" t="s">
        <v>8307</v>
      </c>
      <c r="U1940" s="5" t="s">
        <v>8312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12">
        <f t="shared" si="122"/>
        <v>41343.693379629629</v>
      </c>
      <c r="K1941" s="5">
        <v>1360366708</v>
      </c>
      <c r="L1941" s="12">
        <f t="shared" si="123"/>
        <v>41313.735046296293</v>
      </c>
      <c r="M1941" t="b">
        <v>0</v>
      </c>
      <c r="N1941" s="5">
        <v>96</v>
      </c>
      <c r="O1941" t="b">
        <v>1</v>
      </c>
      <c r="P1941" s="5" t="s">
        <v>8277</v>
      </c>
      <c r="Q1941" s="5">
        <f t="shared" si="120"/>
        <v>110.7</v>
      </c>
      <c r="R1941" s="5">
        <v>115.3125</v>
      </c>
      <c r="S1941" s="5">
        <f t="shared" si="121"/>
        <v>115.3125</v>
      </c>
      <c r="T1941" s="5" t="s">
        <v>8307</v>
      </c>
      <c r="U1941" s="5" t="s">
        <v>8312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12">
        <f t="shared" si="122"/>
        <v>40708.915972222225</v>
      </c>
      <c r="K1942" s="5">
        <v>1304770233</v>
      </c>
      <c r="L1942" s="12">
        <f t="shared" si="123"/>
        <v>40670.257326388892</v>
      </c>
      <c r="M1942" t="b">
        <v>0</v>
      </c>
      <c r="N1942" s="5">
        <v>31</v>
      </c>
      <c r="O1942" t="b">
        <v>1</v>
      </c>
      <c r="P1942" s="5" t="s">
        <v>8277</v>
      </c>
      <c r="Q1942" s="5">
        <f t="shared" si="120"/>
        <v>170.92307692307693</v>
      </c>
      <c r="R1942" s="5">
        <v>35.838709677419352</v>
      </c>
      <c r="S1942" s="5">
        <f t="shared" si="121"/>
        <v>35.838709677419352</v>
      </c>
      <c r="T1942" s="5" t="s">
        <v>8307</v>
      </c>
      <c r="U1942" s="5" t="s">
        <v>8312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12">
        <f t="shared" si="122"/>
        <v>41774.040868055556</v>
      </c>
      <c r="K1943" s="5">
        <v>1397545131</v>
      </c>
      <c r="L1943" s="12">
        <f t="shared" si="123"/>
        <v>41744.040868055556</v>
      </c>
      <c r="M1943" t="b">
        <v>1</v>
      </c>
      <c r="N1943" s="5">
        <v>4883</v>
      </c>
      <c r="O1943" t="b">
        <v>1</v>
      </c>
      <c r="P1943" s="5" t="s">
        <v>8293</v>
      </c>
      <c r="Q1943" s="5">
        <f t="shared" si="120"/>
        <v>126.11835600000001</v>
      </c>
      <c r="R1943" s="5">
        <v>64.570118779438872</v>
      </c>
      <c r="S1943" s="5">
        <f t="shared" si="121"/>
        <v>64.570118779438872</v>
      </c>
      <c r="T1943" s="5" t="s">
        <v>8330</v>
      </c>
      <c r="U1943" s="5" t="s">
        <v>8346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12">
        <f t="shared" si="122"/>
        <v>40728.578009259261</v>
      </c>
      <c r="K1944" s="5">
        <v>1302033140</v>
      </c>
      <c r="L1944" s="12">
        <f t="shared" si="123"/>
        <v>40638.578009259261</v>
      </c>
      <c r="M1944" t="b">
        <v>1</v>
      </c>
      <c r="N1944" s="5">
        <v>95</v>
      </c>
      <c r="O1944" t="b">
        <v>1</v>
      </c>
      <c r="P1944" s="5" t="s">
        <v>8293</v>
      </c>
      <c r="Q1944" s="5">
        <f t="shared" si="120"/>
        <v>138.44033333333334</v>
      </c>
      <c r="R1944" s="5">
        <v>87.436000000000007</v>
      </c>
      <c r="S1944" s="5">
        <f t="shared" si="121"/>
        <v>87.436000000000007</v>
      </c>
      <c r="T1944" s="5" t="s">
        <v>8330</v>
      </c>
      <c r="U1944" s="5" t="s">
        <v>8346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12">
        <f t="shared" si="122"/>
        <v>42593.019861111112</v>
      </c>
      <c r="K1945" s="5">
        <v>1467008916</v>
      </c>
      <c r="L1945" s="12">
        <f t="shared" si="123"/>
        <v>42548.019861111112</v>
      </c>
      <c r="M1945" t="b">
        <v>1</v>
      </c>
      <c r="N1945" s="5">
        <v>2478</v>
      </c>
      <c r="O1945" t="b">
        <v>1</v>
      </c>
      <c r="P1945" s="5" t="s">
        <v>8293</v>
      </c>
      <c r="Q1945" s="5">
        <f t="shared" si="120"/>
        <v>1705.25</v>
      </c>
      <c r="R1945" s="5">
        <v>68.815577078288939</v>
      </c>
      <c r="S1945" s="5">
        <f t="shared" si="121"/>
        <v>68.815577078288939</v>
      </c>
      <c r="T1945" s="5" t="s">
        <v>8330</v>
      </c>
      <c r="U1945" s="5" t="s">
        <v>8346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12">
        <f t="shared" si="122"/>
        <v>41760.334374999999</v>
      </c>
      <c r="K1946" s="5">
        <v>1396360890</v>
      </c>
      <c r="L1946" s="12">
        <f t="shared" si="123"/>
        <v>41730.334374999999</v>
      </c>
      <c r="M1946" t="b">
        <v>1</v>
      </c>
      <c r="N1946" s="5">
        <v>1789</v>
      </c>
      <c r="O1946" t="b">
        <v>1</v>
      </c>
      <c r="P1946" s="5" t="s">
        <v>8293</v>
      </c>
      <c r="Q1946" s="5">
        <f t="shared" si="120"/>
        <v>788.05550000000005</v>
      </c>
      <c r="R1946" s="5">
        <v>176.200223588597</v>
      </c>
      <c r="S1946" s="5">
        <f t="shared" si="121"/>
        <v>176.200223588597</v>
      </c>
      <c r="T1946" s="5" t="s">
        <v>8330</v>
      </c>
      <c r="U1946" s="5" t="s">
        <v>8346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12">
        <f t="shared" si="122"/>
        <v>42197.001828703702</v>
      </c>
      <c r="K1947" s="5">
        <v>1433224958</v>
      </c>
      <c r="L1947" s="12">
        <f t="shared" si="123"/>
        <v>42157.001828703702</v>
      </c>
      <c r="M1947" t="b">
        <v>1</v>
      </c>
      <c r="N1947" s="5">
        <v>680</v>
      </c>
      <c r="O1947" t="b">
        <v>1</v>
      </c>
      <c r="P1947" s="5" t="s">
        <v>8293</v>
      </c>
      <c r="Q1947" s="5">
        <f t="shared" si="120"/>
        <v>348.01799999999997</v>
      </c>
      <c r="R1947" s="5">
        <v>511.79117647058825</v>
      </c>
      <c r="S1947" s="5">
        <f t="shared" si="121"/>
        <v>511.79117647058825</v>
      </c>
      <c r="T1947" s="5" t="s">
        <v>8330</v>
      </c>
      <c r="U1947" s="5" t="s">
        <v>8346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12">
        <f t="shared" si="122"/>
        <v>41748.858344907407</v>
      </c>
      <c r="K1948" s="5">
        <v>1392780961</v>
      </c>
      <c r="L1948" s="12">
        <f t="shared" si="123"/>
        <v>41688.900011574078</v>
      </c>
      <c r="M1948" t="b">
        <v>1</v>
      </c>
      <c r="N1948" s="5">
        <v>70</v>
      </c>
      <c r="O1948" t="b">
        <v>1</v>
      </c>
      <c r="P1948" s="5" t="s">
        <v>8293</v>
      </c>
      <c r="Q1948" s="5">
        <f t="shared" si="120"/>
        <v>149.74666666666667</v>
      </c>
      <c r="R1948" s="5">
        <v>160.44285714285715</v>
      </c>
      <c r="S1948" s="5">
        <f t="shared" si="121"/>
        <v>160.44285714285715</v>
      </c>
      <c r="T1948" s="5" t="s">
        <v>8330</v>
      </c>
      <c r="U1948" s="5" t="s">
        <v>8346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12">
        <f t="shared" si="122"/>
        <v>40139.999305555553</v>
      </c>
      <c r="K1949" s="5">
        <v>1255730520</v>
      </c>
      <c r="L1949" s="12">
        <f t="shared" si="123"/>
        <v>40102.668055555558</v>
      </c>
      <c r="M1949" t="b">
        <v>1</v>
      </c>
      <c r="N1949" s="5">
        <v>23</v>
      </c>
      <c r="O1949" t="b">
        <v>1</v>
      </c>
      <c r="P1949" s="5" t="s">
        <v>8293</v>
      </c>
      <c r="Q1949" s="5">
        <f t="shared" si="120"/>
        <v>100.63375000000001</v>
      </c>
      <c r="R1949" s="5">
        <v>35.003043478260871</v>
      </c>
      <c r="S1949" s="5">
        <f t="shared" si="121"/>
        <v>35.003043478260871</v>
      </c>
      <c r="T1949" s="5" t="s">
        <v>8330</v>
      </c>
      <c r="U1949" s="5" t="s">
        <v>8346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12">
        <f t="shared" si="122"/>
        <v>42527.459722222222</v>
      </c>
      <c r="K1950" s="5">
        <v>1460557809</v>
      </c>
      <c r="L1950" s="12">
        <f t="shared" si="123"/>
        <v>42473.354270833333</v>
      </c>
      <c r="M1950" t="b">
        <v>1</v>
      </c>
      <c r="N1950" s="5">
        <v>4245</v>
      </c>
      <c r="O1950" t="b">
        <v>1</v>
      </c>
      <c r="P1950" s="5" t="s">
        <v>8293</v>
      </c>
      <c r="Q1950" s="5">
        <f t="shared" si="120"/>
        <v>800.21100000000001</v>
      </c>
      <c r="R1950" s="5">
        <v>188.50671378091872</v>
      </c>
      <c r="S1950" s="5">
        <f t="shared" si="121"/>
        <v>188.50671378091872</v>
      </c>
      <c r="T1950" s="5" t="s">
        <v>8330</v>
      </c>
      <c r="U1950" s="5" t="s">
        <v>8346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12">
        <f t="shared" si="122"/>
        <v>41830.173043981486</v>
      </c>
      <c r="K1951" s="5">
        <v>1402394951</v>
      </c>
      <c r="L1951" s="12">
        <f t="shared" si="123"/>
        <v>41800.173043981486</v>
      </c>
      <c r="M1951" t="b">
        <v>1</v>
      </c>
      <c r="N1951" s="5">
        <v>943</v>
      </c>
      <c r="O1951" t="b">
        <v>1</v>
      </c>
      <c r="P1951" s="5" t="s">
        <v>8293</v>
      </c>
      <c r="Q1951" s="5">
        <f t="shared" si="120"/>
        <v>106.0026</v>
      </c>
      <c r="R1951" s="5">
        <v>56.204984093319197</v>
      </c>
      <c r="S1951" s="5">
        <f t="shared" si="121"/>
        <v>56.204984093319197</v>
      </c>
      <c r="T1951" s="5" t="s">
        <v>8330</v>
      </c>
      <c r="U1951" s="5" t="s">
        <v>8346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12">
        <f t="shared" si="122"/>
        <v>40654.931400462963</v>
      </c>
      <c r="K1952" s="5">
        <v>1300767673</v>
      </c>
      <c r="L1952" s="12">
        <f t="shared" si="123"/>
        <v>40623.931400462963</v>
      </c>
      <c r="M1952" t="b">
        <v>1</v>
      </c>
      <c r="N1952" s="5">
        <v>1876</v>
      </c>
      <c r="O1952" t="b">
        <v>1</v>
      </c>
      <c r="P1952" s="5" t="s">
        <v>8293</v>
      </c>
      <c r="Q1952" s="5">
        <f t="shared" si="120"/>
        <v>200.51866666666666</v>
      </c>
      <c r="R1952" s="5">
        <v>51.3054157782516</v>
      </c>
      <c r="S1952" s="5">
        <f t="shared" si="121"/>
        <v>51.3054157782516</v>
      </c>
      <c r="T1952" s="5" t="s">
        <v>8330</v>
      </c>
      <c r="U1952" s="5" t="s">
        <v>8346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12">
        <f t="shared" si="122"/>
        <v>42681.212233796294</v>
      </c>
      <c r="K1953" s="5">
        <v>1475921137</v>
      </c>
      <c r="L1953" s="12">
        <f t="shared" si="123"/>
        <v>42651.170567129629</v>
      </c>
      <c r="M1953" t="b">
        <v>1</v>
      </c>
      <c r="N1953" s="5">
        <v>834</v>
      </c>
      <c r="O1953" t="b">
        <v>1</v>
      </c>
      <c r="P1953" s="5" t="s">
        <v>8293</v>
      </c>
      <c r="Q1953" s="5">
        <f t="shared" si="120"/>
        <v>212.44399999999999</v>
      </c>
      <c r="R1953" s="5">
        <v>127.36450839328538</v>
      </c>
      <c r="S1953" s="5">
        <f t="shared" si="121"/>
        <v>127.36450839328538</v>
      </c>
      <c r="T1953" s="5" t="s">
        <v>8330</v>
      </c>
      <c r="U1953" s="5" t="s">
        <v>8346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12">
        <f t="shared" si="122"/>
        <v>41563.35665509259</v>
      </c>
      <c r="K1954" s="5">
        <v>1378737215</v>
      </c>
      <c r="L1954" s="12">
        <f t="shared" si="123"/>
        <v>41526.35665509259</v>
      </c>
      <c r="M1954" t="b">
        <v>1</v>
      </c>
      <c r="N1954" s="5">
        <v>682</v>
      </c>
      <c r="O1954" t="b">
        <v>1</v>
      </c>
      <c r="P1954" s="5" t="s">
        <v>8293</v>
      </c>
      <c r="Q1954" s="5">
        <f t="shared" si="120"/>
        <v>198.47237142857142</v>
      </c>
      <c r="R1954" s="5">
        <v>101.85532258064516</v>
      </c>
      <c r="S1954" s="5">
        <f t="shared" si="121"/>
        <v>101.85532258064516</v>
      </c>
      <c r="T1954" s="5" t="s">
        <v>8330</v>
      </c>
      <c r="U1954" s="5" t="s">
        <v>8346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12">
        <f t="shared" si="122"/>
        <v>40969.875</v>
      </c>
      <c r="K1955" s="5">
        <v>1328158065</v>
      </c>
      <c r="L1955" s="12">
        <f t="shared" si="123"/>
        <v>40940.949826388889</v>
      </c>
      <c r="M1955" t="b">
        <v>1</v>
      </c>
      <c r="N1955" s="5">
        <v>147</v>
      </c>
      <c r="O1955" t="b">
        <v>1</v>
      </c>
      <c r="P1955" s="5" t="s">
        <v>8293</v>
      </c>
      <c r="Q1955" s="5">
        <f t="shared" si="120"/>
        <v>225.94666666666666</v>
      </c>
      <c r="R1955" s="5">
        <v>230.55782312925169</v>
      </c>
      <c r="S1955" s="5">
        <f t="shared" si="121"/>
        <v>230.55782312925169</v>
      </c>
      <c r="T1955" s="5" t="s">
        <v>8330</v>
      </c>
      <c r="U1955" s="5" t="s">
        <v>8346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12">
        <f t="shared" si="122"/>
        <v>42440.958333333328</v>
      </c>
      <c r="K1956" s="5">
        <v>1453730176</v>
      </c>
      <c r="L1956" s="12">
        <f t="shared" si="123"/>
        <v>42394.330740740741</v>
      </c>
      <c r="M1956" t="b">
        <v>1</v>
      </c>
      <c r="N1956" s="5">
        <v>415</v>
      </c>
      <c r="O1956" t="b">
        <v>1</v>
      </c>
      <c r="P1956" s="5" t="s">
        <v>8293</v>
      </c>
      <c r="Q1956" s="5">
        <f t="shared" si="120"/>
        <v>698.94799999999998</v>
      </c>
      <c r="R1956" s="5">
        <v>842.10602409638557</v>
      </c>
      <c r="S1956" s="5">
        <f t="shared" si="121"/>
        <v>842.10602409638557</v>
      </c>
      <c r="T1956" s="5" t="s">
        <v>8330</v>
      </c>
      <c r="U1956" s="5" t="s">
        <v>8346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12">
        <f t="shared" si="122"/>
        <v>41052.541666666664</v>
      </c>
      <c r="K1957" s="5">
        <v>1334989881</v>
      </c>
      <c r="L1957" s="12">
        <f t="shared" si="123"/>
        <v>41020.021770833337</v>
      </c>
      <c r="M1957" t="b">
        <v>1</v>
      </c>
      <c r="N1957" s="5">
        <v>290</v>
      </c>
      <c r="O1957" t="b">
        <v>1</v>
      </c>
      <c r="P1957" s="5" t="s">
        <v>8293</v>
      </c>
      <c r="Q1957" s="5">
        <f t="shared" si="120"/>
        <v>398.59528571428569</v>
      </c>
      <c r="R1957" s="5">
        <v>577.27593103448271</v>
      </c>
      <c r="S1957" s="5">
        <f t="shared" si="121"/>
        <v>577.27593103448271</v>
      </c>
      <c r="T1957" s="5" t="s">
        <v>8330</v>
      </c>
      <c r="U1957" s="5" t="s">
        <v>8346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12">
        <f t="shared" si="122"/>
        <v>42112.632002314815</v>
      </c>
      <c r="K1958" s="5">
        <v>1425507005</v>
      </c>
      <c r="L1958" s="12">
        <f t="shared" si="123"/>
        <v>42067.673668981486</v>
      </c>
      <c r="M1958" t="b">
        <v>1</v>
      </c>
      <c r="N1958" s="5">
        <v>365</v>
      </c>
      <c r="O1958" t="b">
        <v>1</v>
      </c>
      <c r="P1958" s="5" t="s">
        <v>8293</v>
      </c>
      <c r="Q1958" s="5">
        <f t="shared" si="120"/>
        <v>294.03333333333336</v>
      </c>
      <c r="R1958" s="5">
        <v>483.34246575342468</v>
      </c>
      <c r="S1958" s="5">
        <f t="shared" si="121"/>
        <v>483.34246575342468</v>
      </c>
      <c r="T1958" s="5" t="s">
        <v>8330</v>
      </c>
      <c r="U1958" s="5" t="s">
        <v>8346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12">
        <f t="shared" si="122"/>
        <v>41208.848530092597</v>
      </c>
      <c r="K1959" s="5">
        <v>1348712513</v>
      </c>
      <c r="L1959" s="12">
        <f t="shared" si="123"/>
        <v>41178.848530092597</v>
      </c>
      <c r="M1959" t="b">
        <v>1</v>
      </c>
      <c r="N1959" s="5">
        <v>660</v>
      </c>
      <c r="O1959" t="b">
        <v>1</v>
      </c>
      <c r="P1959" s="5" t="s">
        <v>8293</v>
      </c>
      <c r="Q1959" s="5">
        <f t="shared" si="120"/>
        <v>167.50470000000001</v>
      </c>
      <c r="R1959" s="5">
        <v>76.138500000000008</v>
      </c>
      <c r="S1959" s="5">
        <f t="shared" si="121"/>
        <v>76.138500000000008</v>
      </c>
      <c r="T1959" s="5" t="s">
        <v>8330</v>
      </c>
      <c r="U1959" s="5" t="s">
        <v>8346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12">
        <f t="shared" si="122"/>
        <v>41356.69630787037</v>
      </c>
      <c r="K1960" s="5">
        <v>1361490161</v>
      </c>
      <c r="L1960" s="12">
        <f t="shared" si="123"/>
        <v>41326.737974537034</v>
      </c>
      <c r="M1960" t="b">
        <v>1</v>
      </c>
      <c r="N1960" s="5">
        <v>1356</v>
      </c>
      <c r="O1960" t="b">
        <v>1</v>
      </c>
      <c r="P1960" s="5" t="s">
        <v>8293</v>
      </c>
      <c r="Q1960" s="5">
        <f t="shared" si="120"/>
        <v>1435.5717142857143</v>
      </c>
      <c r="R1960" s="5">
        <v>74.107684365781708</v>
      </c>
      <c r="S1960" s="5">
        <f t="shared" si="121"/>
        <v>74.107684365781708</v>
      </c>
      <c r="T1960" s="5" t="s">
        <v>8330</v>
      </c>
      <c r="U1960" s="5" t="s">
        <v>8346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12">
        <f t="shared" si="122"/>
        <v>41912.75</v>
      </c>
      <c r="K1961" s="5">
        <v>1408565860</v>
      </c>
      <c r="L1961" s="12">
        <f t="shared" si="123"/>
        <v>41871.595601851848</v>
      </c>
      <c r="M1961" t="b">
        <v>1</v>
      </c>
      <c r="N1961" s="5">
        <v>424</v>
      </c>
      <c r="O1961" t="b">
        <v>1</v>
      </c>
      <c r="P1961" s="5" t="s">
        <v>8293</v>
      </c>
      <c r="Q1961" s="5">
        <f t="shared" si="120"/>
        <v>156.73439999999999</v>
      </c>
      <c r="R1961" s="5">
        <v>36.965660377358489</v>
      </c>
      <c r="S1961" s="5">
        <f t="shared" si="121"/>
        <v>36.965660377358489</v>
      </c>
      <c r="T1961" s="5" t="s">
        <v>8330</v>
      </c>
      <c r="U1961" s="5" t="s">
        <v>8346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12">
        <f t="shared" si="122"/>
        <v>41994.112743055557</v>
      </c>
      <c r="K1962" s="5">
        <v>1416559341</v>
      </c>
      <c r="L1962" s="12">
        <f t="shared" si="123"/>
        <v>41964.112743055557</v>
      </c>
      <c r="M1962" t="b">
        <v>1</v>
      </c>
      <c r="N1962" s="5">
        <v>33</v>
      </c>
      <c r="O1962" t="b">
        <v>1</v>
      </c>
      <c r="P1962" s="5" t="s">
        <v>8293</v>
      </c>
      <c r="Q1962" s="5">
        <f t="shared" si="120"/>
        <v>117.90285714285714</v>
      </c>
      <c r="R1962" s="5">
        <v>2500.969696969697</v>
      </c>
      <c r="S1962" s="5">
        <f t="shared" si="121"/>
        <v>2500.969696969697</v>
      </c>
      <c r="T1962" s="5" t="s">
        <v>8330</v>
      </c>
      <c r="U1962" s="5" t="s">
        <v>8346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12">
        <f t="shared" si="122"/>
        <v>41187.915972222225</v>
      </c>
      <c r="K1963" s="5">
        <v>1346042417</v>
      </c>
      <c r="L1963" s="12">
        <f t="shared" si="123"/>
        <v>41147.944641203707</v>
      </c>
      <c r="M1963" t="b">
        <v>1</v>
      </c>
      <c r="N1963" s="5">
        <v>1633</v>
      </c>
      <c r="O1963" t="b">
        <v>1</v>
      </c>
      <c r="P1963" s="5" t="s">
        <v>8293</v>
      </c>
      <c r="Q1963" s="5">
        <f t="shared" si="120"/>
        <v>1105.3812</v>
      </c>
      <c r="R1963" s="5">
        <v>67.690214329454989</v>
      </c>
      <c r="S1963" s="5">
        <f t="shared" si="121"/>
        <v>67.690214329454989</v>
      </c>
      <c r="T1963" s="5" t="s">
        <v>8330</v>
      </c>
      <c r="U1963" s="5" t="s">
        <v>8346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12">
        <f t="shared" si="122"/>
        <v>41772.530509259261</v>
      </c>
      <c r="K1964" s="5">
        <v>1397414636</v>
      </c>
      <c r="L1964" s="12">
        <f t="shared" si="123"/>
        <v>41742.530509259261</v>
      </c>
      <c r="M1964" t="b">
        <v>1</v>
      </c>
      <c r="N1964" s="5">
        <v>306</v>
      </c>
      <c r="O1964" t="b">
        <v>1</v>
      </c>
      <c r="P1964" s="5" t="s">
        <v>8293</v>
      </c>
      <c r="Q1964" s="5">
        <f t="shared" si="120"/>
        <v>192.92500000000001</v>
      </c>
      <c r="R1964" s="5">
        <v>63.04738562091503</v>
      </c>
      <c r="S1964" s="5">
        <f t="shared" si="121"/>
        <v>63.04738562091503</v>
      </c>
      <c r="T1964" s="5" t="s">
        <v>8330</v>
      </c>
      <c r="U1964" s="5" t="s">
        <v>8346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12">
        <f t="shared" si="122"/>
        <v>41898.179791666669</v>
      </c>
      <c r="K1965" s="5">
        <v>1407838734</v>
      </c>
      <c r="L1965" s="12">
        <f t="shared" si="123"/>
        <v>41863.179791666669</v>
      </c>
      <c r="M1965" t="b">
        <v>1</v>
      </c>
      <c r="N1965" s="5">
        <v>205</v>
      </c>
      <c r="O1965" t="b">
        <v>1</v>
      </c>
      <c r="P1965" s="5" t="s">
        <v>8293</v>
      </c>
      <c r="Q1965" s="5">
        <f t="shared" si="120"/>
        <v>126.88421052631578</v>
      </c>
      <c r="R1965" s="5">
        <v>117.6</v>
      </c>
      <c r="S1965" s="5">
        <f t="shared" si="121"/>
        <v>117.6</v>
      </c>
      <c r="T1965" s="5" t="s">
        <v>8330</v>
      </c>
      <c r="U1965" s="5" t="s">
        <v>8346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12">
        <f t="shared" si="122"/>
        <v>42482.022824074069</v>
      </c>
      <c r="K1966" s="5">
        <v>1458714772</v>
      </c>
      <c r="L1966" s="12">
        <f t="shared" si="123"/>
        <v>42452.022824074069</v>
      </c>
      <c r="M1966" t="b">
        <v>1</v>
      </c>
      <c r="N1966" s="5">
        <v>1281</v>
      </c>
      <c r="O1966" t="b">
        <v>1</v>
      </c>
      <c r="P1966" s="5" t="s">
        <v>8293</v>
      </c>
      <c r="Q1966" s="5">
        <f t="shared" si="120"/>
        <v>259.57748878923769</v>
      </c>
      <c r="R1966" s="5">
        <v>180.75185011709601</v>
      </c>
      <c r="S1966" s="5">
        <f t="shared" si="121"/>
        <v>180.75185011709601</v>
      </c>
      <c r="T1966" s="5" t="s">
        <v>8330</v>
      </c>
      <c r="U1966" s="5" t="s">
        <v>8346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12">
        <f t="shared" si="122"/>
        <v>40919.791666666664</v>
      </c>
      <c r="K1967" s="5">
        <v>1324433310</v>
      </c>
      <c r="L1967" s="12">
        <f t="shared" si="123"/>
        <v>40897.839236111111</v>
      </c>
      <c r="M1967" t="b">
        <v>1</v>
      </c>
      <c r="N1967" s="5">
        <v>103</v>
      </c>
      <c r="O1967" t="b">
        <v>1</v>
      </c>
      <c r="P1967" s="5" t="s">
        <v>8293</v>
      </c>
      <c r="Q1967" s="5">
        <f t="shared" si="120"/>
        <v>262.27999999999997</v>
      </c>
      <c r="R1967" s="5">
        <v>127.32038834951456</v>
      </c>
      <c r="S1967" s="5">
        <f t="shared" si="121"/>
        <v>127.32038834951456</v>
      </c>
      <c r="T1967" s="5" t="s">
        <v>8330</v>
      </c>
      <c r="U1967" s="5" t="s">
        <v>8346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12">
        <f t="shared" si="122"/>
        <v>41865.290486111109</v>
      </c>
      <c r="K1968" s="5">
        <v>1405429098</v>
      </c>
      <c r="L1968" s="12">
        <f t="shared" si="123"/>
        <v>41835.290486111109</v>
      </c>
      <c r="M1968" t="b">
        <v>1</v>
      </c>
      <c r="N1968" s="5">
        <v>1513</v>
      </c>
      <c r="O1968" t="b">
        <v>1</v>
      </c>
      <c r="P1968" s="5" t="s">
        <v>8293</v>
      </c>
      <c r="Q1968" s="5">
        <f t="shared" si="120"/>
        <v>206.74309</v>
      </c>
      <c r="R1968" s="5">
        <v>136.6444745538665</v>
      </c>
      <c r="S1968" s="5">
        <f t="shared" si="121"/>
        <v>136.6444745538665</v>
      </c>
      <c r="T1968" s="5" t="s">
        <v>8330</v>
      </c>
      <c r="U1968" s="5" t="s">
        <v>8346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12">
        <f t="shared" si="122"/>
        <v>41760.413530092592</v>
      </c>
      <c r="K1969" s="5">
        <v>1396367729</v>
      </c>
      <c r="L1969" s="12">
        <f t="shared" si="123"/>
        <v>41730.413530092592</v>
      </c>
      <c r="M1969" t="b">
        <v>1</v>
      </c>
      <c r="N1969" s="5">
        <v>405</v>
      </c>
      <c r="O1969" t="b">
        <v>1</v>
      </c>
      <c r="P1969" s="5" t="s">
        <v>8293</v>
      </c>
      <c r="Q1969" s="5">
        <f t="shared" si="120"/>
        <v>370.13</v>
      </c>
      <c r="R1969" s="5">
        <v>182.78024691358024</v>
      </c>
      <c r="S1969" s="5">
        <f t="shared" si="121"/>
        <v>182.78024691358024</v>
      </c>
      <c r="T1969" s="5" t="s">
        <v>8330</v>
      </c>
      <c r="U1969" s="5" t="s">
        <v>8346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12">
        <f t="shared" si="122"/>
        <v>42707.378645833334</v>
      </c>
      <c r="K1970" s="5">
        <v>1478095515</v>
      </c>
      <c r="L1970" s="12">
        <f t="shared" si="123"/>
        <v>42676.336979166663</v>
      </c>
      <c r="M1970" t="b">
        <v>1</v>
      </c>
      <c r="N1970" s="5">
        <v>510</v>
      </c>
      <c r="O1970" t="b">
        <v>1</v>
      </c>
      <c r="P1970" s="5" t="s">
        <v>8293</v>
      </c>
      <c r="Q1970" s="5">
        <f t="shared" si="120"/>
        <v>284.96600000000001</v>
      </c>
      <c r="R1970" s="5">
        <v>279.37843137254902</v>
      </c>
      <c r="S1970" s="5">
        <f t="shared" si="121"/>
        <v>279.37843137254902</v>
      </c>
      <c r="T1970" s="5" t="s">
        <v>8330</v>
      </c>
      <c r="U1970" s="5" t="s">
        <v>8346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12">
        <f t="shared" si="122"/>
        <v>42587.542453703703</v>
      </c>
      <c r="K1971" s="5">
        <v>1467831668</v>
      </c>
      <c r="L1971" s="12">
        <f t="shared" si="123"/>
        <v>42557.542453703703</v>
      </c>
      <c r="M1971" t="b">
        <v>1</v>
      </c>
      <c r="N1971" s="5">
        <v>1887</v>
      </c>
      <c r="O1971" t="b">
        <v>1</v>
      </c>
      <c r="P1971" s="5" t="s">
        <v>8293</v>
      </c>
      <c r="Q1971" s="5">
        <f t="shared" si="120"/>
        <v>579.08000000000004</v>
      </c>
      <c r="R1971" s="5">
        <v>61.375728669846318</v>
      </c>
      <c r="S1971" s="5">
        <f t="shared" si="121"/>
        <v>61.375728669846318</v>
      </c>
      <c r="T1971" s="5" t="s">
        <v>8330</v>
      </c>
      <c r="U1971" s="5" t="s">
        <v>8346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12">
        <f t="shared" si="122"/>
        <v>41383.901631944442</v>
      </c>
      <c r="K1972" s="5">
        <v>1361248701</v>
      </c>
      <c r="L1972" s="12">
        <f t="shared" si="123"/>
        <v>41323.943298611113</v>
      </c>
      <c r="M1972" t="b">
        <v>1</v>
      </c>
      <c r="N1972" s="5">
        <v>701</v>
      </c>
      <c r="O1972" t="b">
        <v>1</v>
      </c>
      <c r="P1972" s="5" t="s">
        <v>8293</v>
      </c>
      <c r="Q1972" s="5">
        <f t="shared" si="120"/>
        <v>1131.8</v>
      </c>
      <c r="R1972" s="5">
        <v>80.727532097004286</v>
      </c>
      <c r="S1972" s="5">
        <f t="shared" si="121"/>
        <v>80.727532097004286</v>
      </c>
      <c r="T1972" s="5" t="s">
        <v>8330</v>
      </c>
      <c r="U1972" s="5" t="s">
        <v>8346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12">
        <f t="shared" si="122"/>
        <v>41592.916666666664</v>
      </c>
      <c r="K1973" s="5">
        <v>1381752061</v>
      </c>
      <c r="L1973" s="12">
        <f t="shared" si="123"/>
        <v>41561.250706018516</v>
      </c>
      <c r="M1973" t="b">
        <v>1</v>
      </c>
      <c r="N1973" s="5">
        <v>3863</v>
      </c>
      <c r="O1973" t="b">
        <v>1</v>
      </c>
      <c r="P1973" s="5" t="s">
        <v>8293</v>
      </c>
      <c r="Q1973" s="5">
        <f t="shared" si="120"/>
        <v>263.02771750000005</v>
      </c>
      <c r="R1973" s="5">
        <v>272.35590732591254</v>
      </c>
      <c r="S1973" s="5">
        <f t="shared" si="121"/>
        <v>272.35590732591254</v>
      </c>
      <c r="T1973" s="5" t="s">
        <v>8330</v>
      </c>
      <c r="U1973" s="5" t="s">
        <v>8346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12">
        <f t="shared" si="122"/>
        <v>41230.803749999999</v>
      </c>
      <c r="K1974" s="5">
        <v>1350605844</v>
      </c>
      <c r="L1974" s="12">
        <f t="shared" si="123"/>
        <v>41200.762083333335</v>
      </c>
      <c r="M1974" t="b">
        <v>1</v>
      </c>
      <c r="N1974" s="5">
        <v>238</v>
      </c>
      <c r="O1974" t="b">
        <v>1</v>
      </c>
      <c r="P1974" s="5" t="s">
        <v>8293</v>
      </c>
      <c r="Q1974" s="5">
        <f t="shared" si="120"/>
        <v>674.48</v>
      </c>
      <c r="R1974" s="5">
        <v>70.848739495798313</v>
      </c>
      <c r="S1974" s="5">
        <f t="shared" si="121"/>
        <v>70.848739495798313</v>
      </c>
      <c r="T1974" s="5" t="s">
        <v>8330</v>
      </c>
      <c r="U1974" s="5" t="s">
        <v>8346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12">
        <f t="shared" si="122"/>
        <v>42588.041666666672</v>
      </c>
      <c r="K1975" s="5">
        <v>1467134464</v>
      </c>
      <c r="L1975" s="12">
        <f t="shared" si="123"/>
        <v>42549.472962962958</v>
      </c>
      <c r="M1975" t="b">
        <v>1</v>
      </c>
      <c r="N1975" s="5">
        <v>2051</v>
      </c>
      <c r="O1975" t="b">
        <v>1</v>
      </c>
      <c r="P1975" s="5" t="s">
        <v>8293</v>
      </c>
      <c r="Q1975" s="5">
        <f t="shared" si="120"/>
        <v>256.83081313131311</v>
      </c>
      <c r="R1975" s="5">
        <v>247.94003412969283</v>
      </c>
      <c r="S1975" s="5">
        <f t="shared" si="121"/>
        <v>247.94003412969283</v>
      </c>
      <c r="T1975" s="5" t="s">
        <v>8330</v>
      </c>
      <c r="U1975" s="5" t="s">
        <v>8346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12">
        <f t="shared" si="122"/>
        <v>41505.084131944444</v>
      </c>
      <c r="K1976" s="5">
        <v>1371715269</v>
      </c>
      <c r="L1976" s="12">
        <f t="shared" si="123"/>
        <v>41445.084131944444</v>
      </c>
      <c r="M1976" t="b">
        <v>1</v>
      </c>
      <c r="N1976" s="5">
        <v>402</v>
      </c>
      <c r="O1976" t="b">
        <v>1</v>
      </c>
      <c r="P1976" s="5" t="s">
        <v>8293</v>
      </c>
      <c r="Q1976" s="5">
        <f t="shared" si="120"/>
        <v>375.49599999999998</v>
      </c>
      <c r="R1976" s="5">
        <v>186.81393034825871</v>
      </c>
      <c r="S1976" s="5">
        <f t="shared" si="121"/>
        <v>186.81393034825871</v>
      </c>
      <c r="T1976" s="5" t="s">
        <v>8330</v>
      </c>
      <c r="U1976" s="5" t="s">
        <v>8346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12">
        <f t="shared" si="122"/>
        <v>41343.505219907405</v>
      </c>
      <c r="K1977" s="5">
        <v>1360346851</v>
      </c>
      <c r="L1977" s="12">
        <f t="shared" si="123"/>
        <v>41313.505219907405</v>
      </c>
      <c r="M1977" t="b">
        <v>1</v>
      </c>
      <c r="N1977" s="5">
        <v>253</v>
      </c>
      <c r="O1977" t="b">
        <v>1</v>
      </c>
      <c r="P1977" s="5" t="s">
        <v>8293</v>
      </c>
      <c r="Q1977" s="5">
        <f t="shared" si="120"/>
        <v>208.70837499999996</v>
      </c>
      <c r="R1977" s="5">
        <v>131.98948616600788</v>
      </c>
      <c r="S1977" s="5">
        <f t="shared" si="121"/>
        <v>131.98948616600788</v>
      </c>
      <c r="T1977" s="5" t="s">
        <v>8330</v>
      </c>
      <c r="U1977" s="5" t="s">
        <v>8346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12">
        <f t="shared" si="122"/>
        <v>41468.649594907409</v>
      </c>
      <c r="K1978" s="5">
        <v>1371159325</v>
      </c>
      <c r="L1978" s="12">
        <f t="shared" si="123"/>
        <v>41438.649594907409</v>
      </c>
      <c r="M1978" t="b">
        <v>1</v>
      </c>
      <c r="N1978" s="5">
        <v>473</v>
      </c>
      <c r="O1978" t="b">
        <v>1</v>
      </c>
      <c r="P1978" s="5" t="s">
        <v>8293</v>
      </c>
      <c r="Q1978" s="5">
        <f t="shared" si="120"/>
        <v>346.6</v>
      </c>
      <c r="R1978" s="5">
        <v>29.310782241014799</v>
      </c>
      <c r="S1978" s="5">
        <f t="shared" si="121"/>
        <v>29.310782241014799</v>
      </c>
      <c r="T1978" s="5" t="s">
        <v>8330</v>
      </c>
      <c r="U1978" s="5" t="s">
        <v>8346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12">
        <f t="shared" si="122"/>
        <v>42357.082638888889</v>
      </c>
      <c r="K1979" s="5">
        <v>1446527540</v>
      </c>
      <c r="L1979" s="12">
        <f t="shared" si="123"/>
        <v>42310.966898148152</v>
      </c>
      <c r="M1979" t="b">
        <v>1</v>
      </c>
      <c r="N1979" s="5">
        <v>821</v>
      </c>
      <c r="O1979" t="b">
        <v>1</v>
      </c>
      <c r="P1979" s="5" t="s">
        <v>8293</v>
      </c>
      <c r="Q1979" s="5">
        <f t="shared" si="120"/>
        <v>402.33</v>
      </c>
      <c r="R1979" s="5">
        <v>245.02436053593178</v>
      </c>
      <c r="S1979" s="5">
        <f t="shared" si="121"/>
        <v>245.02436053593178</v>
      </c>
      <c r="T1979" s="5" t="s">
        <v>8330</v>
      </c>
      <c r="U1979" s="5" t="s">
        <v>8346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12">
        <f t="shared" si="122"/>
        <v>41072.041666666664</v>
      </c>
      <c r="K1980" s="5">
        <v>1336627492</v>
      </c>
      <c r="L1980" s="12">
        <f t="shared" si="123"/>
        <v>41038.975601851853</v>
      </c>
      <c r="M1980" t="b">
        <v>1</v>
      </c>
      <c r="N1980" s="5">
        <v>388</v>
      </c>
      <c r="O1980" t="b">
        <v>1</v>
      </c>
      <c r="P1980" s="5" t="s">
        <v>8293</v>
      </c>
      <c r="Q1980" s="5">
        <f t="shared" si="120"/>
        <v>1026.8451399999999</v>
      </c>
      <c r="R1980" s="5">
        <v>1323.2540463917526</v>
      </c>
      <c r="S1980" s="5">
        <f t="shared" si="121"/>
        <v>1323.2540463917526</v>
      </c>
      <c r="T1980" s="5" t="s">
        <v>8330</v>
      </c>
      <c r="U1980" s="5" t="s">
        <v>8346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12">
        <f t="shared" si="122"/>
        <v>42326.957638888889</v>
      </c>
      <c r="K1981" s="5">
        <v>1444734146</v>
      </c>
      <c r="L1981" s="12">
        <f t="shared" si="123"/>
        <v>42290.210023148145</v>
      </c>
      <c r="M1981" t="b">
        <v>1</v>
      </c>
      <c r="N1981" s="5">
        <v>813</v>
      </c>
      <c r="O1981" t="b">
        <v>1</v>
      </c>
      <c r="P1981" s="5" t="s">
        <v>8293</v>
      </c>
      <c r="Q1981" s="5">
        <f t="shared" si="120"/>
        <v>114.901155</v>
      </c>
      <c r="R1981" s="5">
        <v>282.65966789667897</v>
      </c>
      <c r="S1981" s="5">
        <f t="shared" si="121"/>
        <v>282.65966789667897</v>
      </c>
      <c r="T1981" s="5" t="s">
        <v>8330</v>
      </c>
      <c r="U1981" s="5" t="s">
        <v>8346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12">
        <f t="shared" si="122"/>
        <v>42463.250717592593</v>
      </c>
      <c r="K1982" s="5">
        <v>1456232462</v>
      </c>
      <c r="L1982" s="12">
        <f t="shared" si="123"/>
        <v>42423.292384259257</v>
      </c>
      <c r="M1982" t="b">
        <v>1</v>
      </c>
      <c r="N1982" s="5">
        <v>1945</v>
      </c>
      <c r="O1982" t="b">
        <v>1</v>
      </c>
      <c r="P1982" s="5" t="s">
        <v>8293</v>
      </c>
      <c r="Q1982" s="5">
        <f t="shared" si="120"/>
        <v>354.82402000000002</v>
      </c>
      <c r="R1982" s="5">
        <v>91.214401028277635</v>
      </c>
      <c r="S1982" s="5">
        <f t="shared" si="121"/>
        <v>91.214401028277635</v>
      </c>
      <c r="T1982" s="5" t="s">
        <v>8330</v>
      </c>
      <c r="U1982" s="5" t="s">
        <v>8346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12">
        <f t="shared" si="122"/>
        <v>41829.475289351853</v>
      </c>
      <c r="K1983" s="5">
        <v>1402334665</v>
      </c>
      <c r="L1983" s="12">
        <f t="shared" si="123"/>
        <v>41799.475289351853</v>
      </c>
      <c r="M1983" t="b">
        <v>0</v>
      </c>
      <c r="N1983" s="5">
        <v>12</v>
      </c>
      <c r="O1983" t="b">
        <v>0</v>
      </c>
      <c r="P1983" s="5" t="s">
        <v>8294</v>
      </c>
      <c r="Q1983" s="5">
        <f t="shared" si="120"/>
        <v>5.08</v>
      </c>
      <c r="R1983" s="5">
        <v>31.75</v>
      </c>
      <c r="S1983" s="5">
        <f t="shared" si="121"/>
        <v>31.75</v>
      </c>
      <c r="T1983" s="5" t="s">
        <v>8338</v>
      </c>
      <c r="U1983" s="5" t="s">
        <v>8347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12">
        <f t="shared" si="122"/>
        <v>42708.378321759257</v>
      </c>
      <c r="K1984" s="5">
        <v>1478268287</v>
      </c>
      <c r="L1984" s="12">
        <f t="shared" si="123"/>
        <v>42678.336655092593</v>
      </c>
      <c r="M1984" t="b">
        <v>0</v>
      </c>
      <c r="N1984" s="5">
        <v>0</v>
      </c>
      <c r="O1984" t="b">
        <v>0</v>
      </c>
      <c r="P1984" s="5" t="s">
        <v>8294</v>
      </c>
      <c r="Q1984" s="5">
        <f t="shared" si="120"/>
        <v>0</v>
      </c>
      <c r="R1984" s="5" t="e">
        <v>#DIV/0!</v>
      </c>
      <c r="S1984" s="5">
        <f t="shared" si="121"/>
        <v>0</v>
      </c>
      <c r="T1984" s="5" t="s">
        <v>8338</v>
      </c>
      <c r="U1984" s="5" t="s">
        <v>8347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12">
        <f t="shared" si="122"/>
        <v>42615.041666666672</v>
      </c>
      <c r="K1985" s="5">
        <v>1470874618</v>
      </c>
      <c r="L1985" s="12">
        <f t="shared" si="123"/>
        <v>42592.761782407411</v>
      </c>
      <c r="M1985" t="b">
        <v>0</v>
      </c>
      <c r="N1985" s="5">
        <v>16</v>
      </c>
      <c r="O1985" t="b">
        <v>0</v>
      </c>
      <c r="P1985" s="5" t="s">
        <v>8294</v>
      </c>
      <c r="Q1985" s="5">
        <f t="shared" si="120"/>
        <v>4.3</v>
      </c>
      <c r="R1985" s="5">
        <v>88.6875</v>
      </c>
      <c r="S1985" s="5">
        <f t="shared" si="121"/>
        <v>88.6875</v>
      </c>
      <c r="T1985" s="5" t="s">
        <v>8338</v>
      </c>
      <c r="U1985" s="5" t="s">
        <v>8347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12">
        <f t="shared" si="122"/>
        <v>41973.581956018519</v>
      </c>
      <c r="K1986" s="5">
        <v>1412189881</v>
      </c>
      <c r="L1986" s="12">
        <f t="shared" si="123"/>
        <v>41913.540289351848</v>
      </c>
      <c r="M1986" t="b">
        <v>0</v>
      </c>
      <c r="N1986" s="5">
        <v>7</v>
      </c>
      <c r="O1986" t="b">
        <v>0</v>
      </c>
      <c r="P1986" s="5" t="s">
        <v>8294</v>
      </c>
      <c r="Q1986" s="5">
        <f t="shared" ref="Q1986:Q2049" si="124">E1986*100/D1986</f>
        <v>21.146666666666668</v>
      </c>
      <c r="R1986" s="5">
        <v>453.14285714285717</v>
      </c>
      <c r="S1986" s="5">
        <f t="shared" ref="S1986:S2049" si="125">IFERROR(R1986,0)</f>
        <v>453.14285714285717</v>
      </c>
      <c r="T1986" s="5" t="s">
        <v>8338</v>
      </c>
      <c r="U1986" s="5" t="s">
        <v>8347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12">
        <f t="shared" ref="J1987:J2050" si="126">(I1987/86400)+25569+(-6/24)</f>
        <v>42584.708333333328</v>
      </c>
      <c r="K1987" s="5">
        <v>1467650771</v>
      </c>
      <c r="L1987" s="12">
        <f t="shared" ref="L1987:L2050" si="127">(K1987/86400)+25569+(-6/24)</f>
        <v>42555.448738425926</v>
      </c>
      <c r="M1987" t="b">
        <v>0</v>
      </c>
      <c r="N1987" s="5">
        <v>4</v>
      </c>
      <c r="O1987" t="b">
        <v>0</v>
      </c>
      <c r="P1987" s="5" t="s">
        <v>8294</v>
      </c>
      <c r="Q1987" s="5">
        <f t="shared" si="124"/>
        <v>3.1875</v>
      </c>
      <c r="R1987" s="5">
        <v>12.75</v>
      </c>
      <c r="S1987" s="5">
        <f t="shared" si="125"/>
        <v>12.75</v>
      </c>
      <c r="T1987" s="5" t="s">
        <v>8338</v>
      </c>
      <c r="U1987" s="5" t="s">
        <v>8347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12">
        <f t="shared" si="126"/>
        <v>42443.142164351855</v>
      </c>
      <c r="K1988" s="5">
        <v>1455359083</v>
      </c>
      <c r="L1988" s="12">
        <f t="shared" si="127"/>
        <v>42413.183831018519</v>
      </c>
      <c r="M1988" t="b">
        <v>0</v>
      </c>
      <c r="N1988" s="5">
        <v>1</v>
      </c>
      <c r="O1988" t="b">
        <v>0</v>
      </c>
      <c r="P1988" s="5" t="s">
        <v>8294</v>
      </c>
      <c r="Q1988" s="5">
        <f t="shared" si="124"/>
        <v>0.05</v>
      </c>
      <c r="R1988" s="5">
        <v>1</v>
      </c>
      <c r="S1988" s="5">
        <f t="shared" si="125"/>
        <v>1</v>
      </c>
      <c r="T1988" s="5" t="s">
        <v>8338</v>
      </c>
      <c r="U1988" s="5" t="s">
        <v>8347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12">
        <f t="shared" si="126"/>
        <v>42064.389768518522</v>
      </c>
      <c r="K1989" s="5">
        <v>1422631276</v>
      </c>
      <c r="L1989" s="12">
        <f t="shared" si="127"/>
        <v>42034.389768518522</v>
      </c>
      <c r="M1989" t="b">
        <v>0</v>
      </c>
      <c r="N1989" s="5">
        <v>28</v>
      </c>
      <c r="O1989" t="b">
        <v>0</v>
      </c>
      <c r="P1989" s="5" t="s">
        <v>8294</v>
      </c>
      <c r="Q1989" s="5">
        <f t="shared" si="124"/>
        <v>42.472727272727276</v>
      </c>
      <c r="R1989" s="5">
        <v>83.428571428571431</v>
      </c>
      <c r="S1989" s="5">
        <f t="shared" si="125"/>
        <v>83.428571428571431</v>
      </c>
      <c r="T1989" s="5" t="s">
        <v>8338</v>
      </c>
      <c r="U1989" s="5" t="s">
        <v>8347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12">
        <f t="shared" si="126"/>
        <v>42236.513217592597</v>
      </c>
      <c r="K1990" s="5">
        <v>1437502742</v>
      </c>
      <c r="L1990" s="12">
        <f t="shared" si="127"/>
        <v>42206.513217592597</v>
      </c>
      <c r="M1990" t="b">
        <v>0</v>
      </c>
      <c r="N1990" s="5">
        <v>1</v>
      </c>
      <c r="O1990" t="b">
        <v>0</v>
      </c>
      <c r="P1990" s="5" t="s">
        <v>8294</v>
      </c>
      <c r="Q1990" s="5">
        <f t="shared" si="124"/>
        <v>0.41666666666666669</v>
      </c>
      <c r="R1990" s="5">
        <v>25</v>
      </c>
      <c r="S1990" s="5">
        <f t="shared" si="125"/>
        <v>25</v>
      </c>
      <c r="T1990" s="5" t="s">
        <v>8338</v>
      </c>
      <c r="U1990" s="5" t="s">
        <v>8347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12">
        <f t="shared" si="126"/>
        <v>42715.430648148147</v>
      </c>
      <c r="K1991" s="5">
        <v>1478881208</v>
      </c>
      <c r="L1991" s="12">
        <f t="shared" si="127"/>
        <v>42685.430648148147</v>
      </c>
      <c r="M1991" t="b">
        <v>0</v>
      </c>
      <c r="N1991" s="5">
        <v>1</v>
      </c>
      <c r="O1991" t="b">
        <v>0</v>
      </c>
      <c r="P1991" s="5" t="s">
        <v>8294</v>
      </c>
      <c r="Q1991" s="5">
        <f t="shared" si="124"/>
        <v>1</v>
      </c>
      <c r="R1991" s="5">
        <v>50</v>
      </c>
      <c r="S1991" s="5">
        <f t="shared" si="125"/>
        <v>50</v>
      </c>
      <c r="T1991" s="5" t="s">
        <v>8338</v>
      </c>
      <c r="U1991" s="5" t="s">
        <v>8347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12">
        <f t="shared" si="126"/>
        <v>42412.945972222224</v>
      </c>
      <c r="K1992" s="5">
        <v>1454042532</v>
      </c>
      <c r="L1992" s="12">
        <f t="shared" si="127"/>
        <v>42397.945972222224</v>
      </c>
      <c r="M1992" t="b">
        <v>0</v>
      </c>
      <c r="N1992" s="5">
        <v>5</v>
      </c>
      <c r="O1992" t="b">
        <v>0</v>
      </c>
      <c r="P1992" s="5" t="s">
        <v>8294</v>
      </c>
      <c r="Q1992" s="5">
        <f t="shared" si="124"/>
        <v>16.966666666666665</v>
      </c>
      <c r="R1992" s="5">
        <v>101.8</v>
      </c>
      <c r="S1992" s="5">
        <f t="shared" si="125"/>
        <v>101.8</v>
      </c>
      <c r="T1992" s="5" t="s">
        <v>8338</v>
      </c>
      <c r="U1992" s="5" t="s">
        <v>8347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12">
        <f t="shared" si="126"/>
        <v>42188.64335648148</v>
      </c>
      <c r="K1993" s="5">
        <v>1434144386</v>
      </c>
      <c r="L1993" s="12">
        <f t="shared" si="127"/>
        <v>42167.64335648148</v>
      </c>
      <c r="M1993" t="b">
        <v>0</v>
      </c>
      <c r="N1993" s="5">
        <v>3</v>
      </c>
      <c r="O1993" t="b">
        <v>0</v>
      </c>
      <c r="P1993" s="5" t="s">
        <v>8294</v>
      </c>
      <c r="Q1993" s="5">
        <f t="shared" si="124"/>
        <v>7</v>
      </c>
      <c r="R1993" s="5">
        <v>46.666666666666664</v>
      </c>
      <c r="S1993" s="5">
        <f t="shared" si="125"/>
        <v>46.666666666666664</v>
      </c>
      <c r="T1993" s="5" t="s">
        <v>8338</v>
      </c>
      <c r="U1993" s="5" t="s">
        <v>8347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12">
        <f t="shared" si="126"/>
        <v>42052.893414351856</v>
      </c>
      <c r="K1994" s="5">
        <v>1421637991</v>
      </c>
      <c r="L1994" s="12">
        <f t="shared" si="127"/>
        <v>42022.893414351856</v>
      </c>
      <c r="M1994" t="b">
        <v>0</v>
      </c>
      <c r="N1994" s="5">
        <v>2</v>
      </c>
      <c r="O1994" t="b">
        <v>0</v>
      </c>
      <c r="P1994" s="5" t="s">
        <v>8294</v>
      </c>
      <c r="Q1994" s="5">
        <f t="shared" si="124"/>
        <v>0.13333333333333333</v>
      </c>
      <c r="R1994" s="5">
        <v>1</v>
      </c>
      <c r="S1994" s="5">
        <f t="shared" si="125"/>
        <v>1</v>
      </c>
      <c r="T1994" s="5" t="s">
        <v>8338</v>
      </c>
      <c r="U1994" s="5" t="s">
        <v>8347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12">
        <f t="shared" si="126"/>
        <v>42359.338391203702</v>
      </c>
      <c r="K1995" s="5">
        <v>1448114837</v>
      </c>
      <c r="L1995" s="12">
        <f t="shared" si="127"/>
        <v>42329.338391203702</v>
      </c>
      <c r="M1995" t="b">
        <v>0</v>
      </c>
      <c r="N1995" s="5">
        <v>0</v>
      </c>
      <c r="O1995" t="b">
        <v>0</v>
      </c>
      <c r="P1995" s="5" t="s">
        <v>8294</v>
      </c>
      <c r="Q1995" s="5">
        <f t="shared" si="124"/>
        <v>0</v>
      </c>
      <c r="R1995" s="5" t="e">
        <v>#DIV/0!</v>
      </c>
      <c r="S1995" s="5">
        <f t="shared" si="125"/>
        <v>0</v>
      </c>
      <c r="T1995" s="5" t="s">
        <v>8338</v>
      </c>
      <c r="U1995" s="5" t="s">
        <v>8347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12">
        <f t="shared" si="126"/>
        <v>42710.797939814816</v>
      </c>
      <c r="K1996" s="5">
        <v>1475885342</v>
      </c>
      <c r="L1996" s="12">
        <f t="shared" si="127"/>
        <v>42650.756273148145</v>
      </c>
      <c r="M1996" t="b">
        <v>0</v>
      </c>
      <c r="N1996" s="5">
        <v>0</v>
      </c>
      <c r="O1996" t="b">
        <v>0</v>
      </c>
      <c r="P1996" s="5" t="s">
        <v>8294</v>
      </c>
      <c r="Q1996" s="5">
        <f t="shared" si="124"/>
        <v>0</v>
      </c>
      <c r="R1996" s="5" t="e">
        <v>#DIV/0!</v>
      </c>
      <c r="S1996" s="5">
        <f t="shared" si="125"/>
        <v>0</v>
      </c>
      <c r="T1996" s="5" t="s">
        <v>8338</v>
      </c>
      <c r="U1996" s="5" t="s">
        <v>8347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12">
        <f t="shared" si="126"/>
        <v>42201.652037037042</v>
      </c>
      <c r="K1997" s="5">
        <v>1435354736</v>
      </c>
      <c r="L1997" s="12">
        <f t="shared" si="127"/>
        <v>42181.652037037042</v>
      </c>
      <c r="M1997" t="b">
        <v>0</v>
      </c>
      <c r="N1997" s="5">
        <v>3</v>
      </c>
      <c r="O1997" t="b">
        <v>0</v>
      </c>
      <c r="P1997" s="5" t="s">
        <v>8294</v>
      </c>
      <c r="Q1997" s="5">
        <f t="shared" si="124"/>
        <v>7.8</v>
      </c>
      <c r="R1997" s="5">
        <v>26</v>
      </c>
      <c r="S1997" s="5">
        <f t="shared" si="125"/>
        <v>26</v>
      </c>
      <c r="T1997" s="5" t="s">
        <v>8338</v>
      </c>
      <c r="U1997" s="5" t="s">
        <v>8347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12">
        <f t="shared" si="126"/>
        <v>41830.569571759261</v>
      </c>
      <c r="K1998" s="5">
        <v>1402429211</v>
      </c>
      <c r="L1998" s="12">
        <f t="shared" si="127"/>
        <v>41800.569571759261</v>
      </c>
      <c r="M1998" t="b">
        <v>0</v>
      </c>
      <c r="N1998" s="5">
        <v>0</v>
      </c>
      <c r="O1998" t="b">
        <v>0</v>
      </c>
      <c r="P1998" s="5" t="s">
        <v>8294</v>
      </c>
      <c r="Q1998" s="5">
        <f t="shared" si="124"/>
        <v>0</v>
      </c>
      <c r="R1998" s="5" t="e">
        <v>#DIV/0!</v>
      </c>
      <c r="S1998" s="5">
        <f t="shared" si="125"/>
        <v>0</v>
      </c>
      <c r="T1998" s="5" t="s">
        <v>8338</v>
      </c>
      <c r="U1998" s="5" t="s">
        <v>8347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12">
        <f t="shared" si="126"/>
        <v>41877.680694444447</v>
      </c>
      <c r="K1999" s="5">
        <v>1406499612</v>
      </c>
      <c r="L1999" s="12">
        <f t="shared" si="127"/>
        <v>41847.680694444447</v>
      </c>
      <c r="M1999" t="b">
        <v>0</v>
      </c>
      <c r="N1999" s="5">
        <v>0</v>
      </c>
      <c r="O1999" t="b">
        <v>0</v>
      </c>
      <c r="P1999" s="5" t="s">
        <v>8294</v>
      </c>
      <c r="Q1999" s="5">
        <f t="shared" si="124"/>
        <v>0</v>
      </c>
      <c r="R1999" s="5" t="e">
        <v>#DIV/0!</v>
      </c>
      <c r="S1999" s="5">
        <f t="shared" si="125"/>
        <v>0</v>
      </c>
      <c r="T1999" s="5" t="s">
        <v>8338</v>
      </c>
      <c r="U1999" s="5" t="s">
        <v>8347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12">
        <f t="shared" si="126"/>
        <v>41851.868495370371</v>
      </c>
      <c r="K2000" s="5">
        <v>1402973438</v>
      </c>
      <c r="L2000" s="12">
        <f t="shared" si="127"/>
        <v>41806.868495370371</v>
      </c>
      <c r="M2000" t="b">
        <v>0</v>
      </c>
      <c r="N2000" s="5">
        <v>3</v>
      </c>
      <c r="O2000" t="b">
        <v>0</v>
      </c>
      <c r="P2000" s="5" t="s">
        <v>8294</v>
      </c>
      <c r="Q2000" s="5">
        <f t="shared" si="124"/>
        <v>26.2</v>
      </c>
      <c r="R2000" s="5">
        <v>218.33333333333334</v>
      </c>
      <c r="S2000" s="5">
        <f t="shared" si="125"/>
        <v>218.33333333333334</v>
      </c>
      <c r="T2000" s="5" t="s">
        <v>8338</v>
      </c>
      <c r="U2000" s="5" t="s">
        <v>8347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12">
        <f t="shared" si="126"/>
        <v>41956.274398148147</v>
      </c>
      <c r="K2001" s="5">
        <v>1413286508</v>
      </c>
      <c r="L2001" s="12">
        <f t="shared" si="127"/>
        <v>41926.232731481483</v>
      </c>
      <c r="M2001" t="b">
        <v>0</v>
      </c>
      <c r="N2001" s="5">
        <v>7</v>
      </c>
      <c r="O2001" t="b">
        <v>0</v>
      </c>
      <c r="P2001" s="5" t="s">
        <v>8294</v>
      </c>
      <c r="Q2001" s="5">
        <f t="shared" si="124"/>
        <v>0.76129032258064511</v>
      </c>
      <c r="R2001" s="5">
        <v>33.714285714285715</v>
      </c>
      <c r="S2001" s="5">
        <f t="shared" si="125"/>
        <v>33.714285714285715</v>
      </c>
      <c r="T2001" s="5" t="s">
        <v>8338</v>
      </c>
      <c r="U2001" s="5" t="s">
        <v>8347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12">
        <f t="shared" si="126"/>
        <v>42375.701539351852</v>
      </c>
      <c r="K2002" s="5">
        <v>1449528613</v>
      </c>
      <c r="L2002" s="12">
        <f t="shared" si="127"/>
        <v>42345.701539351852</v>
      </c>
      <c r="M2002" t="b">
        <v>0</v>
      </c>
      <c r="N2002" s="5">
        <v>25</v>
      </c>
      <c r="O2002" t="b">
        <v>0</v>
      </c>
      <c r="P2002" s="5" t="s">
        <v>8294</v>
      </c>
      <c r="Q2002" s="5">
        <f t="shared" si="124"/>
        <v>12.5</v>
      </c>
      <c r="R2002" s="5">
        <v>25</v>
      </c>
      <c r="S2002" s="5">
        <f t="shared" si="125"/>
        <v>25</v>
      </c>
      <c r="T2002" s="5" t="s">
        <v>8338</v>
      </c>
      <c r="U2002" s="5" t="s">
        <v>8347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12">
        <f t="shared" si="126"/>
        <v>42167.583333333328</v>
      </c>
      <c r="K2003" s="5">
        <v>1431406916</v>
      </c>
      <c r="L2003" s="12">
        <f t="shared" si="127"/>
        <v>42135.959675925929</v>
      </c>
      <c r="M2003" t="b">
        <v>1</v>
      </c>
      <c r="N2003" s="5">
        <v>1637</v>
      </c>
      <c r="O2003" t="b">
        <v>1</v>
      </c>
      <c r="P2003" s="5" t="s">
        <v>8293</v>
      </c>
      <c r="Q2003" s="5">
        <f t="shared" si="124"/>
        <v>382.12909090909091</v>
      </c>
      <c r="R2003" s="5">
        <v>128.38790470372632</v>
      </c>
      <c r="S2003" s="5">
        <f t="shared" si="125"/>
        <v>128.38790470372632</v>
      </c>
      <c r="T2003" s="5" t="s">
        <v>8330</v>
      </c>
      <c r="U2003" s="5" t="s">
        <v>8346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12">
        <f t="shared" si="126"/>
        <v>42758.46230324074</v>
      </c>
      <c r="K2004" s="5">
        <v>1482599143</v>
      </c>
      <c r="L2004" s="12">
        <f t="shared" si="127"/>
        <v>42728.46230324074</v>
      </c>
      <c r="M2004" t="b">
        <v>1</v>
      </c>
      <c r="N2004" s="5">
        <v>1375</v>
      </c>
      <c r="O2004" t="b">
        <v>1</v>
      </c>
      <c r="P2004" s="5" t="s">
        <v>8293</v>
      </c>
      <c r="Q2004" s="5">
        <f t="shared" si="124"/>
        <v>216.79422</v>
      </c>
      <c r="R2004" s="5">
        <v>78.834261818181815</v>
      </c>
      <c r="S2004" s="5">
        <f t="shared" si="125"/>
        <v>78.834261818181815</v>
      </c>
      <c r="T2004" s="5" t="s">
        <v>8330</v>
      </c>
      <c r="U2004" s="5" t="s">
        <v>8346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12">
        <f t="shared" si="126"/>
        <v>40361.708333333336</v>
      </c>
      <c r="K2005" s="5">
        <v>1276830052</v>
      </c>
      <c r="L2005" s="12">
        <f t="shared" si="127"/>
        <v>40346.875601851854</v>
      </c>
      <c r="M2005" t="b">
        <v>1</v>
      </c>
      <c r="N2005" s="5">
        <v>17</v>
      </c>
      <c r="O2005" t="b">
        <v>1</v>
      </c>
      <c r="P2005" s="5" t="s">
        <v>8293</v>
      </c>
      <c r="Q2005" s="5">
        <f t="shared" si="124"/>
        <v>312</v>
      </c>
      <c r="R2005" s="5">
        <v>91.764705882352942</v>
      </c>
      <c r="S2005" s="5">
        <f t="shared" si="125"/>
        <v>91.764705882352942</v>
      </c>
      <c r="T2005" s="5" t="s">
        <v>8330</v>
      </c>
      <c r="U2005" s="5" t="s">
        <v>8346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12">
        <f t="shared" si="126"/>
        <v>41830.354895833334</v>
      </c>
      <c r="K2006" s="5">
        <v>1402410663</v>
      </c>
      <c r="L2006" s="12">
        <f t="shared" si="127"/>
        <v>41800.354895833334</v>
      </c>
      <c r="M2006" t="b">
        <v>1</v>
      </c>
      <c r="N2006" s="5">
        <v>354</v>
      </c>
      <c r="O2006" t="b">
        <v>1</v>
      </c>
      <c r="P2006" s="5" t="s">
        <v>8293</v>
      </c>
      <c r="Q2006" s="5">
        <f t="shared" si="124"/>
        <v>234.42048</v>
      </c>
      <c r="R2006" s="5">
        <v>331.10237288135596</v>
      </c>
      <c r="S2006" s="5">
        <f t="shared" si="125"/>
        <v>331.10237288135596</v>
      </c>
      <c r="T2006" s="5" t="s">
        <v>8330</v>
      </c>
      <c r="U2006" s="5" t="s">
        <v>8346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12">
        <f t="shared" si="126"/>
        <v>41562.915972222225</v>
      </c>
      <c r="K2007" s="5">
        <v>1379532618</v>
      </c>
      <c r="L2007" s="12">
        <f t="shared" si="127"/>
        <v>41535.562708333331</v>
      </c>
      <c r="M2007" t="b">
        <v>1</v>
      </c>
      <c r="N2007" s="5">
        <v>191</v>
      </c>
      <c r="O2007" t="b">
        <v>1</v>
      </c>
      <c r="P2007" s="5" t="s">
        <v>8293</v>
      </c>
      <c r="Q2007" s="5">
        <f t="shared" si="124"/>
        <v>123.6801</v>
      </c>
      <c r="R2007" s="5">
        <v>194.26193717277485</v>
      </c>
      <c r="S2007" s="5">
        <f t="shared" si="125"/>
        <v>194.26193717277485</v>
      </c>
      <c r="T2007" s="5" t="s">
        <v>8330</v>
      </c>
      <c r="U2007" s="5" t="s">
        <v>8346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12">
        <f t="shared" si="126"/>
        <v>41976.292187500003</v>
      </c>
      <c r="K2008" s="5">
        <v>1414584045</v>
      </c>
      <c r="L2008" s="12">
        <f t="shared" si="127"/>
        <v>41941.250520833331</v>
      </c>
      <c r="M2008" t="b">
        <v>1</v>
      </c>
      <c r="N2008" s="5">
        <v>303</v>
      </c>
      <c r="O2008" t="b">
        <v>1</v>
      </c>
      <c r="P2008" s="5" t="s">
        <v>8293</v>
      </c>
      <c r="Q2008" s="5">
        <f t="shared" si="124"/>
        <v>247.84</v>
      </c>
      <c r="R2008" s="5">
        <v>408.97689768976898</v>
      </c>
      <c r="S2008" s="5">
        <f t="shared" si="125"/>
        <v>408.97689768976898</v>
      </c>
      <c r="T2008" s="5" t="s">
        <v>8330</v>
      </c>
      <c r="U2008" s="5" t="s">
        <v>8346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12">
        <f t="shared" si="126"/>
        <v>40413.916666666664</v>
      </c>
      <c r="K2009" s="5">
        <v>1276891586</v>
      </c>
      <c r="L2009" s="12">
        <f t="shared" si="127"/>
        <v>40347.587800925925</v>
      </c>
      <c r="M2009" t="b">
        <v>1</v>
      </c>
      <c r="N2009" s="5">
        <v>137</v>
      </c>
      <c r="O2009" t="b">
        <v>1</v>
      </c>
      <c r="P2009" s="5" t="s">
        <v>8293</v>
      </c>
      <c r="Q2009" s="5">
        <f t="shared" si="124"/>
        <v>115.7092</v>
      </c>
      <c r="R2009" s="5">
        <v>84.459270072992695</v>
      </c>
      <c r="S2009" s="5">
        <f t="shared" si="125"/>
        <v>84.459270072992695</v>
      </c>
      <c r="T2009" s="5" t="s">
        <v>8330</v>
      </c>
      <c r="U2009" s="5" t="s">
        <v>8346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12">
        <f t="shared" si="126"/>
        <v>40805.354421296295</v>
      </c>
      <c r="K2010" s="5">
        <v>1312641022</v>
      </c>
      <c r="L2010" s="12">
        <f t="shared" si="127"/>
        <v>40761.354421296295</v>
      </c>
      <c r="M2010" t="b">
        <v>1</v>
      </c>
      <c r="N2010" s="5">
        <v>41</v>
      </c>
      <c r="O2010" t="b">
        <v>1</v>
      </c>
      <c r="P2010" s="5" t="s">
        <v>8293</v>
      </c>
      <c r="Q2010" s="5">
        <f t="shared" si="124"/>
        <v>117.07484768810599</v>
      </c>
      <c r="R2010" s="5">
        <v>44.853658536585364</v>
      </c>
      <c r="S2010" s="5">
        <f t="shared" si="125"/>
        <v>44.853658536585364</v>
      </c>
      <c r="T2010" s="5" t="s">
        <v>8330</v>
      </c>
      <c r="U2010" s="5" t="s">
        <v>8346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12">
        <f t="shared" si="126"/>
        <v>42697.115081018521</v>
      </c>
      <c r="K2011" s="5">
        <v>1476776743</v>
      </c>
      <c r="L2011" s="12">
        <f t="shared" si="127"/>
        <v>42661.073414351849</v>
      </c>
      <c r="M2011" t="b">
        <v>1</v>
      </c>
      <c r="N2011" s="5">
        <v>398</v>
      </c>
      <c r="O2011" t="b">
        <v>1</v>
      </c>
      <c r="P2011" s="5" t="s">
        <v>8293</v>
      </c>
      <c r="Q2011" s="5">
        <f t="shared" si="124"/>
        <v>305.15800000000002</v>
      </c>
      <c r="R2011" s="5">
        <v>383.3643216080402</v>
      </c>
      <c r="S2011" s="5">
        <f t="shared" si="125"/>
        <v>383.3643216080402</v>
      </c>
      <c r="T2011" s="5" t="s">
        <v>8330</v>
      </c>
      <c r="U2011" s="5" t="s">
        <v>8346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12">
        <f t="shared" si="126"/>
        <v>42600.746423611112</v>
      </c>
      <c r="K2012" s="5">
        <v>1468972491</v>
      </c>
      <c r="L2012" s="12">
        <f t="shared" si="127"/>
        <v>42570.746423611112</v>
      </c>
      <c r="M2012" t="b">
        <v>1</v>
      </c>
      <c r="N2012" s="5">
        <v>1737</v>
      </c>
      <c r="O2012" t="b">
        <v>1</v>
      </c>
      <c r="P2012" s="5" t="s">
        <v>8293</v>
      </c>
      <c r="Q2012" s="5">
        <f t="shared" si="124"/>
        <v>320.053</v>
      </c>
      <c r="R2012" s="5">
        <v>55.276856649395505</v>
      </c>
      <c r="S2012" s="5">
        <f t="shared" si="125"/>
        <v>55.276856649395505</v>
      </c>
      <c r="T2012" s="5" t="s">
        <v>8330</v>
      </c>
      <c r="U2012" s="5" t="s">
        <v>8346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12">
        <f t="shared" si="126"/>
        <v>42380.708333333328</v>
      </c>
      <c r="K2013" s="5">
        <v>1449650173</v>
      </c>
      <c r="L2013" s="12">
        <f t="shared" si="127"/>
        <v>42347.108483796299</v>
      </c>
      <c r="M2013" t="b">
        <v>1</v>
      </c>
      <c r="N2013" s="5">
        <v>971</v>
      </c>
      <c r="O2013" t="b">
        <v>1</v>
      </c>
      <c r="P2013" s="5" t="s">
        <v>8293</v>
      </c>
      <c r="Q2013" s="5">
        <f t="shared" si="124"/>
        <v>819.56399999999996</v>
      </c>
      <c r="R2013" s="5">
        <v>422.02059732234807</v>
      </c>
      <c r="S2013" s="5">
        <f t="shared" si="125"/>
        <v>422.02059732234807</v>
      </c>
      <c r="T2013" s="5" t="s">
        <v>8330</v>
      </c>
      <c r="U2013" s="5" t="s">
        <v>8346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12">
        <f t="shared" si="126"/>
        <v>42040.572233796294</v>
      </c>
      <c r="K2014" s="5">
        <v>1420573441</v>
      </c>
      <c r="L2014" s="12">
        <f t="shared" si="127"/>
        <v>42010.572233796294</v>
      </c>
      <c r="M2014" t="b">
        <v>1</v>
      </c>
      <c r="N2014" s="5">
        <v>183</v>
      </c>
      <c r="O2014" t="b">
        <v>1</v>
      </c>
      <c r="P2014" s="5" t="s">
        <v>8293</v>
      </c>
      <c r="Q2014" s="5">
        <f t="shared" si="124"/>
        <v>234.9</v>
      </c>
      <c r="R2014" s="5">
        <v>64.180327868852459</v>
      </c>
      <c r="S2014" s="5">
        <f t="shared" si="125"/>
        <v>64.180327868852459</v>
      </c>
      <c r="T2014" s="5" t="s">
        <v>8330</v>
      </c>
      <c r="U2014" s="5" t="s">
        <v>8346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12">
        <f t="shared" si="126"/>
        <v>42559.710810185185</v>
      </c>
      <c r="K2015" s="5">
        <v>1462835014</v>
      </c>
      <c r="L2015" s="12">
        <f t="shared" si="127"/>
        <v>42499.710810185185</v>
      </c>
      <c r="M2015" t="b">
        <v>1</v>
      </c>
      <c r="N2015" s="5">
        <v>4562</v>
      </c>
      <c r="O2015" t="b">
        <v>1</v>
      </c>
      <c r="P2015" s="5" t="s">
        <v>8293</v>
      </c>
      <c r="Q2015" s="5">
        <f t="shared" si="124"/>
        <v>494.91374999999999</v>
      </c>
      <c r="R2015" s="5">
        <v>173.57781674704077</v>
      </c>
      <c r="S2015" s="5">
        <f t="shared" si="125"/>
        <v>173.57781674704077</v>
      </c>
      <c r="T2015" s="5" t="s">
        <v>8330</v>
      </c>
      <c r="U2015" s="5" t="s">
        <v>8346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12">
        <f t="shared" si="126"/>
        <v>41357.922905092593</v>
      </c>
      <c r="K2016" s="5">
        <v>1361250539</v>
      </c>
      <c r="L2016" s="12">
        <f t="shared" si="127"/>
        <v>41323.964571759258</v>
      </c>
      <c r="M2016" t="b">
        <v>1</v>
      </c>
      <c r="N2016" s="5">
        <v>26457</v>
      </c>
      <c r="O2016" t="b">
        <v>1</v>
      </c>
      <c r="P2016" s="5" t="s">
        <v>8293</v>
      </c>
      <c r="Q2016" s="5">
        <f t="shared" si="124"/>
        <v>7813.7822333333334</v>
      </c>
      <c r="R2016" s="5">
        <v>88.601680840609291</v>
      </c>
      <c r="S2016" s="5">
        <f t="shared" si="125"/>
        <v>88.601680840609291</v>
      </c>
      <c r="T2016" s="5" t="s">
        <v>8330</v>
      </c>
      <c r="U2016" s="5" t="s">
        <v>8346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12">
        <f t="shared" si="126"/>
        <v>40795.626886574071</v>
      </c>
      <c r="K2017" s="5">
        <v>1313010163</v>
      </c>
      <c r="L2017" s="12">
        <f t="shared" si="127"/>
        <v>40765.626886574071</v>
      </c>
      <c r="M2017" t="b">
        <v>1</v>
      </c>
      <c r="N2017" s="5">
        <v>162</v>
      </c>
      <c r="O2017" t="b">
        <v>1</v>
      </c>
      <c r="P2017" s="5" t="s">
        <v>8293</v>
      </c>
      <c r="Q2017" s="5">
        <f t="shared" si="124"/>
        <v>113.00013888888888</v>
      </c>
      <c r="R2017" s="5">
        <v>50.222283950617282</v>
      </c>
      <c r="S2017" s="5">
        <f t="shared" si="125"/>
        <v>50.222283950617282</v>
      </c>
      <c r="T2017" s="5" t="s">
        <v>8330</v>
      </c>
      <c r="U2017" s="5" t="s">
        <v>8346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12">
        <f t="shared" si="126"/>
        <v>41342.630775462967</v>
      </c>
      <c r="K2018" s="5">
        <v>1360271299</v>
      </c>
      <c r="L2018" s="12">
        <f t="shared" si="127"/>
        <v>41312.630775462967</v>
      </c>
      <c r="M2018" t="b">
        <v>1</v>
      </c>
      <c r="N2018" s="5">
        <v>479</v>
      </c>
      <c r="O2018" t="b">
        <v>1</v>
      </c>
      <c r="P2018" s="5" t="s">
        <v>8293</v>
      </c>
      <c r="Q2018" s="5">
        <f t="shared" si="124"/>
        <v>921.54219999999998</v>
      </c>
      <c r="R2018" s="5">
        <v>192.38876826722338</v>
      </c>
      <c r="S2018" s="5">
        <f t="shared" si="125"/>
        <v>192.38876826722338</v>
      </c>
      <c r="T2018" s="5" t="s">
        <v>8330</v>
      </c>
      <c r="U2018" s="5" t="s">
        <v>8346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12">
        <f t="shared" si="126"/>
        <v>40991.916666666664</v>
      </c>
      <c r="K2019" s="5">
        <v>1329873755</v>
      </c>
      <c r="L2019" s="12">
        <f t="shared" si="127"/>
        <v>40960.807349537034</v>
      </c>
      <c r="M2019" t="b">
        <v>1</v>
      </c>
      <c r="N2019" s="5">
        <v>426</v>
      </c>
      <c r="O2019" t="b">
        <v>1</v>
      </c>
      <c r="P2019" s="5" t="s">
        <v>8293</v>
      </c>
      <c r="Q2019" s="5">
        <f t="shared" si="124"/>
        <v>125.1024</v>
      </c>
      <c r="R2019" s="5">
        <v>73.416901408450698</v>
      </c>
      <c r="S2019" s="5">
        <f t="shared" si="125"/>
        <v>73.416901408450698</v>
      </c>
      <c r="T2019" s="5" t="s">
        <v>8330</v>
      </c>
      <c r="U2019" s="5" t="s">
        <v>8346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12">
        <f t="shared" si="126"/>
        <v>42229.115844907406</v>
      </c>
      <c r="K2020" s="5">
        <v>1436863609</v>
      </c>
      <c r="L2020" s="12">
        <f t="shared" si="127"/>
        <v>42199.115844907406</v>
      </c>
      <c r="M2020" t="b">
        <v>1</v>
      </c>
      <c r="N2020" s="5">
        <v>450</v>
      </c>
      <c r="O2020" t="b">
        <v>1</v>
      </c>
      <c r="P2020" s="5" t="s">
        <v>8293</v>
      </c>
      <c r="Q2020" s="5">
        <f t="shared" si="124"/>
        <v>102.24343076923077</v>
      </c>
      <c r="R2020" s="5">
        <v>147.68495555555555</v>
      </c>
      <c r="S2020" s="5">
        <f t="shared" si="125"/>
        <v>147.68495555555555</v>
      </c>
      <c r="T2020" s="5" t="s">
        <v>8330</v>
      </c>
      <c r="U2020" s="5" t="s">
        <v>8346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12">
        <f t="shared" si="126"/>
        <v>42635.45857638889</v>
      </c>
      <c r="K2021" s="5">
        <v>1471971621</v>
      </c>
      <c r="L2021" s="12">
        <f t="shared" si="127"/>
        <v>42605.45857638889</v>
      </c>
      <c r="M2021" t="b">
        <v>1</v>
      </c>
      <c r="N2021" s="5">
        <v>1780</v>
      </c>
      <c r="O2021" t="b">
        <v>1</v>
      </c>
      <c r="P2021" s="5" t="s">
        <v>8293</v>
      </c>
      <c r="Q2021" s="5">
        <f t="shared" si="124"/>
        <v>484.90974999999997</v>
      </c>
      <c r="R2021" s="5">
        <v>108.96848314606741</v>
      </c>
      <c r="S2021" s="5">
        <f t="shared" si="125"/>
        <v>108.96848314606741</v>
      </c>
      <c r="T2021" s="5" t="s">
        <v>8330</v>
      </c>
      <c r="U2021" s="5" t="s">
        <v>8346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12">
        <f t="shared" si="126"/>
        <v>41773.711111111115</v>
      </c>
      <c r="K2022" s="5">
        <v>1396923624</v>
      </c>
      <c r="L2022" s="12">
        <f t="shared" si="127"/>
        <v>41736.847500000003</v>
      </c>
      <c r="M2022" t="b">
        <v>1</v>
      </c>
      <c r="N2022" s="5">
        <v>122</v>
      </c>
      <c r="O2022" t="b">
        <v>1</v>
      </c>
      <c r="P2022" s="5" t="s">
        <v>8293</v>
      </c>
      <c r="Q2022" s="5">
        <f t="shared" si="124"/>
        <v>192.33333333333334</v>
      </c>
      <c r="R2022" s="5">
        <v>23.647540983606557</v>
      </c>
      <c r="S2022" s="5">
        <f t="shared" si="125"/>
        <v>23.647540983606557</v>
      </c>
      <c r="T2022" s="5" t="s">
        <v>8330</v>
      </c>
      <c r="U2022" s="5" t="s">
        <v>8346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12">
        <f t="shared" si="126"/>
        <v>41905.820567129631</v>
      </c>
      <c r="K2023" s="5">
        <v>1407634897</v>
      </c>
      <c r="L2023" s="12">
        <f t="shared" si="127"/>
        <v>41860.820567129631</v>
      </c>
      <c r="M2023" t="b">
        <v>1</v>
      </c>
      <c r="N2023" s="5">
        <v>95</v>
      </c>
      <c r="O2023" t="b">
        <v>1</v>
      </c>
      <c r="P2023" s="5" t="s">
        <v>8293</v>
      </c>
      <c r="Q2023" s="5">
        <f t="shared" si="124"/>
        <v>281.10000000000002</v>
      </c>
      <c r="R2023" s="5">
        <v>147.94736842105263</v>
      </c>
      <c r="S2023" s="5">
        <f t="shared" si="125"/>
        <v>147.94736842105263</v>
      </c>
      <c r="T2023" s="5" t="s">
        <v>8330</v>
      </c>
      <c r="U2023" s="5" t="s">
        <v>8346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12">
        <f t="shared" si="126"/>
        <v>42532.319120370375</v>
      </c>
      <c r="K2024" s="5">
        <v>1463060372</v>
      </c>
      <c r="L2024" s="12">
        <f t="shared" si="127"/>
        <v>42502.319120370375</v>
      </c>
      <c r="M2024" t="b">
        <v>1</v>
      </c>
      <c r="N2024" s="5">
        <v>325</v>
      </c>
      <c r="O2024" t="b">
        <v>1</v>
      </c>
      <c r="P2024" s="5" t="s">
        <v>8293</v>
      </c>
      <c r="Q2024" s="5">
        <f t="shared" si="124"/>
        <v>125.137</v>
      </c>
      <c r="R2024" s="5">
        <v>385.03692307692307</v>
      </c>
      <c r="S2024" s="5">
        <f t="shared" si="125"/>
        <v>385.03692307692307</v>
      </c>
      <c r="T2024" s="5" t="s">
        <v>8330</v>
      </c>
      <c r="U2024" s="5" t="s">
        <v>8346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12">
        <f t="shared" si="126"/>
        <v>42166.170752314814</v>
      </c>
      <c r="K2025" s="5">
        <v>1431425153</v>
      </c>
      <c r="L2025" s="12">
        <f t="shared" si="127"/>
        <v>42136.170752314814</v>
      </c>
      <c r="M2025" t="b">
        <v>1</v>
      </c>
      <c r="N2025" s="5">
        <v>353</v>
      </c>
      <c r="O2025" t="b">
        <v>1</v>
      </c>
      <c r="P2025" s="5" t="s">
        <v>8293</v>
      </c>
      <c r="Q2025" s="5">
        <f t="shared" si="124"/>
        <v>161.459</v>
      </c>
      <c r="R2025" s="5">
        <v>457.39093484419266</v>
      </c>
      <c r="S2025" s="5">
        <f t="shared" si="125"/>
        <v>457.39093484419266</v>
      </c>
      <c r="T2025" s="5" t="s">
        <v>8330</v>
      </c>
      <c r="U2025" s="5" t="s">
        <v>8346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12">
        <f t="shared" si="126"/>
        <v>41133.875</v>
      </c>
      <c r="K2026" s="5">
        <v>1341875544</v>
      </c>
      <c r="L2026" s="12">
        <f t="shared" si="127"/>
        <v>41099.716944444444</v>
      </c>
      <c r="M2026" t="b">
        <v>1</v>
      </c>
      <c r="N2026" s="5">
        <v>105</v>
      </c>
      <c r="O2026" t="b">
        <v>1</v>
      </c>
      <c r="P2026" s="5" t="s">
        <v>8293</v>
      </c>
      <c r="Q2026" s="5">
        <f t="shared" si="124"/>
        <v>585.35</v>
      </c>
      <c r="R2026" s="5">
        <v>222.99047619047619</v>
      </c>
      <c r="S2026" s="5">
        <f t="shared" si="125"/>
        <v>222.99047619047619</v>
      </c>
      <c r="T2026" s="5" t="s">
        <v>8330</v>
      </c>
      <c r="U2026" s="5" t="s">
        <v>8346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12">
        <f t="shared" si="126"/>
        <v>42165.934560185182</v>
      </c>
      <c r="K2027" s="5">
        <v>1431404746</v>
      </c>
      <c r="L2027" s="12">
        <f t="shared" si="127"/>
        <v>42135.934560185182</v>
      </c>
      <c r="M2027" t="b">
        <v>1</v>
      </c>
      <c r="N2027" s="5">
        <v>729</v>
      </c>
      <c r="O2027" t="b">
        <v>1</v>
      </c>
      <c r="P2027" s="5" t="s">
        <v>8293</v>
      </c>
      <c r="Q2027" s="5">
        <f t="shared" si="124"/>
        <v>201.15</v>
      </c>
      <c r="R2027" s="5">
        <v>220.74074074074073</v>
      </c>
      <c r="S2027" s="5">
        <f t="shared" si="125"/>
        <v>220.74074074074073</v>
      </c>
      <c r="T2027" s="5" t="s">
        <v>8330</v>
      </c>
      <c r="U2027" s="5" t="s">
        <v>8346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12">
        <f t="shared" si="126"/>
        <v>41749.915972222225</v>
      </c>
      <c r="K2028" s="5">
        <v>1394127585</v>
      </c>
      <c r="L2028" s="12">
        <f t="shared" si="127"/>
        <v>41704.485937500001</v>
      </c>
      <c r="M2028" t="b">
        <v>1</v>
      </c>
      <c r="N2028" s="5">
        <v>454</v>
      </c>
      <c r="O2028" t="b">
        <v>1</v>
      </c>
      <c r="P2028" s="5" t="s">
        <v>8293</v>
      </c>
      <c r="Q2028" s="5">
        <f t="shared" si="124"/>
        <v>133.48307999999997</v>
      </c>
      <c r="R2028" s="5">
        <v>73.503898678414089</v>
      </c>
      <c r="S2028" s="5">
        <f t="shared" si="125"/>
        <v>73.503898678414089</v>
      </c>
      <c r="T2028" s="5" t="s">
        <v>8330</v>
      </c>
      <c r="U2028" s="5" t="s">
        <v>8346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12">
        <f t="shared" si="126"/>
        <v>42093.522210648152</v>
      </c>
      <c r="K2029" s="5">
        <v>1423855919</v>
      </c>
      <c r="L2029" s="12">
        <f t="shared" si="127"/>
        <v>42048.563877314809</v>
      </c>
      <c r="M2029" t="b">
        <v>1</v>
      </c>
      <c r="N2029" s="5">
        <v>539</v>
      </c>
      <c r="O2029" t="b">
        <v>1</v>
      </c>
      <c r="P2029" s="5" t="s">
        <v>8293</v>
      </c>
      <c r="Q2029" s="5">
        <f t="shared" si="124"/>
        <v>120.249</v>
      </c>
      <c r="R2029" s="5">
        <v>223.09647495361781</v>
      </c>
      <c r="S2029" s="5">
        <f t="shared" si="125"/>
        <v>223.09647495361781</v>
      </c>
      <c r="T2029" s="5" t="s">
        <v>8330</v>
      </c>
      <c r="U2029" s="5" t="s">
        <v>8346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12">
        <f t="shared" si="126"/>
        <v>40252.663194444445</v>
      </c>
      <c r="K2030" s="5">
        <v>1265493806</v>
      </c>
      <c r="L2030" s="12">
        <f t="shared" si="127"/>
        <v>40215.669050925928</v>
      </c>
      <c r="M2030" t="b">
        <v>1</v>
      </c>
      <c r="N2030" s="5">
        <v>79</v>
      </c>
      <c r="O2030" t="b">
        <v>1</v>
      </c>
      <c r="P2030" s="5" t="s">
        <v>8293</v>
      </c>
      <c r="Q2030" s="5">
        <f t="shared" si="124"/>
        <v>126.16666666666667</v>
      </c>
      <c r="R2030" s="5">
        <v>47.911392405063289</v>
      </c>
      <c r="S2030" s="5">
        <f t="shared" si="125"/>
        <v>47.911392405063289</v>
      </c>
      <c r="T2030" s="5" t="s">
        <v>8330</v>
      </c>
      <c r="U2030" s="5" t="s">
        <v>8346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12">
        <f t="shared" si="126"/>
        <v>41877.771770833337</v>
      </c>
      <c r="K2031" s="5">
        <v>1406507481</v>
      </c>
      <c r="L2031" s="12">
        <f t="shared" si="127"/>
        <v>41847.771770833337</v>
      </c>
      <c r="M2031" t="b">
        <v>1</v>
      </c>
      <c r="N2031" s="5">
        <v>94</v>
      </c>
      <c r="O2031" t="b">
        <v>1</v>
      </c>
      <c r="P2031" s="5" t="s">
        <v>8293</v>
      </c>
      <c r="Q2031" s="5">
        <f t="shared" si="124"/>
        <v>361.2</v>
      </c>
      <c r="R2031" s="5">
        <v>96.063829787234042</v>
      </c>
      <c r="S2031" s="5">
        <f t="shared" si="125"/>
        <v>96.063829787234042</v>
      </c>
      <c r="T2031" s="5" t="s">
        <v>8330</v>
      </c>
      <c r="U2031" s="5" t="s">
        <v>8346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12">
        <f t="shared" si="126"/>
        <v>41242.746481481481</v>
      </c>
      <c r="K2032" s="5">
        <v>1351641296</v>
      </c>
      <c r="L2032" s="12">
        <f t="shared" si="127"/>
        <v>41212.746481481481</v>
      </c>
      <c r="M2032" t="b">
        <v>1</v>
      </c>
      <c r="N2032" s="5">
        <v>625</v>
      </c>
      <c r="O2032" t="b">
        <v>1</v>
      </c>
      <c r="P2032" s="5" t="s">
        <v>8293</v>
      </c>
      <c r="Q2032" s="5">
        <f t="shared" si="124"/>
        <v>226.239013671875</v>
      </c>
      <c r="R2032" s="5">
        <v>118.6144</v>
      </c>
      <c r="S2032" s="5">
        <f t="shared" si="125"/>
        <v>118.6144</v>
      </c>
      <c r="T2032" s="5" t="s">
        <v>8330</v>
      </c>
      <c r="U2032" s="5" t="s">
        <v>8346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12">
        <f t="shared" si="126"/>
        <v>42012.791666666672</v>
      </c>
      <c r="K2033" s="5">
        <v>1417506853</v>
      </c>
      <c r="L2033" s="12">
        <f t="shared" si="127"/>
        <v>41975.079317129625</v>
      </c>
      <c r="M2033" t="b">
        <v>1</v>
      </c>
      <c r="N2033" s="5">
        <v>508</v>
      </c>
      <c r="O2033" t="b">
        <v>1</v>
      </c>
      <c r="P2033" s="5" t="s">
        <v>8293</v>
      </c>
      <c r="Q2033" s="5">
        <f t="shared" si="124"/>
        <v>120.35</v>
      </c>
      <c r="R2033" s="5">
        <v>118.45472440944881</v>
      </c>
      <c r="S2033" s="5">
        <f t="shared" si="125"/>
        <v>118.45472440944881</v>
      </c>
      <c r="T2033" s="5" t="s">
        <v>8330</v>
      </c>
      <c r="U2033" s="5" t="s">
        <v>8346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12">
        <f t="shared" si="126"/>
        <v>42718.958333333328</v>
      </c>
      <c r="K2034" s="5">
        <v>1479216874</v>
      </c>
      <c r="L2034" s="12">
        <f t="shared" si="127"/>
        <v>42689.315671296295</v>
      </c>
      <c r="M2034" t="b">
        <v>1</v>
      </c>
      <c r="N2034" s="5">
        <v>531</v>
      </c>
      <c r="O2034" t="b">
        <v>1</v>
      </c>
      <c r="P2034" s="5" t="s">
        <v>8293</v>
      </c>
      <c r="Q2034" s="5">
        <f t="shared" si="124"/>
        <v>304.18799999999999</v>
      </c>
      <c r="R2034" s="5">
        <v>143.21468926553672</v>
      </c>
      <c r="S2034" s="5">
        <f t="shared" si="125"/>
        <v>143.21468926553672</v>
      </c>
      <c r="T2034" s="5" t="s">
        <v>8330</v>
      </c>
      <c r="U2034" s="5" t="s">
        <v>8346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12">
        <f t="shared" si="126"/>
        <v>41754.832384259258</v>
      </c>
      <c r="K2035" s="5">
        <v>1395885518</v>
      </c>
      <c r="L2035" s="12">
        <f t="shared" si="127"/>
        <v>41724.832384259258</v>
      </c>
      <c r="M2035" t="b">
        <v>1</v>
      </c>
      <c r="N2035" s="5">
        <v>158</v>
      </c>
      <c r="O2035" t="b">
        <v>1</v>
      </c>
      <c r="P2035" s="5" t="s">
        <v>8293</v>
      </c>
      <c r="Q2035" s="5">
        <f t="shared" si="124"/>
        <v>178.67599999999999</v>
      </c>
      <c r="R2035" s="5">
        <v>282.71518987341773</v>
      </c>
      <c r="S2035" s="5">
        <f t="shared" si="125"/>
        <v>282.71518987341773</v>
      </c>
      <c r="T2035" s="5" t="s">
        <v>8330</v>
      </c>
      <c r="U2035" s="5" t="s">
        <v>8346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12">
        <f t="shared" si="126"/>
        <v>42131.040277777778</v>
      </c>
      <c r="K2036" s="5">
        <v>1426216033</v>
      </c>
      <c r="L2036" s="12">
        <f t="shared" si="127"/>
        <v>42075.880011574074</v>
      </c>
      <c r="M2036" t="b">
        <v>1</v>
      </c>
      <c r="N2036" s="5">
        <v>508</v>
      </c>
      <c r="O2036" t="b">
        <v>1</v>
      </c>
      <c r="P2036" s="5" t="s">
        <v>8293</v>
      </c>
      <c r="Q2036" s="5">
        <f t="shared" si="124"/>
        <v>386.81998717948721</v>
      </c>
      <c r="R2036" s="5">
        <v>593.93620078740162</v>
      </c>
      <c r="S2036" s="5">
        <f t="shared" si="125"/>
        <v>593.93620078740162</v>
      </c>
      <c r="T2036" s="5" t="s">
        <v>8330</v>
      </c>
      <c r="U2036" s="5" t="s">
        <v>8346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12">
        <f t="shared" si="126"/>
        <v>42356.791666666672</v>
      </c>
      <c r="K2037" s="5">
        <v>1446562807</v>
      </c>
      <c r="L2037" s="12">
        <f t="shared" si="127"/>
        <v>42311.375081018516</v>
      </c>
      <c r="M2037" t="b">
        <v>1</v>
      </c>
      <c r="N2037" s="5">
        <v>644</v>
      </c>
      <c r="O2037" t="b">
        <v>1</v>
      </c>
      <c r="P2037" s="5" t="s">
        <v>8293</v>
      </c>
      <c r="Q2037" s="5">
        <f t="shared" si="124"/>
        <v>211.03642500000001</v>
      </c>
      <c r="R2037" s="5">
        <v>262.15704968944101</v>
      </c>
      <c r="S2037" s="5">
        <f t="shared" si="125"/>
        <v>262.15704968944101</v>
      </c>
      <c r="T2037" s="5" t="s">
        <v>8330</v>
      </c>
      <c r="U2037" s="5" t="s">
        <v>8346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12">
        <f t="shared" si="126"/>
        <v>41768.614803240736</v>
      </c>
      <c r="K2038" s="5">
        <v>1397076319</v>
      </c>
      <c r="L2038" s="12">
        <f t="shared" si="127"/>
        <v>41738.614803240736</v>
      </c>
      <c r="M2038" t="b">
        <v>1</v>
      </c>
      <c r="N2038" s="5">
        <v>848</v>
      </c>
      <c r="O2038" t="b">
        <v>1</v>
      </c>
      <c r="P2038" s="5" t="s">
        <v>8293</v>
      </c>
      <c r="Q2038" s="5">
        <f t="shared" si="124"/>
        <v>131.66833333333332</v>
      </c>
      <c r="R2038" s="5">
        <v>46.580778301886795</v>
      </c>
      <c r="S2038" s="5">
        <f t="shared" si="125"/>
        <v>46.580778301886795</v>
      </c>
      <c r="T2038" s="5" t="s">
        <v>8330</v>
      </c>
      <c r="U2038" s="5" t="s">
        <v>8346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12">
        <f t="shared" si="126"/>
        <v>41638.001770833333</v>
      </c>
      <c r="K2039" s="5">
        <v>1383195753</v>
      </c>
      <c r="L2039" s="12">
        <f t="shared" si="127"/>
        <v>41577.960104166668</v>
      </c>
      <c r="M2039" t="b">
        <v>1</v>
      </c>
      <c r="N2039" s="5">
        <v>429</v>
      </c>
      <c r="O2039" t="b">
        <v>1</v>
      </c>
      <c r="P2039" s="5" t="s">
        <v>8293</v>
      </c>
      <c r="Q2039" s="5">
        <f t="shared" si="124"/>
        <v>300.47640000000001</v>
      </c>
      <c r="R2039" s="5">
        <v>70.041118881118877</v>
      </c>
      <c r="S2039" s="5">
        <f t="shared" si="125"/>
        <v>70.041118881118877</v>
      </c>
      <c r="T2039" s="5" t="s">
        <v>8330</v>
      </c>
      <c r="U2039" s="5" t="s">
        <v>8346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12">
        <f t="shared" si="126"/>
        <v>41456.5</v>
      </c>
      <c r="K2040" s="5">
        <v>1369895421</v>
      </c>
      <c r="L2040" s="12">
        <f t="shared" si="127"/>
        <v>41424.02107638889</v>
      </c>
      <c r="M2040" t="b">
        <v>1</v>
      </c>
      <c r="N2040" s="5">
        <v>204</v>
      </c>
      <c r="O2040" t="b">
        <v>1</v>
      </c>
      <c r="P2040" s="5" t="s">
        <v>8293</v>
      </c>
      <c r="Q2040" s="5">
        <f t="shared" si="124"/>
        <v>420.51249999999999</v>
      </c>
      <c r="R2040" s="5">
        <v>164.90686274509804</v>
      </c>
      <c r="S2040" s="5">
        <f t="shared" si="125"/>
        <v>164.90686274509804</v>
      </c>
      <c r="T2040" s="5" t="s">
        <v>8330</v>
      </c>
      <c r="U2040" s="5" t="s">
        <v>8346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12">
        <f t="shared" si="126"/>
        <v>42704.957638888889</v>
      </c>
      <c r="K2041" s="5">
        <v>1477996325</v>
      </c>
      <c r="L2041" s="12">
        <f t="shared" si="127"/>
        <v>42675.188946759255</v>
      </c>
      <c r="M2041" t="b">
        <v>1</v>
      </c>
      <c r="N2041" s="5">
        <v>379</v>
      </c>
      <c r="O2041" t="b">
        <v>1</v>
      </c>
      <c r="P2041" s="5" t="s">
        <v>8293</v>
      </c>
      <c r="Q2041" s="5">
        <f t="shared" si="124"/>
        <v>136.21680000000001</v>
      </c>
      <c r="R2041" s="5">
        <v>449.26385224274406</v>
      </c>
      <c r="S2041" s="5">
        <f t="shared" si="125"/>
        <v>449.26385224274406</v>
      </c>
      <c r="T2041" s="5" t="s">
        <v>8330</v>
      </c>
      <c r="U2041" s="5" t="s">
        <v>8346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12">
        <f t="shared" si="126"/>
        <v>41593.718784722223</v>
      </c>
      <c r="K2042" s="5">
        <v>1383257703</v>
      </c>
      <c r="L2042" s="12">
        <f t="shared" si="127"/>
        <v>41578.677118055552</v>
      </c>
      <c r="M2042" t="b">
        <v>1</v>
      </c>
      <c r="N2042" s="5">
        <v>271</v>
      </c>
      <c r="O2042" t="b">
        <v>1</v>
      </c>
      <c r="P2042" s="5" t="s">
        <v>8293</v>
      </c>
      <c r="Q2042" s="5">
        <f t="shared" si="124"/>
        <v>248.17133333333334</v>
      </c>
      <c r="R2042" s="5">
        <v>27.472841328413285</v>
      </c>
      <c r="S2042" s="5">
        <f t="shared" si="125"/>
        <v>27.472841328413285</v>
      </c>
      <c r="T2042" s="5" t="s">
        <v>8330</v>
      </c>
      <c r="U2042" s="5" t="s">
        <v>8346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12">
        <f t="shared" si="126"/>
        <v>42684.317442129628</v>
      </c>
      <c r="K2043" s="5">
        <v>1476189427</v>
      </c>
      <c r="L2043" s="12">
        <f t="shared" si="127"/>
        <v>42654.275775462964</v>
      </c>
      <c r="M2043" t="b">
        <v>0</v>
      </c>
      <c r="N2043" s="5">
        <v>120</v>
      </c>
      <c r="O2043" t="b">
        <v>1</v>
      </c>
      <c r="P2043" s="5" t="s">
        <v>8293</v>
      </c>
      <c r="Q2043" s="5">
        <f t="shared" si="124"/>
        <v>181.86315789473684</v>
      </c>
      <c r="R2043" s="5">
        <v>143.97499999999999</v>
      </c>
      <c r="S2043" s="5">
        <f t="shared" si="125"/>
        <v>143.97499999999999</v>
      </c>
      <c r="T2043" s="5" t="s">
        <v>8330</v>
      </c>
      <c r="U2043" s="5" t="s">
        <v>8346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12">
        <f t="shared" si="126"/>
        <v>42391.458032407405</v>
      </c>
      <c r="K2044" s="5">
        <v>1448297974</v>
      </c>
      <c r="L2044" s="12">
        <f t="shared" si="127"/>
        <v>42331.458032407405</v>
      </c>
      <c r="M2044" t="b">
        <v>0</v>
      </c>
      <c r="N2044" s="5">
        <v>140</v>
      </c>
      <c r="O2044" t="b">
        <v>1</v>
      </c>
      <c r="P2044" s="5" t="s">
        <v>8293</v>
      </c>
      <c r="Q2044" s="5">
        <f t="shared" si="124"/>
        <v>123.53</v>
      </c>
      <c r="R2044" s="5">
        <v>88.23571428571428</v>
      </c>
      <c r="S2044" s="5">
        <f t="shared" si="125"/>
        <v>88.23571428571428</v>
      </c>
      <c r="T2044" s="5" t="s">
        <v>8330</v>
      </c>
      <c r="U2044" s="5" t="s">
        <v>8346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12">
        <f t="shared" si="126"/>
        <v>42714.957638888889</v>
      </c>
      <c r="K2045" s="5">
        <v>1476764077</v>
      </c>
      <c r="L2045" s="12">
        <f t="shared" si="127"/>
        <v>42660.926817129628</v>
      </c>
      <c r="M2045" t="b">
        <v>0</v>
      </c>
      <c r="N2045" s="5">
        <v>193</v>
      </c>
      <c r="O2045" t="b">
        <v>1</v>
      </c>
      <c r="P2045" s="5" t="s">
        <v>8293</v>
      </c>
      <c r="Q2045" s="5">
        <f t="shared" si="124"/>
        <v>506.20938628158842</v>
      </c>
      <c r="R2045" s="5">
        <v>36.326424870466319</v>
      </c>
      <c r="S2045" s="5">
        <f t="shared" si="125"/>
        <v>36.326424870466319</v>
      </c>
      <c r="T2045" s="5" t="s">
        <v>8330</v>
      </c>
      <c r="U2045" s="5" t="s">
        <v>8346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12">
        <f t="shared" si="126"/>
        <v>42168.434189814812</v>
      </c>
      <c r="K2046" s="5">
        <v>1431620714</v>
      </c>
      <c r="L2046" s="12">
        <f t="shared" si="127"/>
        <v>42138.434189814812</v>
      </c>
      <c r="M2046" t="b">
        <v>0</v>
      </c>
      <c r="N2046" s="5">
        <v>180</v>
      </c>
      <c r="O2046" t="b">
        <v>1</v>
      </c>
      <c r="P2046" s="5" t="s">
        <v>8293</v>
      </c>
      <c r="Q2046" s="5">
        <f t="shared" si="124"/>
        <v>108.21333333333334</v>
      </c>
      <c r="R2046" s="5">
        <v>90.177777777777777</v>
      </c>
      <c r="S2046" s="5">
        <f t="shared" si="125"/>
        <v>90.177777777777777</v>
      </c>
      <c r="T2046" s="5" t="s">
        <v>8330</v>
      </c>
      <c r="U2046" s="5" t="s">
        <v>8346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12">
        <f t="shared" si="126"/>
        <v>41098.838506944448</v>
      </c>
      <c r="K2047" s="5">
        <v>1339207647</v>
      </c>
      <c r="L2047" s="12">
        <f t="shared" si="127"/>
        <v>41068.838506944448</v>
      </c>
      <c r="M2047" t="b">
        <v>0</v>
      </c>
      <c r="N2047" s="5">
        <v>263</v>
      </c>
      <c r="O2047" t="b">
        <v>1</v>
      </c>
      <c r="P2047" s="5" t="s">
        <v>8293</v>
      </c>
      <c r="Q2047" s="5">
        <f t="shared" si="124"/>
        <v>819.18387755102037</v>
      </c>
      <c r="R2047" s="5">
        <v>152.62361216730039</v>
      </c>
      <c r="S2047" s="5">
        <f t="shared" si="125"/>
        <v>152.62361216730039</v>
      </c>
      <c r="T2047" s="5" t="s">
        <v>8330</v>
      </c>
      <c r="U2047" s="5" t="s">
        <v>8346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12">
        <f t="shared" si="126"/>
        <v>41416.921805555554</v>
      </c>
      <c r="K2048" s="5">
        <v>1366690044</v>
      </c>
      <c r="L2048" s="12">
        <f t="shared" si="127"/>
        <v>41386.921805555554</v>
      </c>
      <c r="M2048" t="b">
        <v>0</v>
      </c>
      <c r="N2048" s="5">
        <v>217</v>
      </c>
      <c r="O2048" t="b">
        <v>1</v>
      </c>
      <c r="P2048" s="5" t="s">
        <v>8293</v>
      </c>
      <c r="Q2048" s="5">
        <f t="shared" si="124"/>
        <v>121.1</v>
      </c>
      <c r="R2048" s="5">
        <v>55.806451612903224</v>
      </c>
      <c r="S2048" s="5">
        <f t="shared" si="125"/>
        <v>55.806451612903224</v>
      </c>
      <c r="T2048" s="5" t="s">
        <v>8330</v>
      </c>
      <c r="U2048" s="5" t="s">
        <v>8346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12">
        <f t="shared" si="126"/>
        <v>42110.75</v>
      </c>
      <c r="K2049" s="5">
        <v>1426714870</v>
      </c>
      <c r="L2049" s="12">
        <f t="shared" si="127"/>
        <v>42081.653587962966</v>
      </c>
      <c r="M2049" t="b">
        <v>0</v>
      </c>
      <c r="N2049" s="5">
        <v>443</v>
      </c>
      <c r="O2049" t="b">
        <v>1</v>
      </c>
      <c r="P2049" s="5" t="s">
        <v>8293</v>
      </c>
      <c r="Q2049" s="5">
        <f t="shared" si="124"/>
        <v>102.99897959183673</v>
      </c>
      <c r="R2049" s="5">
        <v>227.85327313769753</v>
      </c>
      <c r="S2049" s="5">
        <f t="shared" si="125"/>
        <v>227.85327313769753</v>
      </c>
      <c r="T2049" s="5" t="s">
        <v>8330</v>
      </c>
      <c r="U2049" s="5" t="s">
        <v>8346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12">
        <f t="shared" si="126"/>
        <v>41417.401516203703</v>
      </c>
      <c r="K2050" s="5">
        <v>1366731491</v>
      </c>
      <c r="L2050" s="12">
        <f t="shared" si="127"/>
        <v>41387.401516203703</v>
      </c>
      <c r="M2050" t="b">
        <v>0</v>
      </c>
      <c r="N2050" s="5">
        <v>1373</v>
      </c>
      <c r="O2050" t="b">
        <v>1</v>
      </c>
      <c r="P2050" s="5" t="s">
        <v>8293</v>
      </c>
      <c r="Q2050" s="5">
        <f t="shared" ref="Q2050:Q2113" si="128">E2050*100/D2050</f>
        <v>148.33229411764705</v>
      </c>
      <c r="R2050" s="5">
        <v>91.82989803350327</v>
      </c>
      <c r="S2050" s="5">
        <f t="shared" ref="S2050:S2113" si="129">IFERROR(R2050,0)</f>
        <v>91.82989803350327</v>
      </c>
      <c r="T2050" s="5" t="s">
        <v>8330</v>
      </c>
      <c r="U2050" s="5" t="s">
        <v>8346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12">
        <f t="shared" ref="J2051:J2114" si="130">(I2051/86400)+25569+(-6/24)</f>
        <v>41610.707638888889</v>
      </c>
      <c r="K2051" s="5">
        <v>1382963963</v>
      </c>
      <c r="L2051" s="12">
        <f t="shared" ref="L2051:L2114" si="131">(K2051/86400)+25569+(-6/24)</f>
        <v>41575.277349537035</v>
      </c>
      <c r="M2051" t="b">
        <v>0</v>
      </c>
      <c r="N2051" s="5">
        <v>742</v>
      </c>
      <c r="O2051" t="b">
        <v>1</v>
      </c>
      <c r="P2051" s="5" t="s">
        <v>8293</v>
      </c>
      <c r="Q2051" s="5">
        <f t="shared" si="128"/>
        <v>120.19070000000001</v>
      </c>
      <c r="R2051" s="5">
        <v>80.991037735849048</v>
      </c>
      <c r="S2051" s="5">
        <f t="shared" si="129"/>
        <v>80.991037735849048</v>
      </c>
      <c r="T2051" s="5" t="s">
        <v>8330</v>
      </c>
      <c r="U2051" s="5" t="s">
        <v>8346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12">
        <f t="shared" si="130"/>
        <v>42154.821504629625</v>
      </c>
      <c r="K2052" s="5">
        <v>1429580578</v>
      </c>
      <c r="L2052" s="12">
        <f t="shared" si="131"/>
        <v>42114.821504629625</v>
      </c>
      <c r="M2052" t="b">
        <v>0</v>
      </c>
      <c r="N2052" s="5">
        <v>170</v>
      </c>
      <c r="O2052" t="b">
        <v>1</v>
      </c>
      <c r="P2052" s="5" t="s">
        <v>8293</v>
      </c>
      <c r="Q2052" s="5">
        <f t="shared" si="128"/>
        <v>473.27</v>
      </c>
      <c r="R2052" s="5">
        <v>278.39411764705881</v>
      </c>
      <c r="S2052" s="5">
        <f t="shared" si="129"/>
        <v>278.39411764705881</v>
      </c>
      <c r="T2052" s="5" t="s">
        <v>8330</v>
      </c>
      <c r="U2052" s="5" t="s">
        <v>8346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12">
        <f t="shared" si="130"/>
        <v>41633.772418981483</v>
      </c>
      <c r="K2053" s="5">
        <v>1385425937</v>
      </c>
      <c r="L2053" s="12">
        <f t="shared" si="131"/>
        <v>41603.772418981483</v>
      </c>
      <c r="M2053" t="b">
        <v>0</v>
      </c>
      <c r="N2053" s="5">
        <v>242</v>
      </c>
      <c r="O2053" t="b">
        <v>1</v>
      </c>
      <c r="P2053" s="5" t="s">
        <v>8293</v>
      </c>
      <c r="Q2053" s="5">
        <f t="shared" si="128"/>
        <v>130.36250000000001</v>
      </c>
      <c r="R2053" s="5">
        <v>43.095041322314053</v>
      </c>
      <c r="S2053" s="5">
        <f t="shared" si="129"/>
        <v>43.095041322314053</v>
      </c>
      <c r="T2053" s="5" t="s">
        <v>8330</v>
      </c>
      <c r="U2053" s="5" t="s">
        <v>8346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12">
        <f t="shared" si="130"/>
        <v>42419.83394675926</v>
      </c>
      <c r="K2054" s="5">
        <v>1452045653</v>
      </c>
      <c r="L2054" s="12">
        <f t="shared" si="131"/>
        <v>42374.83394675926</v>
      </c>
      <c r="M2054" t="b">
        <v>0</v>
      </c>
      <c r="N2054" s="5">
        <v>541</v>
      </c>
      <c r="O2054" t="b">
        <v>1</v>
      </c>
      <c r="P2054" s="5" t="s">
        <v>8293</v>
      </c>
      <c r="Q2054" s="5">
        <f t="shared" si="128"/>
        <v>353.048</v>
      </c>
      <c r="R2054" s="5">
        <v>326.29205175600737</v>
      </c>
      <c r="S2054" s="5">
        <f t="shared" si="129"/>
        <v>326.29205175600737</v>
      </c>
      <c r="T2054" s="5" t="s">
        <v>8330</v>
      </c>
      <c r="U2054" s="5" t="s">
        <v>8346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12">
        <f t="shared" si="130"/>
        <v>42333.409155092595</v>
      </c>
      <c r="K2055" s="5">
        <v>1445870951</v>
      </c>
      <c r="L2055" s="12">
        <f t="shared" si="131"/>
        <v>42303.367488425924</v>
      </c>
      <c r="M2055" t="b">
        <v>0</v>
      </c>
      <c r="N2055" s="5">
        <v>121</v>
      </c>
      <c r="O2055" t="b">
        <v>1</v>
      </c>
      <c r="P2055" s="5" t="s">
        <v>8293</v>
      </c>
      <c r="Q2055" s="5">
        <f t="shared" si="128"/>
        <v>101.02</v>
      </c>
      <c r="R2055" s="5">
        <v>41.743801652892564</v>
      </c>
      <c r="S2055" s="5">
        <f t="shared" si="129"/>
        <v>41.743801652892564</v>
      </c>
      <c r="T2055" s="5" t="s">
        <v>8330</v>
      </c>
      <c r="U2055" s="5" t="s">
        <v>8346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12">
        <f t="shared" si="130"/>
        <v>41761.270949074074</v>
      </c>
      <c r="K2056" s="5">
        <v>1396441810</v>
      </c>
      <c r="L2056" s="12">
        <f t="shared" si="131"/>
        <v>41731.270949074074</v>
      </c>
      <c r="M2056" t="b">
        <v>0</v>
      </c>
      <c r="N2056" s="5">
        <v>621</v>
      </c>
      <c r="O2056" t="b">
        <v>1</v>
      </c>
      <c r="P2056" s="5" t="s">
        <v>8293</v>
      </c>
      <c r="Q2056" s="5">
        <f t="shared" si="128"/>
        <v>113.59142857142857</v>
      </c>
      <c r="R2056" s="5">
        <v>64.020933977455712</v>
      </c>
      <c r="S2056" s="5">
        <f t="shared" si="129"/>
        <v>64.020933977455712</v>
      </c>
      <c r="T2056" s="5" t="s">
        <v>8330</v>
      </c>
      <c r="U2056" s="5" t="s">
        <v>8346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12">
        <f t="shared" si="130"/>
        <v>41975.916666666672</v>
      </c>
      <c r="K2057" s="5">
        <v>1415031043</v>
      </c>
      <c r="L2057" s="12">
        <f t="shared" si="131"/>
        <v>41946.424108796295</v>
      </c>
      <c r="M2057" t="b">
        <v>0</v>
      </c>
      <c r="N2057" s="5">
        <v>101</v>
      </c>
      <c r="O2057" t="b">
        <v>1</v>
      </c>
      <c r="P2057" s="5" t="s">
        <v>8293</v>
      </c>
      <c r="Q2057" s="5">
        <f t="shared" si="128"/>
        <v>167.41666666666666</v>
      </c>
      <c r="R2057" s="5">
        <v>99.455445544554451</v>
      </c>
      <c r="S2057" s="5">
        <f t="shared" si="129"/>
        <v>99.455445544554451</v>
      </c>
      <c r="T2057" s="5" t="s">
        <v>8330</v>
      </c>
      <c r="U2057" s="5" t="s">
        <v>8346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12">
        <f t="shared" si="130"/>
        <v>41381.51090277778</v>
      </c>
      <c r="K2058" s="5">
        <v>1363630542</v>
      </c>
      <c r="L2058" s="12">
        <f t="shared" si="131"/>
        <v>41351.51090277778</v>
      </c>
      <c r="M2058" t="b">
        <v>0</v>
      </c>
      <c r="N2058" s="5">
        <v>554</v>
      </c>
      <c r="O2058" t="b">
        <v>1</v>
      </c>
      <c r="P2058" s="5" t="s">
        <v>8293</v>
      </c>
      <c r="Q2058" s="5">
        <f t="shared" si="128"/>
        <v>153.452</v>
      </c>
      <c r="R2058" s="5">
        <v>138.49458483754512</v>
      </c>
      <c r="S2058" s="5">
        <f t="shared" si="129"/>
        <v>138.49458483754512</v>
      </c>
      <c r="T2058" s="5" t="s">
        <v>8330</v>
      </c>
      <c r="U2058" s="5" t="s">
        <v>8346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12">
        <f t="shared" si="130"/>
        <v>42426.244583333333</v>
      </c>
      <c r="K2059" s="5">
        <v>1453895532</v>
      </c>
      <c r="L2059" s="12">
        <f t="shared" si="131"/>
        <v>42396.244583333333</v>
      </c>
      <c r="M2059" t="b">
        <v>0</v>
      </c>
      <c r="N2059" s="5">
        <v>666</v>
      </c>
      <c r="O2059" t="b">
        <v>1</v>
      </c>
      <c r="P2059" s="5" t="s">
        <v>8293</v>
      </c>
      <c r="Q2059" s="5">
        <f t="shared" si="128"/>
        <v>202.23220000000001</v>
      </c>
      <c r="R2059" s="5">
        <v>45.547792792792798</v>
      </c>
      <c r="S2059" s="5">
        <f t="shared" si="129"/>
        <v>45.547792792792798</v>
      </c>
      <c r="T2059" s="5" t="s">
        <v>8330</v>
      </c>
      <c r="U2059" s="5" t="s">
        <v>8346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12">
        <f t="shared" si="130"/>
        <v>42065.583333333328</v>
      </c>
      <c r="K2060" s="5">
        <v>1421916830</v>
      </c>
      <c r="L2060" s="12">
        <f t="shared" si="131"/>
        <v>42026.120717592596</v>
      </c>
      <c r="M2060" t="b">
        <v>0</v>
      </c>
      <c r="N2060" s="5">
        <v>410</v>
      </c>
      <c r="O2060" t="b">
        <v>1</v>
      </c>
      <c r="P2060" s="5" t="s">
        <v>8293</v>
      </c>
      <c r="Q2060" s="5">
        <f t="shared" si="128"/>
        <v>168.28125</v>
      </c>
      <c r="R2060" s="5">
        <v>10.507317073170732</v>
      </c>
      <c r="S2060" s="5">
        <f t="shared" si="129"/>
        <v>10.507317073170732</v>
      </c>
      <c r="T2060" s="5" t="s">
        <v>8330</v>
      </c>
      <c r="U2060" s="5" t="s">
        <v>8346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12">
        <f t="shared" si="130"/>
        <v>42400.665972222225</v>
      </c>
      <c r="K2061" s="5">
        <v>1450880854</v>
      </c>
      <c r="L2061" s="12">
        <f t="shared" si="131"/>
        <v>42361.352476851855</v>
      </c>
      <c r="M2061" t="b">
        <v>0</v>
      </c>
      <c r="N2061" s="5">
        <v>375</v>
      </c>
      <c r="O2061" t="b">
        <v>1</v>
      </c>
      <c r="P2061" s="5" t="s">
        <v>8293</v>
      </c>
      <c r="Q2061" s="5">
        <f t="shared" si="128"/>
        <v>143.45666666666668</v>
      </c>
      <c r="R2061" s="5">
        <v>114.76533333333333</v>
      </c>
      <c r="S2061" s="5">
        <f t="shared" si="129"/>
        <v>114.76533333333333</v>
      </c>
      <c r="T2061" s="5" t="s">
        <v>8330</v>
      </c>
      <c r="U2061" s="5" t="s">
        <v>8346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12">
        <f t="shared" si="130"/>
        <v>41843.392939814818</v>
      </c>
      <c r="K2062" s="5">
        <v>1400945150</v>
      </c>
      <c r="L2062" s="12">
        <f t="shared" si="131"/>
        <v>41783.392939814818</v>
      </c>
      <c r="M2062" t="b">
        <v>0</v>
      </c>
      <c r="N2062" s="5">
        <v>1364</v>
      </c>
      <c r="O2062" t="b">
        <v>1</v>
      </c>
      <c r="P2062" s="5" t="s">
        <v>8293</v>
      </c>
      <c r="Q2062" s="5">
        <f t="shared" si="128"/>
        <v>196.4</v>
      </c>
      <c r="R2062" s="5">
        <v>35.997067448680355</v>
      </c>
      <c r="S2062" s="5">
        <f t="shared" si="129"/>
        <v>35.997067448680355</v>
      </c>
      <c r="T2062" s="5" t="s">
        <v>8330</v>
      </c>
      <c r="U2062" s="5" t="s">
        <v>8346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12">
        <f t="shared" si="130"/>
        <v>42735.514513888891</v>
      </c>
      <c r="K2063" s="5">
        <v>1480616454</v>
      </c>
      <c r="L2063" s="12">
        <f t="shared" si="131"/>
        <v>42705.514513888891</v>
      </c>
      <c r="M2063" t="b">
        <v>0</v>
      </c>
      <c r="N2063" s="5">
        <v>35</v>
      </c>
      <c r="O2063" t="b">
        <v>1</v>
      </c>
      <c r="P2063" s="5" t="s">
        <v>8293</v>
      </c>
      <c r="Q2063" s="5">
        <f t="shared" si="128"/>
        <v>107.92</v>
      </c>
      <c r="R2063" s="5">
        <v>154.17142857142858</v>
      </c>
      <c r="S2063" s="5">
        <f t="shared" si="129"/>
        <v>154.17142857142858</v>
      </c>
      <c r="T2063" s="5" t="s">
        <v>8330</v>
      </c>
      <c r="U2063" s="5" t="s">
        <v>8346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12">
        <f t="shared" si="130"/>
        <v>42453.091412037036</v>
      </c>
      <c r="K2064" s="5">
        <v>1456218698</v>
      </c>
      <c r="L2064" s="12">
        <f t="shared" si="131"/>
        <v>42423.1330787037</v>
      </c>
      <c r="M2064" t="b">
        <v>0</v>
      </c>
      <c r="N2064" s="5">
        <v>203</v>
      </c>
      <c r="O2064" t="b">
        <v>1</v>
      </c>
      <c r="P2064" s="5" t="s">
        <v>8293</v>
      </c>
      <c r="Q2064" s="5">
        <f t="shared" si="128"/>
        <v>114.977</v>
      </c>
      <c r="R2064" s="5">
        <v>566.38916256157631</v>
      </c>
      <c r="S2064" s="5">
        <f t="shared" si="129"/>
        <v>566.38916256157631</v>
      </c>
      <c r="T2064" s="5" t="s">
        <v>8330</v>
      </c>
      <c r="U2064" s="5" t="s">
        <v>8346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12">
        <f t="shared" si="130"/>
        <v>42505.48265046296</v>
      </c>
      <c r="K2065" s="5">
        <v>1460482501</v>
      </c>
      <c r="L2065" s="12">
        <f t="shared" si="131"/>
        <v>42472.48265046296</v>
      </c>
      <c r="M2065" t="b">
        <v>0</v>
      </c>
      <c r="N2065" s="5">
        <v>49</v>
      </c>
      <c r="O2065" t="b">
        <v>1</v>
      </c>
      <c r="P2065" s="5" t="s">
        <v>8293</v>
      </c>
      <c r="Q2065" s="5">
        <f t="shared" si="128"/>
        <v>148.05000000000001</v>
      </c>
      <c r="R2065" s="5">
        <v>120.85714285714286</v>
      </c>
      <c r="S2065" s="5">
        <f t="shared" si="129"/>
        <v>120.85714285714286</v>
      </c>
      <c r="T2065" s="5" t="s">
        <v>8330</v>
      </c>
      <c r="U2065" s="5" t="s">
        <v>8346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12">
        <f t="shared" si="130"/>
        <v>41425.25</v>
      </c>
      <c r="K2066" s="5">
        <v>1366879523</v>
      </c>
      <c r="L2066" s="12">
        <f t="shared" si="131"/>
        <v>41389.114849537036</v>
      </c>
      <c r="M2066" t="b">
        <v>0</v>
      </c>
      <c r="N2066" s="5">
        <v>5812</v>
      </c>
      <c r="O2066" t="b">
        <v>1</v>
      </c>
      <c r="P2066" s="5" t="s">
        <v>8293</v>
      </c>
      <c r="Q2066" s="5">
        <f t="shared" si="128"/>
        <v>191.16676082790633</v>
      </c>
      <c r="R2066" s="5">
        <v>86.163845492085343</v>
      </c>
      <c r="S2066" s="5">
        <f t="shared" si="129"/>
        <v>86.163845492085343</v>
      </c>
      <c r="T2066" s="5" t="s">
        <v>8330</v>
      </c>
      <c r="U2066" s="5" t="s">
        <v>8346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12">
        <f t="shared" si="130"/>
        <v>41633.083668981482</v>
      </c>
      <c r="K2067" s="5">
        <v>1385366429</v>
      </c>
      <c r="L2067" s="12">
        <f t="shared" si="131"/>
        <v>41603.083668981482</v>
      </c>
      <c r="M2067" t="b">
        <v>0</v>
      </c>
      <c r="N2067" s="5">
        <v>1556</v>
      </c>
      <c r="O2067" t="b">
        <v>1</v>
      </c>
      <c r="P2067" s="5" t="s">
        <v>8293</v>
      </c>
      <c r="Q2067" s="5">
        <f t="shared" si="128"/>
        <v>199.215125</v>
      </c>
      <c r="R2067" s="5">
        <v>51.212114395886893</v>
      </c>
      <c r="S2067" s="5">
        <f t="shared" si="129"/>
        <v>51.212114395886893</v>
      </c>
      <c r="T2067" s="5" t="s">
        <v>8330</v>
      </c>
      <c r="U2067" s="5" t="s">
        <v>8346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12">
        <f t="shared" si="130"/>
        <v>41874.521793981483</v>
      </c>
      <c r="K2068" s="5">
        <v>1406226683</v>
      </c>
      <c r="L2068" s="12">
        <f t="shared" si="131"/>
        <v>41844.521793981483</v>
      </c>
      <c r="M2068" t="b">
        <v>0</v>
      </c>
      <c r="N2068" s="5">
        <v>65</v>
      </c>
      <c r="O2068" t="b">
        <v>1</v>
      </c>
      <c r="P2068" s="5" t="s">
        <v>8293</v>
      </c>
      <c r="Q2068" s="5">
        <f t="shared" si="128"/>
        <v>218.6</v>
      </c>
      <c r="R2068" s="5">
        <v>67.261538461538464</v>
      </c>
      <c r="S2068" s="5">
        <f t="shared" si="129"/>
        <v>67.261538461538464</v>
      </c>
      <c r="T2068" s="5" t="s">
        <v>8330</v>
      </c>
      <c r="U2068" s="5" t="s">
        <v>8346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12">
        <f t="shared" si="130"/>
        <v>42148.603888888887</v>
      </c>
      <c r="K2069" s="5">
        <v>1429648176</v>
      </c>
      <c r="L2069" s="12">
        <f t="shared" si="131"/>
        <v>42115.603888888887</v>
      </c>
      <c r="M2069" t="b">
        <v>0</v>
      </c>
      <c r="N2069" s="5">
        <v>10</v>
      </c>
      <c r="O2069" t="b">
        <v>1</v>
      </c>
      <c r="P2069" s="5" t="s">
        <v>8293</v>
      </c>
      <c r="Q2069" s="5">
        <f t="shared" si="128"/>
        <v>126.86868686868686</v>
      </c>
      <c r="R2069" s="5">
        <v>62.8</v>
      </c>
      <c r="S2069" s="5">
        <f t="shared" si="129"/>
        <v>62.8</v>
      </c>
      <c r="T2069" s="5" t="s">
        <v>8330</v>
      </c>
      <c r="U2069" s="5" t="s">
        <v>8346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12">
        <f t="shared" si="130"/>
        <v>42663.591608796298</v>
      </c>
      <c r="K2070" s="5">
        <v>1474402315</v>
      </c>
      <c r="L2070" s="12">
        <f t="shared" si="131"/>
        <v>42633.591608796298</v>
      </c>
      <c r="M2070" t="b">
        <v>0</v>
      </c>
      <c r="N2070" s="5">
        <v>76</v>
      </c>
      <c r="O2070" t="b">
        <v>1</v>
      </c>
      <c r="P2070" s="5" t="s">
        <v>8293</v>
      </c>
      <c r="Q2070" s="5">
        <f t="shared" si="128"/>
        <v>105.22387999999999</v>
      </c>
      <c r="R2070" s="5">
        <v>346.13118421052633</v>
      </c>
      <c r="S2070" s="5">
        <f t="shared" si="129"/>
        <v>346.13118421052633</v>
      </c>
      <c r="T2070" s="5" t="s">
        <v>8330</v>
      </c>
      <c r="U2070" s="5" t="s">
        <v>8346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12">
        <f t="shared" si="130"/>
        <v>42371.722118055557</v>
      </c>
      <c r="K2071" s="5">
        <v>1449098391</v>
      </c>
      <c r="L2071" s="12">
        <f t="shared" si="131"/>
        <v>42340.722118055557</v>
      </c>
      <c r="M2071" t="b">
        <v>0</v>
      </c>
      <c r="N2071" s="5">
        <v>263</v>
      </c>
      <c r="O2071" t="b">
        <v>1</v>
      </c>
      <c r="P2071" s="5" t="s">
        <v>8293</v>
      </c>
      <c r="Q2071" s="5">
        <f t="shared" si="128"/>
        <v>128.40665999999999</v>
      </c>
      <c r="R2071" s="5">
        <v>244.11912547528519</v>
      </c>
      <c r="S2071" s="5">
        <f t="shared" si="129"/>
        <v>244.11912547528519</v>
      </c>
      <c r="T2071" s="5" t="s">
        <v>8330</v>
      </c>
      <c r="U2071" s="5" t="s">
        <v>8346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12">
        <f t="shared" si="130"/>
        <v>42549.4065162037</v>
      </c>
      <c r="K2072" s="5">
        <v>1464536723</v>
      </c>
      <c r="L2072" s="12">
        <f t="shared" si="131"/>
        <v>42519.4065162037</v>
      </c>
      <c r="M2072" t="b">
        <v>0</v>
      </c>
      <c r="N2072" s="5">
        <v>1530</v>
      </c>
      <c r="O2072" t="b">
        <v>1</v>
      </c>
      <c r="P2072" s="5" t="s">
        <v>8293</v>
      </c>
      <c r="Q2072" s="5">
        <f t="shared" si="128"/>
        <v>317.3272</v>
      </c>
      <c r="R2072" s="5">
        <v>259.25424836601309</v>
      </c>
      <c r="S2072" s="5">
        <f t="shared" si="129"/>
        <v>259.25424836601309</v>
      </c>
      <c r="T2072" s="5" t="s">
        <v>8330</v>
      </c>
      <c r="U2072" s="5" t="s">
        <v>8346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12">
        <f t="shared" si="130"/>
        <v>42645.028749999998</v>
      </c>
      <c r="K2073" s="5">
        <v>1471502484</v>
      </c>
      <c r="L2073" s="12">
        <f t="shared" si="131"/>
        <v>42600.028749999998</v>
      </c>
      <c r="M2073" t="b">
        <v>0</v>
      </c>
      <c r="N2073" s="5">
        <v>278</v>
      </c>
      <c r="O2073" t="b">
        <v>1</v>
      </c>
      <c r="P2073" s="5" t="s">
        <v>8293</v>
      </c>
      <c r="Q2073" s="5">
        <f t="shared" si="128"/>
        <v>280.73</v>
      </c>
      <c r="R2073" s="5">
        <v>201.96402877697841</v>
      </c>
      <c r="S2073" s="5">
        <f t="shared" si="129"/>
        <v>201.96402877697841</v>
      </c>
      <c r="T2073" s="5" t="s">
        <v>8330</v>
      </c>
      <c r="U2073" s="5" t="s">
        <v>8346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12">
        <f t="shared" si="130"/>
        <v>42497.331388888888</v>
      </c>
      <c r="K2074" s="5">
        <v>1460037432</v>
      </c>
      <c r="L2074" s="12">
        <f t="shared" si="131"/>
        <v>42467.331388888888</v>
      </c>
      <c r="M2074" t="b">
        <v>0</v>
      </c>
      <c r="N2074" s="5">
        <v>350</v>
      </c>
      <c r="O2074" t="b">
        <v>1</v>
      </c>
      <c r="P2074" s="5" t="s">
        <v>8293</v>
      </c>
      <c r="Q2074" s="5">
        <f t="shared" si="128"/>
        <v>110.73146853146854</v>
      </c>
      <c r="R2074" s="5">
        <v>226.20857142857142</v>
      </c>
      <c r="S2074" s="5">
        <f t="shared" si="129"/>
        <v>226.20857142857142</v>
      </c>
      <c r="T2074" s="5" t="s">
        <v>8330</v>
      </c>
      <c r="U2074" s="5" t="s">
        <v>8346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12">
        <f t="shared" si="130"/>
        <v>42132.418032407411</v>
      </c>
      <c r="K2075" s="5">
        <v>1427212918</v>
      </c>
      <c r="L2075" s="12">
        <f t="shared" si="131"/>
        <v>42087.418032407411</v>
      </c>
      <c r="M2075" t="b">
        <v>0</v>
      </c>
      <c r="N2075" s="5">
        <v>470</v>
      </c>
      <c r="O2075" t="b">
        <v>1</v>
      </c>
      <c r="P2075" s="5" t="s">
        <v>8293</v>
      </c>
      <c r="Q2075" s="5">
        <f t="shared" si="128"/>
        <v>152.60429999999999</v>
      </c>
      <c r="R2075" s="5">
        <v>324.69</v>
      </c>
      <c r="S2075" s="5">
        <f t="shared" si="129"/>
        <v>324.69</v>
      </c>
      <c r="T2075" s="5" t="s">
        <v>8330</v>
      </c>
      <c r="U2075" s="5" t="s">
        <v>8346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12">
        <f t="shared" si="130"/>
        <v>42496.576180555552</v>
      </c>
      <c r="K2076" s="5">
        <v>1459972182</v>
      </c>
      <c r="L2076" s="12">
        <f t="shared" si="131"/>
        <v>42466.576180555552</v>
      </c>
      <c r="M2076" t="b">
        <v>0</v>
      </c>
      <c r="N2076" s="5">
        <v>3</v>
      </c>
      <c r="O2076" t="b">
        <v>1</v>
      </c>
      <c r="P2076" s="5" t="s">
        <v>8293</v>
      </c>
      <c r="Q2076" s="5">
        <f t="shared" si="128"/>
        <v>102.5</v>
      </c>
      <c r="R2076" s="5">
        <v>205</v>
      </c>
      <c r="S2076" s="5">
        <f t="shared" si="129"/>
        <v>205</v>
      </c>
      <c r="T2076" s="5" t="s">
        <v>8330</v>
      </c>
      <c r="U2076" s="5" t="s">
        <v>8346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12">
        <f t="shared" si="130"/>
        <v>41480.431574074071</v>
      </c>
      <c r="K2077" s="5">
        <v>1372177288</v>
      </c>
      <c r="L2077" s="12">
        <f t="shared" si="131"/>
        <v>41450.431574074071</v>
      </c>
      <c r="M2077" t="b">
        <v>0</v>
      </c>
      <c r="N2077" s="5">
        <v>8200</v>
      </c>
      <c r="O2077" t="b">
        <v>1</v>
      </c>
      <c r="P2077" s="5" t="s">
        <v>8293</v>
      </c>
      <c r="Q2077" s="5">
        <f t="shared" si="128"/>
        <v>1678.3738373837384</v>
      </c>
      <c r="R2077" s="5">
        <v>20.465926829268295</v>
      </c>
      <c r="S2077" s="5">
        <f t="shared" si="129"/>
        <v>20.465926829268295</v>
      </c>
      <c r="T2077" s="5" t="s">
        <v>8330</v>
      </c>
      <c r="U2077" s="5" t="s">
        <v>8346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12">
        <f t="shared" si="130"/>
        <v>41843.630659722221</v>
      </c>
      <c r="K2078" s="5">
        <v>1402693689</v>
      </c>
      <c r="L2078" s="12">
        <f t="shared" si="131"/>
        <v>41803.630659722221</v>
      </c>
      <c r="M2078" t="b">
        <v>0</v>
      </c>
      <c r="N2078" s="5">
        <v>8359</v>
      </c>
      <c r="O2078" t="b">
        <v>1</v>
      </c>
      <c r="P2078" s="5" t="s">
        <v>8293</v>
      </c>
      <c r="Q2078" s="5">
        <f t="shared" si="128"/>
        <v>543.349156424581</v>
      </c>
      <c r="R2078" s="5">
        <v>116.35303146309367</v>
      </c>
      <c r="S2078" s="5">
        <f t="shared" si="129"/>
        <v>116.35303146309367</v>
      </c>
      <c r="T2078" s="5" t="s">
        <v>8330</v>
      </c>
      <c r="U2078" s="5" t="s">
        <v>8346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12">
        <f t="shared" si="130"/>
        <v>42160.625</v>
      </c>
      <c r="K2079" s="5">
        <v>1428541276</v>
      </c>
      <c r="L2079" s="12">
        <f t="shared" si="131"/>
        <v>42102.792546296296</v>
      </c>
      <c r="M2079" t="b">
        <v>0</v>
      </c>
      <c r="N2079" s="5">
        <v>188</v>
      </c>
      <c r="O2079" t="b">
        <v>1</v>
      </c>
      <c r="P2079" s="5" t="s">
        <v>8293</v>
      </c>
      <c r="Q2079" s="5">
        <f t="shared" si="128"/>
        <v>115.508</v>
      </c>
      <c r="R2079" s="5">
        <v>307.20212765957444</v>
      </c>
      <c r="S2079" s="5">
        <f t="shared" si="129"/>
        <v>307.20212765957444</v>
      </c>
      <c r="T2079" s="5" t="s">
        <v>8330</v>
      </c>
      <c r="U2079" s="5" t="s">
        <v>8346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12">
        <f t="shared" si="130"/>
        <v>42722.521493055552</v>
      </c>
      <c r="K2080" s="5">
        <v>1479493857</v>
      </c>
      <c r="L2080" s="12">
        <f t="shared" si="131"/>
        <v>42692.521493055552</v>
      </c>
      <c r="M2080" t="b">
        <v>0</v>
      </c>
      <c r="N2080" s="5">
        <v>48</v>
      </c>
      <c r="O2080" t="b">
        <v>1</v>
      </c>
      <c r="P2080" s="5" t="s">
        <v>8293</v>
      </c>
      <c r="Q2080" s="5">
        <f t="shared" si="128"/>
        <v>131.20500000000001</v>
      </c>
      <c r="R2080" s="5">
        <v>546.6875</v>
      </c>
      <c r="S2080" s="5">
        <f t="shared" si="129"/>
        <v>546.6875</v>
      </c>
      <c r="T2080" s="5" t="s">
        <v>8330</v>
      </c>
      <c r="U2080" s="5" t="s">
        <v>8346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12">
        <f t="shared" si="130"/>
        <v>42180.541666666672</v>
      </c>
      <c r="K2081" s="5">
        <v>1432659793</v>
      </c>
      <c r="L2081" s="12">
        <f t="shared" si="131"/>
        <v>42150.46056712963</v>
      </c>
      <c r="M2081" t="b">
        <v>0</v>
      </c>
      <c r="N2081" s="5">
        <v>607</v>
      </c>
      <c r="O2081" t="b">
        <v>1</v>
      </c>
      <c r="P2081" s="5" t="s">
        <v>8293</v>
      </c>
      <c r="Q2081" s="5">
        <f t="shared" si="128"/>
        <v>288.17</v>
      </c>
      <c r="R2081" s="5">
        <v>47.474464579901152</v>
      </c>
      <c r="S2081" s="5">
        <f t="shared" si="129"/>
        <v>47.474464579901152</v>
      </c>
      <c r="T2081" s="5" t="s">
        <v>8330</v>
      </c>
      <c r="U2081" s="5" t="s">
        <v>8346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12">
        <f t="shared" si="130"/>
        <v>42319.748842592591</v>
      </c>
      <c r="K2082" s="5">
        <v>1444690700</v>
      </c>
      <c r="L2082" s="12">
        <f t="shared" si="131"/>
        <v>42289.707175925927</v>
      </c>
      <c r="M2082" t="b">
        <v>0</v>
      </c>
      <c r="N2082" s="5">
        <v>50</v>
      </c>
      <c r="O2082" t="b">
        <v>1</v>
      </c>
      <c r="P2082" s="5" t="s">
        <v>8293</v>
      </c>
      <c r="Q2082" s="5">
        <f t="shared" si="128"/>
        <v>507.8</v>
      </c>
      <c r="R2082" s="5">
        <v>101.56</v>
      </c>
      <c r="S2082" s="5">
        <f t="shared" si="129"/>
        <v>101.56</v>
      </c>
      <c r="T2082" s="5" t="s">
        <v>8330</v>
      </c>
      <c r="U2082" s="5" t="s">
        <v>8346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12">
        <f t="shared" si="130"/>
        <v>41044.957638888889</v>
      </c>
      <c r="K2083" s="5">
        <v>1333597555</v>
      </c>
      <c r="L2083" s="12">
        <f t="shared" si="131"/>
        <v>41003.90688657407</v>
      </c>
      <c r="M2083" t="b">
        <v>0</v>
      </c>
      <c r="N2083" s="5">
        <v>55</v>
      </c>
      <c r="O2083" t="b">
        <v>1</v>
      </c>
      <c r="P2083" s="5" t="s">
        <v>8277</v>
      </c>
      <c r="Q2083" s="5">
        <f t="shared" si="128"/>
        <v>114.57142857142857</v>
      </c>
      <c r="R2083" s="5">
        <v>72.909090909090907</v>
      </c>
      <c r="S2083" s="5">
        <f t="shared" si="129"/>
        <v>72.909090909090907</v>
      </c>
      <c r="T2083" s="5" t="s">
        <v>8307</v>
      </c>
      <c r="U2083" s="5" t="s">
        <v>8312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12">
        <f t="shared" si="130"/>
        <v>40870.911990740744</v>
      </c>
      <c r="K2084" s="5">
        <v>1316919196</v>
      </c>
      <c r="L2084" s="12">
        <f t="shared" si="131"/>
        <v>40810.870324074072</v>
      </c>
      <c r="M2084" t="b">
        <v>0</v>
      </c>
      <c r="N2084" s="5">
        <v>38</v>
      </c>
      <c r="O2084" t="b">
        <v>1</v>
      </c>
      <c r="P2084" s="5" t="s">
        <v>8277</v>
      </c>
      <c r="Q2084" s="5">
        <f t="shared" si="128"/>
        <v>110.73333333333333</v>
      </c>
      <c r="R2084" s="5">
        <v>43.710526315789473</v>
      </c>
      <c r="S2084" s="5">
        <f t="shared" si="129"/>
        <v>43.710526315789473</v>
      </c>
      <c r="T2084" s="5" t="s">
        <v>8307</v>
      </c>
      <c r="U2084" s="5" t="s">
        <v>8312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12">
        <f t="shared" si="130"/>
        <v>41064.47216435185</v>
      </c>
      <c r="K2085" s="5">
        <v>1336238395</v>
      </c>
      <c r="L2085" s="12">
        <f t="shared" si="131"/>
        <v>41034.47216435185</v>
      </c>
      <c r="M2085" t="b">
        <v>0</v>
      </c>
      <c r="N2085" s="5">
        <v>25</v>
      </c>
      <c r="O2085" t="b">
        <v>1</v>
      </c>
      <c r="P2085" s="5" t="s">
        <v>8277</v>
      </c>
      <c r="Q2085" s="5">
        <f t="shared" si="128"/>
        <v>113.33333333333333</v>
      </c>
      <c r="R2085" s="5">
        <v>34</v>
      </c>
      <c r="S2085" s="5">
        <f t="shared" si="129"/>
        <v>34</v>
      </c>
      <c r="T2085" s="5" t="s">
        <v>8307</v>
      </c>
      <c r="U2085" s="5" t="s">
        <v>8312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12">
        <f t="shared" si="130"/>
        <v>41763.040972222225</v>
      </c>
      <c r="K2086" s="5">
        <v>1396468782</v>
      </c>
      <c r="L2086" s="12">
        <f t="shared" si="131"/>
        <v>41731.583124999997</v>
      </c>
      <c r="M2086" t="b">
        <v>0</v>
      </c>
      <c r="N2086" s="5">
        <v>46</v>
      </c>
      <c r="O2086" t="b">
        <v>1</v>
      </c>
      <c r="P2086" s="5" t="s">
        <v>8277</v>
      </c>
      <c r="Q2086" s="5">
        <f t="shared" si="128"/>
        <v>108.33333333333333</v>
      </c>
      <c r="R2086" s="5">
        <v>70.652173913043484</v>
      </c>
      <c r="S2086" s="5">
        <f t="shared" si="129"/>
        <v>70.652173913043484</v>
      </c>
      <c r="T2086" s="5" t="s">
        <v>8307</v>
      </c>
      <c r="U2086" s="5" t="s">
        <v>8312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12">
        <f t="shared" si="130"/>
        <v>41105.585497685184</v>
      </c>
      <c r="K2087" s="5">
        <v>1339790587</v>
      </c>
      <c r="L2087" s="12">
        <f t="shared" si="131"/>
        <v>41075.585497685184</v>
      </c>
      <c r="M2087" t="b">
        <v>0</v>
      </c>
      <c r="N2087" s="5">
        <v>83</v>
      </c>
      <c r="O2087" t="b">
        <v>1</v>
      </c>
      <c r="P2087" s="5" t="s">
        <v>8277</v>
      </c>
      <c r="Q2087" s="5">
        <f t="shared" si="128"/>
        <v>123.53333333333333</v>
      </c>
      <c r="R2087" s="5">
        <v>89.301204819277103</v>
      </c>
      <c r="S2087" s="5">
        <f t="shared" si="129"/>
        <v>89.301204819277103</v>
      </c>
      <c r="T2087" s="5" t="s">
        <v>8307</v>
      </c>
      <c r="U2087" s="5" t="s">
        <v>8312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12">
        <f t="shared" si="130"/>
        <v>40890.957638888889</v>
      </c>
      <c r="K2088" s="5">
        <v>1321200332</v>
      </c>
      <c r="L2088" s="12">
        <f t="shared" si="131"/>
        <v>40860.42050925926</v>
      </c>
      <c r="M2088" t="b">
        <v>0</v>
      </c>
      <c r="N2088" s="5">
        <v>35</v>
      </c>
      <c r="O2088" t="b">
        <v>1</v>
      </c>
      <c r="P2088" s="5" t="s">
        <v>8277</v>
      </c>
      <c r="Q2088" s="5">
        <f t="shared" si="128"/>
        <v>100.7</v>
      </c>
      <c r="R2088" s="5">
        <v>115.08571428571429</v>
      </c>
      <c r="S2088" s="5">
        <f t="shared" si="129"/>
        <v>115.08571428571429</v>
      </c>
      <c r="T2088" s="5" t="s">
        <v>8307</v>
      </c>
      <c r="U2088" s="5" t="s">
        <v>8312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12">
        <f t="shared" si="130"/>
        <v>40793.954375000001</v>
      </c>
      <c r="K2089" s="5">
        <v>1312865658</v>
      </c>
      <c r="L2089" s="12">
        <f t="shared" si="131"/>
        <v>40763.954375000001</v>
      </c>
      <c r="M2089" t="b">
        <v>0</v>
      </c>
      <c r="N2089" s="5">
        <v>25</v>
      </c>
      <c r="O2089" t="b">
        <v>1</v>
      </c>
      <c r="P2089" s="5" t="s">
        <v>8277</v>
      </c>
      <c r="Q2089" s="5">
        <f t="shared" si="128"/>
        <v>103.53333333333333</v>
      </c>
      <c r="R2089" s="5">
        <v>62.12</v>
      </c>
      <c r="S2089" s="5">
        <f t="shared" si="129"/>
        <v>62.12</v>
      </c>
      <c r="T2089" s="5" t="s">
        <v>8307</v>
      </c>
      <c r="U2089" s="5" t="s">
        <v>8312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12">
        <f t="shared" si="130"/>
        <v>40431.915972222225</v>
      </c>
      <c r="K2090" s="5">
        <v>1281028152</v>
      </c>
      <c r="L2090" s="12">
        <f t="shared" si="131"/>
        <v>40395.464722222227</v>
      </c>
      <c r="M2090" t="b">
        <v>0</v>
      </c>
      <c r="N2090" s="5">
        <v>75</v>
      </c>
      <c r="O2090" t="b">
        <v>1</v>
      </c>
      <c r="P2090" s="5" t="s">
        <v>8277</v>
      </c>
      <c r="Q2090" s="5">
        <f t="shared" si="128"/>
        <v>115.51066666666667</v>
      </c>
      <c r="R2090" s="5">
        <v>46.204266666666669</v>
      </c>
      <c r="S2090" s="5">
        <f t="shared" si="129"/>
        <v>46.204266666666669</v>
      </c>
      <c r="T2090" s="5" t="s">
        <v>8307</v>
      </c>
      <c r="U2090" s="5" t="s">
        <v>8312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12">
        <f t="shared" si="130"/>
        <v>41487.826319444444</v>
      </c>
      <c r="K2091" s="5">
        <v>1372384194</v>
      </c>
      <c r="L2091" s="12">
        <f t="shared" si="131"/>
        <v>41452.826319444444</v>
      </c>
      <c r="M2091" t="b">
        <v>0</v>
      </c>
      <c r="N2091" s="5">
        <v>62</v>
      </c>
      <c r="O2091" t="b">
        <v>1</v>
      </c>
      <c r="P2091" s="5" t="s">
        <v>8277</v>
      </c>
      <c r="Q2091" s="5">
        <f t="shared" si="128"/>
        <v>120.4004</v>
      </c>
      <c r="R2091" s="5">
        <v>48.54854838709678</v>
      </c>
      <c r="S2091" s="5">
        <f t="shared" si="129"/>
        <v>48.54854838709678</v>
      </c>
      <c r="T2091" s="5" t="s">
        <v>8307</v>
      </c>
      <c r="U2091" s="5" t="s">
        <v>8312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12">
        <f t="shared" si="130"/>
        <v>41329.131423611107</v>
      </c>
      <c r="K2092" s="5">
        <v>1359104955</v>
      </c>
      <c r="L2092" s="12">
        <f t="shared" si="131"/>
        <v>41299.131423611107</v>
      </c>
      <c r="M2092" t="b">
        <v>0</v>
      </c>
      <c r="N2092" s="5">
        <v>160</v>
      </c>
      <c r="O2092" t="b">
        <v>1</v>
      </c>
      <c r="P2092" s="5" t="s">
        <v>8277</v>
      </c>
      <c r="Q2092" s="5">
        <f t="shared" si="128"/>
        <v>115.040375</v>
      </c>
      <c r="R2092" s="5">
        <v>57.520187499999999</v>
      </c>
      <c r="S2092" s="5">
        <f t="shared" si="129"/>
        <v>57.520187499999999</v>
      </c>
      <c r="T2092" s="5" t="s">
        <v>8307</v>
      </c>
      <c r="U2092" s="5" t="s">
        <v>8312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12">
        <f t="shared" si="130"/>
        <v>40603.583333333336</v>
      </c>
      <c r="K2093" s="5">
        <v>1294818278</v>
      </c>
      <c r="L2093" s="12">
        <f t="shared" si="131"/>
        <v>40555.072662037041</v>
      </c>
      <c r="M2093" t="b">
        <v>0</v>
      </c>
      <c r="N2093" s="5">
        <v>246</v>
      </c>
      <c r="O2093" t="b">
        <v>1</v>
      </c>
      <c r="P2093" s="5" t="s">
        <v>8277</v>
      </c>
      <c r="Q2093" s="5">
        <f t="shared" si="128"/>
        <v>120.46777777777778</v>
      </c>
      <c r="R2093" s="5">
        <v>88.147154471544724</v>
      </c>
      <c r="S2093" s="5">
        <f t="shared" si="129"/>
        <v>88.147154471544724</v>
      </c>
      <c r="T2093" s="5" t="s">
        <v>8307</v>
      </c>
      <c r="U2093" s="5" t="s">
        <v>8312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12">
        <f t="shared" si="130"/>
        <v>40823.457546296297</v>
      </c>
      <c r="K2094" s="5">
        <v>1312822732</v>
      </c>
      <c r="L2094" s="12">
        <f t="shared" si="131"/>
        <v>40763.457546296297</v>
      </c>
      <c r="M2094" t="b">
        <v>0</v>
      </c>
      <c r="N2094" s="5">
        <v>55</v>
      </c>
      <c r="O2094" t="b">
        <v>1</v>
      </c>
      <c r="P2094" s="5" t="s">
        <v>8277</v>
      </c>
      <c r="Q2094" s="5">
        <f t="shared" si="128"/>
        <v>101.28333333333333</v>
      </c>
      <c r="R2094" s="5">
        <v>110.49090909090908</v>
      </c>
      <c r="S2094" s="5">
        <f t="shared" si="129"/>
        <v>110.49090909090908</v>
      </c>
      <c r="T2094" s="5" t="s">
        <v>8307</v>
      </c>
      <c r="U2094" s="5" t="s">
        <v>8312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12">
        <f t="shared" si="130"/>
        <v>41265.646203703705</v>
      </c>
      <c r="K2095" s="5">
        <v>1351024232</v>
      </c>
      <c r="L2095" s="12">
        <f t="shared" si="131"/>
        <v>41205.604537037041</v>
      </c>
      <c r="M2095" t="b">
        <v>0</v>
      </c>
      <c r="N2095" s="5">
        <v>23</v>
      </c>
      <c r="O2095" t="b">
        <v>1</v>
      </c>
      <c r="P2095" s="5" t="s">
        <v>8277</v>
      </c>
      <c r="Q2095" s="5">
        <f t="shared" si="128"/>
        <v>102.46666666666667</v>
      </c>
      <c r="R2095" s="5">
        <v>66.826086956521735</v>
      </c>
      <c r="S2095" s="5">
        <f t="shared" si="129"/>
        <v>66.826086956521735</v>
      </c>
      <c r="T2095" s="5" t="s">
        <v>8307</v>
      </c>
      <c r="U2095" s="5" t="s">
        <v>8312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12">
        <f t="shared" si="130"/>
        <v>40972.875</v>
      </c>
      <c r="K2096" s="5">
        <v>1327969730</v>
      </c>
      <c r="L2096" s="12">
        <f t="shared" si="131"/>
        <v>40938.77002314815</v>
      </c>
      <c r="M2096" t="b">
        <v>0</v>
      </c>
      <c r="N2096" s="5">
        <v>72</v>
      </c>
      <c r="O2096" t="b">
        <v>1</v>
      </c>
      <c r="P2096" s="5" t="s">
        <v>8277</v>
      </c>
      <c r="Q2096" s="5">
        <f t="shared" si="128"/>
        <v>120.54285714285714</v>
      </c>
      <c r="R2096" s="5">
        <v>58.597222222222221</v>
      </c>
      <c r="S2096" s="5">
        <f t="shared" si="129"/>
        <v>58.597222222222221</v>
      </c>
      <c r="T2096" s="5" t="s">
        <v>8307</v>
      </c>
      <c r="U2096" s="5" t="s">
        <v>8312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12">
        <f t="shared" si="130"/>
        <v>40818.483483796299</v>
      </c>
      <c r="K2097" s="5">
        <v>1312392973</v>
      </c>
      <c r="L2097" s="12">
        <f t="shared" si="131"/>
        <v>40758.483483796299</v>
      </c>
      <c r="M2097" t="b">
        <v>0</v>
      </c>
      <c r="N2097" s="5">
        <v>22</v>
      </c>
      <c r="O2097" t="b">
        <v>1</v>
      </c>
      <c r="P2097" s="5" t="s">
        <v>8277</v>
      </c>
      <c r="Q2097" s="5">
        <f t="shared" si="128"/>
        <v>100</v>
      </c>
      <c r="R2097" s="5">
        <v>113.63636363636364</v>
      </c>
      <c r="S2097" s="5">
        <f t="shared" si="129"/>
        <v>113.63636363636364</v>
      </c>
      <c r="T2097" s="5" t="s">
        <v>8307</v>
      </c>
      <c r="U2097" s="5" t="s">
        <v>8312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12">
        <f t="shared" si="130"/>
        <v>41207.915972222225</v>
      </c>
      <c r="K2098" s="5">
        <v>1349892735</v>
      </c>
      <c r="L2098" s="12">
        <f t="shared" si="131"/>
        <v>41192.508506944447</v>
      </c>
      <c r="M2098" t="b">
        <v>0</v>
      </c>
      <c r="N2098" s="5">
        <v>14</v>
      </c>
      <c r="O2098" t="b">
        <v>1</v>
      </c>
      <c r="P2098" s="5" t="s">
        <v>8277</v>
      </c>
      <c r="Q2098" s="5">
        <f t="shared" si="128"/>
        <v>101.66666666666667</v>
      </c>
      <c r="R2098" s="5">
        <v>43.571428571428569</v>
      </c>
      <c r="S2098" s="5">
        <f t="shared" si="129"/>
        <v>43.571428571428569</v>
      </c>
      <c r="T2098" s="5" t="s">
        <v>8307</v>
      </c>
      <c r="U2098" s="5" t="s">
        <v>8312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12">
        <f t="shared" si="130"/>
        <v>40878.376562500001</v>
      </c>
      <c r="K2099" s="5">
        <v>1317564135</v>
      </c>
      <c r="L2099" s="12">
        <f t="shared" si="131"/>
        <v>40818.334895833337</v>
      </c>
      <c r="M2099" t="b">
        <v>0</v>
      </c>
      <c r="N2099" s="5">
        <v>38</v>
      </c>
      <c r="O2099" t="b">
        <v>1</v>
      </c>
      <c r="P2099" s="5" t="s">
        <v>8277</v>
      </c>
      <c r="Q2099" s="5">
        <f t="shared" si="128"/>
        <v>100</v>
      </c>
      <c r="R2099" s="5">
        <v>78.94736842105263</v>
      </c>
      <c r="S2099" s="5">
        <f t="shared" si="129"/>
        <v>78.94736842105263</v>
      </c>
      <c r="T2099" s="5" t="s">
        <v>8307</v>
      </c>
      <c r="U2099" s="5" t="s">
        <v>8312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12">
        <f t="shared" si="130"/>
        <v>40975.86383101852</v>
      </c>
      <c r="K2100" s="5">
        <v>1328582635</v>
      </c>
      <c r="L2100" s="12">
        <f t="shared" si="131"/>
        <v>40945.86383101852</v>
      </c>
      <c r="M2100" t="b">
        <v>0</v>
      </c>
      <c r="N2100" s="5">
        <v>32</v>
      </c>
      <c r="O2100" t="b">
        <v>1</v>
      </c>
      <c r="P2100" s="5" t="s">
        <v>8277</v>
      </c>
      <c r="Q2100" s="5">
        <f t="shared" si="128"/>
        <v>100.33333333333333</v>
      </c>
      <c r="R2100" s="5">
        <v>188.125</v>
      </c>
      <c r="S2100" s="5">
        <f t="shared" si="129"/>
        <v>188.125</v>
      </c>
      <c r="T2100" s="5" t="s">
        <v>8307</v>
      </c>
      <c r="U2100" s="5" t="s">
        <v>8312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12">
        <f t="shared" si="130"/>
        <v>42186.902777777781</v>
      </c>
      <c r="K2101" s="5">
        <v>1434650084</v>
      </c>
      <c r="L2101" s="12">
        <f t="shared" si="131"/>
        <v>42173.496342592596</v>
      </c>
      <c r="M2101" t="b">
        <v>0</v>
      </c>
      <c r="N2101" s="5">
        <v>63</v>
      </c>
      <c r="O2101" t="b">
        <v>1</v>
      </c>
      <c r="P2101" s="5" t="s">
        <v>8277</v>
      </c>
      <c r="Q2101" s="5">
        <f t="shared" si="128"/>
        <v>132.36666666666667</v>
      </c>
      <c r="R2101" s="5">
        <v>63.031746031746032</v>
      </c>
      <c r="S2101" s="5">
        <f t="shared" si="129"/>
        <v>63.031746031746032</v>
      </c>
      <c r="T2101" s="5" t="s">
        <v>8307</v>
      </c>
      <c r="U2101" s="5" t="s">
        <v>8312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12">
        <f t="shared" si="130"/>
        <v>41089.915972222225</v>
      </c>
      <c r="K2102" s="5">
        <v>1339704141</v>
      </c>
      <c r="L2102" s="12">
        <f t="shared" si="131"/>
        <v>41074.584965277776</v>
      </c>
      <c r="M2102" t="b">
        <v>0</v>
      </c>
      <c r="N2102" s="5">
        <v>27</v>
      </c>
      <c r="O2102" t="b">
        <v>1</v>
      </c>
      <c r="P2102" s="5" t="s">
        <v>8277</v>
      </c>
      <c r="Q2102" s="5">
        <f t="shared" si="128"/>
        <v>136.66666666666666</v>
      </c>
      <c r="R2102" s="5">
        <v>30.37037037037037</v>
      </c>
      <c r="S2102" s="5">
        <f t="shared" si="129"/>
        <v>30.37037037037037</v>
      </c>
      <c r="T2102" s="5" t="s">
        <v>8307</v>
      </c>
      <c r="U2102" s="5" t="s">
        <v>8312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12">
        <f t="shared" si="130"/>
        <v>40951.899467592593</v>
      </c>
      <c r="K2103" s="5">
        <v>1323920114</v>
      </c>
      <c r="L2103" s="12">
        <f t="shared" si="131"/>
        <v>40891.899467592593</v>
      </c>
      <c r="M2103" t="b">
        <v>0</v>
      </c>
      <c r="N2103" s="5">
        <v>44</v>
      </c>
      <c r="O2103" t="b">
        <v>1</v>
      </c>
      <c r="P2103" s="5" t="s">
        <v>8277</v>
      </c>
      <c r="Q2103" s="5">
        <f t="shared" si="128"/>
        <v>113.25</v>
      </c>
      <c r="R2103" s="5">
        <v>51.477272727272727</v>
      </c>
      <c r="S2103" s="5">
        <f t="shared" si="129"/>
        <v>51.477272727272727</v>
      </c>
      <c r="T2103" s="5" t="s">
        <v>8307</v>
      </c>
      <c r="U2103" s="5" t="s">
        <v>8312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12">
        <f t="shared" si="130"/>
        <v>40668.618611111109</v>
      </c>
      <c r="K2104" s="5">
        <v>1302036648</v>
      </c>
      <c r="L2104" s="12">
        <f t="shared" si="131"/>
        <v>40638.618611111109</v>
      </c>
      <c r="M2104" t="b">
        <v>0</v>
      </c>
      <c r="N2104" s="5">
        <v>38</v>
      </c>
      <c r="O2104" t="b">
        <v>1</v>
      </c>
      <c r="P2104" s="5" t="s">
        <v>8277</v>
      </c>
      <c r="Q2104" s="5">
        <f t="shared" si="128"/>
        <v>136</v>
      </c>
      <c r="R2104" s="5">
        <v>35.789473684210527</v>
      </c>
      <c r="S2104" s="5">
        <f t="shared" si="129"/>
        <v>35.789473684210527</v>
      </c>
      <c r="T2104" s="5" t="s">
        <v>8307</v>
      </c>
      <c r="U2104" s="5" t="s">
        <v>8312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12">
        <f t="shared" si="130"/>
        <v>41222.5466087963</v>
      </c>
      <c r="K2105" s="5">
        <v>1349892427</v>
      </c>
      <c r="L2105" s="12">
        <f t="shared" si="131"/>
        <v>41192.504942129628</v>
      </c>
      <c r="M2105" t="b">
        <v>0</v>
      </c>
      <c r="N2105" s="5">
        <v>115</v>
      </c>
      <c r="O2105" t="b">
        <v>1</v>
      </c>
      <c r="P2105" s="5" t="s">
        <v>8277</v>
      </c>
      <c r="Q2105" s="5">
        <f t="shared" si="128"/>
        <v>146.12318374694613</v>
      </c>
      <c r="R2105" s="5">
        <v>98.817391304347822</v>
      </c>
      <c r="S2105" s="5">
        <f t="shared" si="129"/>
        <v>98.817391304347822</v>
      </c>
      <c r="T2105" s="5" t="s">
        <v>8307</v>
      </c>
      <c r="U2105" s="5" t="s">
        <v>8312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12">
        <f t="shared" si="130"/>
        <v>41424.75</v>
      </c>
      <c r="K2106" s="5">
        <v>1367286434</v>
      </c>
      <c r="L2106" s="12">
        <f t="shared" si="131"/>
        <v>41393.824467592596</v>
      </c>
      <c r="M2106" t="b">
        <v>0</v>
      </c>
      <c r="N2106" s="5">
        <v>37</v>
      </c>
      <c r="O2106" t="b">
        <v>1</v>
      </c>
      <c r="P2106" s="5" t="s">
        <v>8277</v>
      </c>
      <c r="Q2106" s="5">
        <f t="shared" si="128"/>
        <v>129.5</v>
      </c>
      <c r="R2106" s="5">
        <v>28</v>
      </c>
      <c r="S2106" s="5">
        <f t="shared" si="129"/>
        <v>28</v>
      </c>
      <c r="T2106" s="5" t="s">
        <v>8307</v>
      </c>
      <c r="U2106" s="5" t="s">
        <v>8312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12">
        <f t="shared" si="130"/>
        <v>41963.916666666672</v>
      </c>
      <c r="K2107" s="5">
        <v>1415472953</v>
      </c>
      <c r="L2107" s="12">
        <f t="shared" si="131"/>
        <v>41951.538807870369</v>
      </c>
      <c r="M2107" t="b">
        <v>0</v>
      </c>
      <c r="N2107" s="5">
        <v>99</v>
      </c>
      <c r="O2107" t="b">
        <v>1</v>
      </c>
      <c r="P2107" s="5" t="s">
        <v>8277</v>
      </c>
      <c r="Q2107" s="5">
        <f t="shared" si="128"/>
        <v>254</v>
      </c>
      <c r="R2107" s="5">
        <v>51.313131313131315</v>
      </c>
      <c r="S2107" s="5">
        <f t="shared" si="129"/>
        <v>51.313131313131315</v>
      </c>
      <c r="T2107" s="5" t="s">
        <v>8307</v>
      </c>
      <c r="U2107" s="5" t="s">
        <v>8312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12">
        <f t="shared" si="130"/>
        <v>41299.96497685185</v>
      </c>
      <c r="K2108" s="5">
        <v>1356584974</v>
      </c>
      <c r="L2108" s="12">
        <f t="shared" si="131"/>
        <v>41269.96497685185</v>
      </c>
      <c r="M2108" t="b">
        <v>0</v>
      </c>
      <c r="N2108" s="5">
        <v>44</v>
      </c>
      <c r="O2108" t="b">
        <v>1</v>
      </c>
      <c r="P2108" s="5" t="s">
        <v>8277</v>
      </c>
      <c r="Q2108" s="5">
        <f t="shared" si="128"/>
        <v>107.04545454545455</v>
      </c>
      <c r="R2108" s="5">
        <v>53.522727272727273</v>
      </c>
      <c r="S2108" s="5">
        <f t="shared" si="129"/>
        <v>53.522727272727273</v>
      </c>
      <c r="T2108" s="5" t="s">
        <v>8307</v>
      </c>
      <c r="U2108" s="5" t="s">
        <v>8312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12">
        <f t="shared" si="130"/>
        <v>41955.502233796295</v>
      </c>
      <c r="K2109" s="5">
        <v>1413997393</v>
      </c>
      <c r="L2109" s="12">
        <f t="shared" si="131"/>
        <v>41934.46056712963</v>
      </c>
      <c r="M2109" t="b">
        <v>0</v>
      </c>
      <c r="N2109" s="5">
        <v>58</v>
      </c>
      <c r="O2109" t="b">
        <v>1</v>
      </c>
      <c r="P2109" s="5" t="s">
        <v>8277</v>
      </c>
      <c r="Q2109" s="5">
        <f t="shared" si="128"/>
        <v>107.733</v>
      </c>
      <c r="R2109" s="5">
        <v>37.149310344827583</v>
      </c>
      <c r="S2109" s="5">
        <f t="shared" si="129"/>
        <v>37.149310344827583</v>
      </c>
      <c r="T2109" s="5" t="s">
        <v>8307</v>
      </c>
      <c r="U2109" s="5" t="s">
        <v>8312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12">
        <f t="shared" si="130"/>
        <v>41161.913194444445</v>
      </c>
      <c r="K2110" s="5">
        <v>1344917580</v>
      </c>
      <c r="L2110" s="12">
        <f t="shared" si="131"/>
        <v>41134.925694444442</v>
      </c>
      <c r="M2110" t="b">
        <v>0</v>
      </c>
      <c r="N2110" s="5">
        <v>191</v>
      </c>
      <c r="O2110" t="b">
        <v>1</v>
      </c>
      <c r="P2110" s="5" t="s">
        <v>8277</v>
      </c>
      <c r="Q2110" s="5">
        <f t="shared" si="128"/>
        <v>107.3125</v>
      </c>
      <c r="R2110" s="5">
        <v>89.895287958115176</v>
      </c>
      <c r="S2110" s="5">
        <f t="shared" si="129"/>
        <v>89.895287958115176</v>
      </c>
      <c r="T2110" s="5" t="s">
        <v>8307</v>
      </c>
      <c r="U2110" s="5" t="s">
        <v>8312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12">
        <f t="shared" si="130"/>
        <v>42190.458530092597</v>
      </c>
      <c r="K2111" s="5">
        <v>1433523617</v>
      </c>
      <c r="L2111" s="12">
        <f t="shared" si="131"/>
        <v>42160.458530092597</v>
      </c>
      <c r="M2111" t="b">
        <v>0</v>
      </c>
      <c r="N2111" s="5">
        <v>40</v>
      </c>
      <c r="O2111" t="b">
        <v>1</v>
      </c>
      <c r="P2111" s="5" t="s">
        <v>8277</v>
      </c>
      <c r="Q2111" s="5">
        <f t="shared" si="128"/>
        <v>106.52500000000001</v>
      </c>
      <c r="R2111" s="5">
        <v>106.52500000000001</v>
      </c>
      <c r="S2111" s="5">
        <f t="shared" si="129"/>
        <v>106.52500000000001</v>
      </c>
      <c r="T2111" s="5" t="s">
        <v>8307</v>
      </c>
      <c r="U2111" s="5" t="s">
        <v>8312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12">
        <f t="shared" si="130"/>
        <v>41786.957638888889</v>
      </c>
      <c r="K2112" s="5">
        <v>1398873969</v>
      </c>
      <c r="L2112" s="12">
        <f t="shared" si="131"/>
        <v>41759.420937499999</v>
      </c>
      <c r="M2112" t="b">
        <v>0</v>
      </c>
      <c r="N2112" s="5">
        <v>38</v>
      </c>
      <c r="O2112" t="b">
        <v>1</v>
      </c>
      <c r="P2112" s="5" t="s">
        <v>8277</v>
      </c>
      <c r="Q2112" s="5">
        <f t="shared" si="128"/>
        <v>100.35</v>
      </c>
      <c r="R2112" s="5">
        <v>52.815789473684212</v>
      </c>
      <c r="S2112" s="5">
        <f t="shared" si="129"/>
        <v>52.815789473684212</v>
      </c>
      <c r="T2112" s="5" t="s">
        <v>8307</v>
      </c>
      <c r="U2112" s="5" t="s">
        <v>8312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12">
        <f t="shared" si="130"/>
        <v>40769.791666666664</v>
      </c>
      <c r="K2113" s="5">
        <v>1307594625</v>
      </c>
      <c r="L2113" s="12">
        <f t="shared" si="131"/>
        <v>40702.947048611109</v>
      </c>
      <c r="M2113" t="b">
        <v>0</v>
      </c>
      <c r="N2113" s="5">
        <v>39</v>
      </c>
      <c r="O2113" t="b">
        <v>1</v>
      </c>
      <c r="P2113" s="5" t="s">
        <v>8277</v>
      </c>
      <c r="Q2113" s="5">
        <f t="shared" si="128"/>
        <v>106.5</v>
      </c>
      <c r="R2113" s="5">
        <v>54.615384615384613</v>
      </c>
      <c r="S2113" s="5">
        <f t="shared" si="129"/>
        <v>54.615384615384613</v>
      </c>
      <c r="T2113" s="5" t="s">
        <v>8307</v>
      </c>
      <c r="U2113" s="5" t="s">
        <v>8312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12">
        <f t="shared" si="130"/>
        <v>41379.678159722222</v>
      </c>
      <c r="K2114" s="5">
        <v>1364854593</v>
      </c>
      <c r="L2114" s="12">
        <f t="shared" si="131"/>
        <v>41365.678159722222</v>
      </c>
      <c r="M2114" t="b">
        <v>0</v>
      </c>
      <c r="N2114" s="5">
        <v>11</v>
      </c>
      <c r="O2114" t="b">
        <v>1</v>
      </c>
      <c r="P2114" s="5" t="s">
        <v>8277</v>
      </c>
      <c r="Q2114" s="5">
        <f t="shared" ref="Q2114:Q2177" si="132">E2114*100/D2114</f>
        <v>100</v>
      </c>
      <c r="R2114" s="5">
        <v>27.272727272727273</v>
      </c>
      <c r="S2114" s="5">
        <f t="shared" ref="S2114:S2177" si="133">IFERROR(R2114,0)</f>
        <v>27.272727272727273</v>
      </c>
      <c r="T2114" s="5" t="s">
        <v>8307</v>
      </c>
      <c r="U2114" s="5" t="s">
        <v>8312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12">
        <f t="shared" ref="J2115:J2178" si="134">(I2115/86400)+25569+(-6/24)</f>
        <v>41905.61546296296</v>
      </c>
      <c r="K2115" s="5">
        <v>1408481176</v>
      </c>
      <c r="L2115" s="12">
        <f t="shared" ref="L2115:L2178" si="135">(K2115/86400)+25569+(-6/24)</f>
        <v>41870.61546296296</v>
      </c>
      <c r="M2115" t="b">
        <v>0</v>
      </c>
      <c r="N2115" s="5">
        <v>107</v>
      </c>
      <c r="O2115" t="b">
        <v>1</v>
      </c>
      <c r="P2115" s="5" t="s">
        <v>8277</v>
      </c>
      <c r="Q2115" s="5">
        <f t="shared" si="132"/>
        <v>104.85714285714286</v>
      </c>
      <c r="R2115" s="5">
        <v>68.598130841121488</v>
      </c>
      <c r="S2115" s="5">
        <f t="shared" si="133"/>
        <v>68.598130841121488</v>
      </c>
      <c r="T2115" s="5" t="s">
        <v>8307</v>
      </c>
      <c r="U2115" s="5" t="s">
        <v>8312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12">
        <f t="shared" si="134"/>
        <v>40520.957638888889</v>
      </c>
      <c r="K2116" s="5">
        <v>1286480070</v>
      </c>
      <c r="L2116" s="12">
        <f t="shared" si="135"/>
        <v>40458.565625000003</v>
      </c>
      <c r="M2116" t="b">
        <v>0</v>
      </c>
      <c r="N2116" s="5">
        <v>147</v>
      </c>
      <c r="O2116" t="b">
        <v>1</v>
      </c>
      <c r="P2116" s="5" t="s">
        <v>8277</v>
      </c>
      <c r="Q2116" s="5">
        <f t="shared" si="132"/>
        <v>104.7</v>
      </c>
      <c r="R2116" s="5">
        <v>35.612244897959187</v>
      </c>
      <c r="S2116" s="5">
        <f t="shared" si="133"/>
        <v>35.612244897959187</v>
      </c>
      <c r="T2116" s="5" t="s">
        <v>8307</v>
      </c>
      <c r="U2116" s="5" t="s">
        <v>8312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12">
        <f t="shared" si="134"/>
        <v>40593.831030092595</v>
      </c>
      <c r="K2117" s="5">
        <v>1295575001</v>
      </c>
      <c r="L2117" s="12">
        <f t="shared" si="135"/>
        <v>40563.831030092595</v>
      </c>
      <c r="M2117" t="b">
        <v>0</v>
      </c>
      <c r="N2117" s="5">
        <v>36</v>
      </c>
      <c r="O2117" t="b">
        <v>1</v>
      </c>
      <c r="P2117" s="5" t="s">
        <v>8277</v>
      </c>
      <c r="Q2117" s="5">
        <f t="shared" si="132"/>
        <v>225.66666666666666</v>
      </c>
      <c r="R2117" s="5">
        <v>94.027777777777771</v>
      </c>
      <c r="S2117" s="5">
        <f t="shared" si="133"/>
        <v>94.027777777777771</v>
      </c>
      <c r="T2117" s="5" t="s">
        <v>8307</v>
      </c>
      <c r="U2117" s="5" t="s">
        <v>8312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12">
        <f t="shared" si="134"/>
        <v>41184.527812500004</v>
      </c>
      <c r="K2118" s="5">
        <v>1345056003</v>
      </c>
      <c r="L2118" s="12">
        <f t="shared" si="135"/>
        <v>41136.527812500004</v>
      </c>
      <c r="M2118" t="b">
        <v>0</v>
      </c>
      <c r="N2118" s="5">
        <v>92</v>
      </c>
      <c r="O2118" t="b">
        <v>1</v>
      </c>
      <c r="P2118" s="5" t="s">
        <v>8277</v>
      </c>
      <c r="Q2118" s="5">
        <f t="shared" si="132"/>
        <v>100.90416666666667</v>
      </c>
      <c r="R2118" s="5">
        <v>526.45652173913038</v>
      </c>
      <c r="S2118" s="5">
        <f t="shared" si="133"/>
        <v>526.45652173913038</v>
      </c>
      <c r="T2118" s="5" t="s">
        <v>8307</v>
      </c>
      <c r="U2118" s="5" t="s">
        <v>8312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12">
        <f t="shared" si="134"/>
        <v>42303.957638888889</v>
      </c>
      <c r="K2119" s="5">
        <v>1444699549</v>
      </c>
      <c r="L2119" s="12">
        <f t="shared" si="135"/>
        <v>42289.809594907405</v>
      </c>
      <c r="M2119" t="b">
        <v>0</v>
      </c>
      <c r="N2119" s="5">
        <v>35</v>
      </c>
      <c r="O2119" t="b">
        <v>1</v>
      </c>
      <c r="P2119" s="5" t="s">
        <v>8277</v>
      </c>
      <c r="Q2119" s="5">
        <f t="shared" si="132"/>
        <v>147.75</v>
      </c>
      <c r="R2119" s="5">
        <v>50.657142857142858</v>
      </c>
      <c r="S2119" s="5">
        <f t="shared" si="133"/>
        <v>50.657142857142858</v>
      </c>
      <c r="T2119" s="5" t="s">
        <v>8307</v>
      </c>
      <c r="U2119" s="5" t="s">
        <v>8312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12">
        <f t="shared" si="134"/>
        <v>40748.589537037034</v>
      </c>
      <c r="K2120" s="5">
        <v>1308946136</v>
      </c>
      <c r="L2120" s="12">
        <f t="shared" si="135"/>
        <v>40718.589537037034</v>
      </c>
      <c r="M2120" t="b">
        <v>0</v>
      </c>
      <c r="N2120" s="5">
        <v>17</v>
      </c>
      <c r="O2120" t="b">
        <v>1</v>
      </c>
      <c r="P2120" s="5" t="s">
        <v>8277</v>
      </c>
      <c r="Q2120" s="5">
        <f t="shared" si="132"/>
        <v>134.61099999999999</v>
      </c>
      <c r="R2120" s="5">
        <v>79.182941176470578</v>
      </c>
      <c r="S2120" s="5">
        <f t="shared" si="133"/>
        <v>79.182941176470578</v>
      </c>
      <c r="T2120" s="5" t="s">
        <v>8307</v>
      </c>
      <c r="U2120" s="5" t="s">
        <v>8312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12">
        <f t="shared" si="134"/>
        <v>41136.880150462966</v>
      </c>
      <c r="K2121" s="5">
        <v>1342494445</v>
      </c>
      <c r="L2121" s="12">
        <f t="shared" si="135"/>
        <v>41106.880150462966</v>
      </c>
      <c r="M2121" t="b">
        <v>0</v>
      </c>
      <c r="N2121" s="5">
        <v>22</v>
      </c>
      <c r="O2121" t="b">
        <v>1</v>
      </c>
      <c r="P2121" s="5" t="s">
        <v>8277</v>
      </c>
      <c r="Q2121" s="5">
        <f t="shared" si="132"/>
        <v>100.75</v>
      </c>
      <c r="R2121" s="5">
        <v>91.590909090909093</v>
      </c>
      <c r="S2121" s="5">
        <f t="shared" si="133"/>
        <v>91.590909090909093</v>
      </c>
      <c r="T2121" s="5" t="s">
        <v>8307</v>
      </c>
      <c r="U2121" s="5" t="s">
        <v>8312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12">
        <f t="shared" si="134"/>
        <v>41640.714537037034</v>
      </c>
      <c r="K2122" s="5">
        <v>1384384136</v>
      </c>
      <c r="L2122" s="12">
        <f t="shared" si="135"/>
        <v>41591.714537037034</v>
      </c>
      <c r="M2122" t="b">
        <v>0</v>
      </c>
      <c r="N2122" s="5">
        <v>69</v>
      </c>
      <c r="O2122" t="b">
        <v>1</v>
      </c>
      <c r="P2122" s="5" t="s">
        <v>8277</v>
      </c>
      <c r="Q2122" s="5">
        <f t="shared" si="132"/>
        <v>100.880375</v>
      </c>
      <c r="R2122" s="5">
        <v>116.96275362318841</v>
      </c>
      <c r="S2122" s="5">
        <f t="shared" si="133"/>
        <v>116.96275362318841</v>
      </c>
      <c r="T2122" s="5" t="s">
        <v>8307</v>
      </c>
      <c r="U2122" s="5" t="s">
        <v>8312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12">
        <f t="shared" si="134"/>
        <v>42746.4924537037</v>
      </c>
      <c r="K2123" s="5">
        <v>1481564948</v>
      </c>
      <c r="L2123" s="12">
        <f t="shared" si="135"/>
        <v>42716.4924537037</v>
      </c>
      <c r="M2123" t="b">
        <v>0</v>
      </c>
      <c r="N2123" s="5">
        <v>10</v>
      </c>
      <c r="O2123" t="b">
        <v>0</v>
      </c>
      <c r="P2123" s="5" t="s">
        <v>8280</v>
      </c>
      <c r="Q2123" s="5">
        <f t="shared" si="132"/>
        <v>0.56799999999999995</v>
      </c>
      <c r="R2123" s="5">
        <v>28.4</v>
      </c>
      <c r="S2123" s="5">
        <f t="shared" si="133"/>
        <v>28.4</v>
      </c>
      <c r="T2123" s="5" t="s">
        <v>8308</v>
      </c>
      <c r="U2123" s="5" t="s">
        <v>8314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12">
        <f t="shared" si="134"/>
        <v>42742.050567129627</v>
      </c>
      <c r="K2124" s="5">
        <v>1481181169</v>
      </c>
      <c r="L2124" s="12">
        <f t="shared" si="135"/>
        <v>42712.050567129627</v>
      </c>
      <c r="M2124" t="b">
        <v>0</v>
      </c>
      <c r="N2124" s="5">
        <v>3</v>
      </c>
      <c r="O2124" t="b">
        <v>0</v>
      </c>
      <c r="P2124" s="5" t="s">
        <v>8280</v>
      </c>
      <c r="Q2124" s="5">
        <f t="shared" si="132"/>
        <v>0.38750000000000001</v>
      </c>
      <c r="R2124" s="5">
        <v>103.33333333333333</v>
      </c>
      <c r="S2124" s="5">
        <f t="shared" si="133"/>
        <v>103.33333333333333</v>
      </c>
      <c r="T2124" s="5" t="s">
        <v>8308</v>
      </c>
      <c r="U2124" s="5" t="s">
        <v>8314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12">
        <f t="shared" si="134"/>
        <v>40252.040972222225</v>
      </c>
      <c r="K2125" s="5">
        <v>1263982307</v>
      </c>
      <c r="L2125" s="12">
        <f t="shared" si="135"/>
        <v>40198.174849537041</v>
      </c>
      <c r="M2125" t="b">
        <v>0</v>
      </c>
      <c r="N2125" s="5">
        <v>5</v>
      </c>
      <c r="O2125" t="b">
        <v>0</v>
      </c>
      <c r="P2125" s="5" t="s">
        <v>8280</v>
      </c>
      <c r="Q2125" s="5">
        <f t="shared" si="132"/>
        <v>10</v>
      </c>
      <c r="R2125" s="5">
        <v>10</v>
      </c>
      <c r="S2125" s="5">
        <f t="shared" si="133"/>
        <v>10</v>
      </c>
      <c r="T2125" s="5" t="s">
        <v>8308</v>
      </c>
      <c r="U2125" s="5" t="s">
        <v>8314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12">
        <f t="shared" si="134"/>
        <v>40511.958333333336</v>
      </c>
      <c r="K2126" s="5">
        <v>1286930435</v>
      </c>
      <c r="L2126" s="12">
        <f t="shared" si="135"/>
        <v>40463.778182870374</v>
      </c>
      <c r="M2126" t="b">
        <v>0</v>
      </c>
      <c r="N2126" s="5">
        <v>5</v>
      </c>
      <c r="O2126" t="b">
        <v>0</v>
      </c>
      <c r="P2126" s="5" t="s">
        <v>8280</v>
      </c>
      <c r="Q2126" s="5">
        <f t="shared" si="132"/>
        <v>10.454545454545455</v>
      </c>
      <c r="R2126" s="5">
        <v>23</v>
      </c>
      <c r="S2126" s="5">
        <f t="shared" si="133"/>
        <v>23</v>
      </c>
      <c r="T2126" s="5" t="s">
        <v>8308</v>
      </c>
      <c r="U2126" s="5" t="s">
        <v>8314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12">
        <f t="shared" si="134"/>
        <v>42220.773530092592</v>
      </c>
      <c r="K2127" s="5">
        <v>1436142833</v>
      </c>
      <c r="L2127" s="12">
        <f t="shared" si="135"/>
        <v>42190.773530092592</v>
      </c>
      <c r="M2127" t="b">
        <v>0</v>
      </c>
      <c r="N2127" s="5">
        <v>27</v>
      </c>
      <c r="O2127" t="b">
        <v>0</v>
      </c>
      <c r="P2127" s="5" t="s">
        <v>8280</v>
      </c>
      <c r="Q2127" s="5">
        <f t="shared" si="132"/>
        <v>1.42</v>
      </c>
      <c r="R2127" s="5">
        <v>31.555555555555557</v>
      </c>
      <c r="S2127" s="5">
        <f t="shared" si="133"/>
        <v>31.555555555555557</v>
      </c>
      <c r="T2127" s="5" t="s">
        <v>8308</v>
      </c>
      <c r="U2127" s="5" t="s">
        <v>8314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12">
        <f t="shared" si="134"/>
        <v>41981.723229166666</v>
      </c>
      <c r="K2128" s="5">
        <v>1415488887</v>
      </c>
      <c r="L2128" s="12">
        <f t="shared" si="135"/>
        <v>41951.723229166666</v>
      </c>
      <c r="M2128" t="b">
        <v>0</v>
      </c>
      <c r="N2128" s="5">
        <v>2</v>
      </c>
      <c r="O2128" t="b">
        <v>0</v>
      </c>
      <c r="P2128" s="5" t="s">
        <v>8280</v>
      </c>
      <c r="Q2128" s="5">
        <f t="shared" si="132"/>
        <v>0.05</v>
      </c>
      <c r="R2128" s="5">
        <v>5</v>
      </c>
      <c r="S2128" s="5">
        <f t="shared" si="133"/>
        <v>5</v>
      </c>
      <c r="T2128" s="5" t="s">
        <v>8308</v>
      </c>
      <c r="U2128" s="5" t="s">
        <v>8314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12">
        <f t="shared" si="134"/>
        <v>42075.213692129633</v>
      </c>
      <c r="K2129" s="5">
        <v>1423570063</v>
      </c>
      <c r="L2129" s="12">
        <f t="shared" si="135"/>
        <v>42045.255358796298</v>
      </c>
      <c r="M2129" t="b">
        <v>0</v>
      </c>
      <c r="N2129" s="5">
        <v>236</v>
      </c>
      <c r="O2129" t="b">
        <v>0</v>
      </c>
      <c r="P2129" s="5" t="s">
        <v>8280</v>
      </c>
      <c r="Q2129" s="5">
        <f t="shared" si="132"/>
        <v>28.842857142857142</v>
      </c>
      <c r="R2129" s="5">
        <v>34.220338983050844</v>
      </c>
      <c r="S2129" s="5">
        <f t="shared" si="133"/>
        <v>34.220338983050844</v>
      </c>
      <c r="T2129" s="5" t="s">
        <v>8308</v>
      </c>
      <c r="U2129" s="5" t="s">
        <v>8314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12">
        <f t="shared" si="134"/>
        <v>41903.522789351853</v>
      </c>
      <c r="K2130" s="5">
        <v>1406140369</v>
      </c>
      <c r="L2130" s="12">
        <f t="shared" si="135"/>
        <v>41843.522789351853</v>
      </c>
      <c r="M2130" t="b">
        <v>0</v>
      </c>
      <c r="N2130" s="5">
        <v>1</v>
      </c>
      <c r="O2130" t="b">
        <v>0</v>
      </c>
      <c r="P2130" s="5" t="s">
        <v>8280</v>
      </c>
      <c r="Q2130" s="5">
        <f t="shared" si="132"/>
        <v>0.16666666666666666</v>
      </c>
      <c r="R2130" s="5">
        <v>25</v>
      </c>
      <c r="S2130" s="5">
        <f t="shared" si="133"/>
        <v>25</v>
      </c>
      <c r="T2130" s="5" t="s">
        <v>8308</v>
      </c>
      <c r="U2130" s="5" t="s">
        <v>8314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12">
        <f t="shared" si="134"/>
        <v>42438.774305555555</v>
      </c>
      <c r="K2131" s="5">
        <v>1454978100</v>
      </c>
      <c r="L2131" s="12">
        <f t="shared" si="135"/>
        <v>42408.774305555555</v>
      </c>
      <c r="M2131" t="b">
        <v>0</v>
      </c>
      <c r="N2131" s="5">
        <v>12</v>
      </c>
      <c r="O2131" t="b">
        <v>0</v>
      </c>
      <c r="P2131" s="5" t="s">
        <v>8280</v>
      </c>
      <c r="Q2131" s="5">
        <f t="shared" si="132"/>
        <v>11.8</v>
      </c>
      <c r="R2131" s="5">
        <v>19.666666666666668</v>
      </c>
      <c r="S2131" s="5">
        <f t="shared" si="133"/>
        <v>19.666666666666668</v>
      </c>
      <c r="T2131" s="5" t="s">
        <v>8308</v>
      </c>
      <c r="U2131" s="5" t="s">
        <v>8314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12">
        <f t="shared" si="134"/>
        <v>41866.836377314816</v>
      </c>
      <c r="K2132" s="5">
        <v>1405130663</v>
      </c>
      <c r="L2132" s="12">
        <f t="shared" si="135"/>
        <v>41831.836377314816</v>
      </c>
      <c r="M2132" t="b">
        <v>0</v>
      </c>
      <c r="N2132" s="5">
        <v>4</v>
      </c>
      <c r="O2132" t="b">
        <v>0</v>
      </c>
      <c r="P2132" s="5" t="s">
        <v>8280</v>
      </c>
      <c r="Q2132" s="5">
        <f t="shared" si="132"/>
        <v>0.20238095238095238</v>
      </c>
      <c r="R2132" s="5">
        <v>21.25</v>
      </c>
      <c r="S2132" s="5">
        <f t="shared" si="133"/>
        <v>21.25</v>
      </c>
      <c r="T2132" s="5" t="s">
        <v>8308</v>
      </c>
      <c r="U2132" s="5" t="s">
        <v>8314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12">
        <f t="shared" si="134"/>
        <v>42196.957071759258</v>
      </c>
      <c r="K2133" s="5">
        <v>1434085091</v>
      </c>
      <c r="L2133" s="12">
        <f t="shared" si="135"/>
        <v>42166.957071759258</v>
      </c>
      <c r="M2133" t="b">
        <v>0</v>
      </c>
      <c r="N2133" s="5">
        <v>3</v>
      </c>
      <c r="O2133" t="b">
        <v>0</v>
      </c>
      <c r="P2133" s="5" t="s">
        <v>8280</v>
      </c>
      <c r="Q2133" s="5">
        <f t="shared" si="132"/>
        <v>5</v>
      </c>
      <c r="R2133" s="5">
        <v>8.3333333333333339</v>
      </c>
      <c r="S2133" s="5">
        <f t="shared" si="133"/>
        <v>8.3333333333333339</v>
      </c>
      <c r="T2133" s="5" t="s">
        <v>8308</v>
      </c>
      <c r="U2133" s="5" t="s">
        <v>8314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12">
        <f t="shared" si="134"/>
        <v>41673.237175925926</v>
      </c>
      <c r="K2134" s="5">
        <v>1388835692</v>
      </c>
      <c r="L2134" s="12">
        <f t="shared" si="135"/>
        <v>41643.237175925926</v>
      </c>
      <c r="M2134" t="b">
        <v>0</v>
      </c>
      <c r="N2134" s="5">
        <v>99</v>
      </c>
      <c r="O2134" t="b">
        <v>0</v>
      </c>
      <c r="P2134" s="5" t="s">
        <v>8280</v>
      </c>
      <c r="Q2134" s="5">
        <f t="shared" si="132"/>
        <v>2.1129899999999999</v>
      </c>
      <c r="R2134" s="5">
        <v>21.34333333333333</v>
      </c>
      <c r="S2134" s="5">
        <f t="shared" si="133"/>
        <v>21.34333333333333</v>
      </c>
      <c r="T2134" s="5" t="s">
        <v>8308</v>
      </c>
      <c r="U2134" s="5" t="s">
        <v>8314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12">
        <f t="shared" si="134"/>
        <v>40657.040972222225</v>
      </c>
      <c r="K2135" s="5">
        <v>1300328399</v>
      </c>
      <c r="L2135" s="12">
        <f t="shared" si="135"/>
        <v>40618.847210648149</v>
      </c>
      <c r="M2135" t="b">
        <v>0</v>
      </c>
      <c r="N2135" s="5">
        <v>3</v>
      </c>
      <c r="O2135" t="b">
        <v>0</v>
      </c>
      <c r="P2135" s="5" t="s">
        <v>8280</v>
      </c>
      <c r="Q2135" s="5">
        <f t="shared" si="132"/>
        <v>1.6</v>
      </c>
      <c r="R2135" s="5">
        <v>5.333333333333333</v>
      </c>
      <c r="S2135" s="5">
        <f t="shared" si="133"/>
        <v>5.333333333333333</v>
      </c>
      <c r="T2135" s="5" t="s">
        <v>8308</v>
      </c>
      <c r="U2135" s="5" t="s">
        <v>8314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12">
        <f t="shared" si="134"/>
        <v>41391.636469907404</v>
      </c>
      <c r="K2136" s="5">
        <v>1364505391</v>
      </c>
      <c r="L2136" s="12">
        <f t="shared" si="135"/>
        <v>41361.636469907404</v>
      </c>
      <c r="M2136" t="b">
        <v>0</v>
      </c>
      <c r="N2136" s="5">
        <v>3</v>
      </c>
      <c r="O2136" t="b">
        <v>0</v>
      </c>
      <c r="P2136" s="5" t="s">
        <v>8280</v>
      </c>
      <c r="Q2136" s="5">
        <f t="shared" si="132"/>
        <v>1.7333333333333334</v>
      </c>
      <c r="R2136" s="5">
        <v>34.666666666666664</v>
      </c>
      <c r="S2136" s="5">
        <f t="shared" si="133"/>
        <v>34.666666666666664</v>
      </c>
      <c r="T2136" s="5" t="s">
        <v>8308</v>
      </c>
      <c r="U2136" s="5" t="s">
        <v>8314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12">
        <f t="shared" si="134"/>
        <v>41186.71334490741</v>
      </c>
      <c r="K2137" s="5">
        <v>1346800033</v>
      </c>
      <c r="L2137" s="12">
        <f t="shared" si="135"/>
        <v>41156.71334490741</v>
      </c>
      <c r="M2137" t="b">
        <v>0</v>
      </c>
      <c r="N2137" s="5">
        <v>22</v>
      </c>
      <c r="O2137" t="b">
        <v>0</v>
      </c>
      <c r="P2137" s="5" t="s">
        <v>8280</v>
      </c>
      <c r="Q2137" s="5">
        <f t="shared" si="132"/>
        <v>9.56</v>
      </c>
      <c r="R2137" s="5">
        <v>21.727272727272727</v>
      </c>
      <c r="S2137" s="5">
        <f t="shared" si="133"/>
        <v>21.727272727272727</v>
      </c>
      <c r="T2137" s="5" t="s">
        <v>8308</v>
      </c>
      <c r="U2137" s="5" t="s">
        <v>8314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12">
        <f t="shared" si="134"/>
        <v>41566.259097222224</v>
      </c>
      <c r="K2138" s="5">
        <v>1379592786</v>
      </c>
      <c r="L2138" s="12">
        <f t="shared" si="135"/>
        <v>41536.259097222224</v>
      </c>
      <c r="M2138" t="b">
        <v>0</v>
      </c>
      <c r="N2138" s="5">
        <v>4</v>
      </c>
      <c r="O2138" t="b">
        <v>0</v>
      </c>
      <c r="P2138" s="5" t="s">
        <v>8280</v>
      </c>
      <c r="Q2138" s="5">
        <f t="shared" si="132"/>
        <v>5.9612499999999999E-2</v>
      </c>
      <c r="R2138" s="5">
        <v>11.922499999999999</v>
      </c>
      <c r="S2138" s="5">
        <f t="shared" si="133"/>
        <v>11.922499999999999</v>
      </c>
      <c r="T2138" s="5" t="s">
        <v>8308</v>
      </c>
      <c r="U2138" s="5" t="s">
        <v>8314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12">
        <f t="shared" si="134"/>
        <v>41978.521168981482</v>
      </c>
      <c r="K2139" s="5">
        <v>1415212229</v>
      </c>
      <c r="L2139" s="12">
        <f t="shared" si="135"/>
        <v>41948.521168981482</v>
      </c>
      <c r="M2139" t="b">
        <v>0</v>
      </c>
      <c r="N2139" s="5">
        <v>534</v>
      </c>
      <c r="O2139" t="b">
        <v>0</v>
      </c>
      <c r="P2139" s="5" t="s">
        <v>8280</v>
      </c>
      <c r="Q2139" s="5">
        <f t="shared" si="132"/>
        <v>28.405999999999999</v>
      </c>
      <c r="R2139" s="5">
        <v>26.59737827715356</v>
      </c>
      <c r="S2139" s="5">
        <f t="shared" si="133"/>
        <v>26.59737827715356</v>
      </c>
      <c r="T2139" s="5" t="s">
        <v>8308</v>
      </c>
      <c r="U2139" s="5" t="s">
        <v>8314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12">
        <f t="shared" si="134"/>
        <v>41586.804849537039</v>
      </c>
      <c r="K2140" s="5">
        <v>1381364339</v>
      </c>
      <c r="L2140" s="12">
        <f t="shared" si="135"/>
        <v>41556.763182870374</v>
      </c>
      <c r="M2140" t="b">
        <v>0</v>
      </c>
      <c r="N2140" s="5">
        <v>12</v>
      </c>
      <c r="O2140" t="b">
        <v>0</v>
      </c>
      <c r="P2140" s="5" t="s">
        <v>8280</v>
      </c>
      <c r="Q2140" s="5">
        <f t="shared" si="132"/>
        <v>12.8</v>
      </c>
      <c r="R2140" s="5">
        <v>10.666666666666666</v>
      </c>
      <c r="S2140" s="5">
        <f t="shared" si="133"/>
        <v>10.666666666666666</v>
      </c>
      <c r="T2140" s="5" t="s">
        <v>8308</v>
      </c>
      <c r="U2140" s="5" t="s">
        <v>8314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12">
        <f t="shared" si="134"/>
        <v>42677.500092592592</v>
      </c>
      <c r="K2141" s="5">
        <v>1475604008</v>
      </c>
      <c r="L2141" s="12">
        <f t="shared" si="135"/>
        <v>42647.500092592592</v>
      </c>
      <c r="M2141" t="b">
        <v>0</v>
      </c>
      <c r="N2141" s="5">
        <v>56</v>
      </c>
      <c r="O2141" t="b">
        <v>0</v>
      </c>
      <c r="P2141" s="5" t="s">
        <v>8280</v>
      </c>
      <c r="Q2141" s="5">
        <f t="shared" si="132"/>
        <v>5.42</v>
      </c>
      <c r="R2141" s="5">
        <v>29.035714285714285</v>
      </c>
      <c r="S2141" s="5">
        <f t="shared" si="133"/>
        <v>29.035714285714285</v>
      </c>
      <c r="T2141" s="5" t="s">
        <v>8308</v>
      </c>
      <c r="U2141" s="5" t="s">
        <v>8314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12">
        <f t="shared" si="134"/>
        <v>41285.583611111113</v>
      </c>
      <c r="K2142" s="5">
        <v>1355342424</v>
      </c>
      <c r="L2142" s="12">
        <f t="shared" si="135"/>
        <v>41255.583611111113</v>
      </c>
      <c r="M2142" t="b">
        <v>0</v>
      </c>
      <c r="N2142" s="5">
        <v>11</v>
      </c>
      <c r="O2142" t="b">
        <v>0</v>
      </c>
      <c r="P2142" s="5" t="s">
        <v>8280</v>
      </c>
      <c r="Q2142" s="5">
        <f t="shared" si="132"/>
        <v>0.112</v>
      </c>
      <c r="R2142" s="5">
        <v>50.909090909090907</v>
      </c>
      <c r="S2142" s="5">
        <f t="shared" si="133"/>
        <v>50.909090909090907</v>
      </c>
      <c r="T2142" s="5" t="s">
        <v>8308</v>
      </c>
      <c r="U2142" s="5" t="s">
        <v>8314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12">
        <f t="shared" si="134"/>
        <v>41957.027303240742</v>
      </c>
      <c r="K2143" s="5">
        <v>1413351559</v>
      </c>
      <c r="L2143" s="12">
        <f t="shared" si="135"/>
        <v>41926.985636574071</v>
      </c>
      <c r="M2143" t="b">
        <v>0</v>
      </c>
      <c r="N2143" s="5">
        <v>0</v>
      </c>
      <c r="O2143" t="b">
        <v>0</v>
      </c>
      <c r="P2143" s="5" t="s">
        <v>8280</v>
      </c>
      <c r="Q2143" s="5">
        <f t="shared" si="132"/>
        <v>0</v>
      </c>
      <c r="R2143" s="5" t="e">
        <v>#DIV/0!</v>
      </c>
      <c r="S2143" s="5">
        <f t="shared" si="133"/>
        <v>0</v>
      </c>
      <c r="T2143" s="5" t="s">
        <v>8308</v>
      </c>
      <c r="U2143" s="5" t="s">
        <v>8314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12">
        <f t="shared" si="134"/>
        <v>42368.451504629629</v>
      </c>
      <c r="K2144" s="5">
        <v>1449075010</v>
      </c>
      <c r="L2144" s="12">
        <f t="shared" si="135"/>
        <v>42340.451504629629</v>
      </c>
      <c r="M2144" t="b">
        <v>0</v>
      </c>
      <c r="N2144" s="5">
        <v>12</v>
      </c>
      <c r="O2144" t="b">
        <v>0</v>
      </c>
      <c r="P2144" s="5" t="s">
        <v>8280</v>
      </c>
      <c r="Q2144" s="5">
        <f t="shared" si="132"/>
        <v>5.7238095238095239</v>
      </c>
      <c r="R2144" s="5">
        <v>50.083333333333336</v>
      </c>
      <c r="S2144" s="5">
        <f t="shared" si="133"/>
        <v>50.083333333333336</v>
      </c>
      <c r="T2144" s="5" t="s">
        <v>8308</v>
      </c>
      <c r="U2144" s="5" t="s">
        <v>8314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12">
        <f t="shared" si="134"/>
        <v>40380.541666666664</v>
      </c>
      <c r="K2145" s="5">
        <v>1275599812</v>
      </c>
      <c r="L2145" s="12">
        <f t="shared" si="135"/>
        <v>40332.636712962965</v>
      </c>
      <c r="M2145" t="b">
        <v>0</v>
      </c>
      <c r="N2145" s="5">
        <v>5</v>
      </c>
      <c r="O2145" t="b">
        <v>0</v>
      </c>
      <c r="P2145" s="5" t="s">
        <v>8280</v>
      </c>
      <c r="Q2145" s="5">
        <f t="shared" si="132"/>
        <v>11.25</v>
      </c>
      <c r="R2145" s="5">
        <v>45</v>
      </c>
      <c r="S2145" s="5">
        <f t="shared" si="133"/>
        <v>45</v>
      </c>
      <c r="T2145" s="5" t="s">
        <v>8308</v>
      </c>
      <c r="U2145" s="5" t="s">
        <v>8314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12">
        <f t="shared" si="134"/>
        <v>41531.296759259261</v>
      </c>
      <c r="K2146" s="5">
        <v>1376399240</v>
      </c>
      <c r="L2146" s="12">
        <f t="shared" si="135"/>
        <v>41499.296759259261</v>
      </c>
      <c r="M2146" t="b">
        <v>0</v>
      </c>
      <c r="N2146" s="5">
        <v>24</v>
      </c>
      <c r="O2146" t="b">
        <v>0</v>
      </c>
      <c r="P2146" s="5" t="s">
        <v>8280</v>
      </c>
      <c r="Q2146" s="5">
        <f t="shared" si="132"/>
        <v>1.7098591549295774</v>
      </c>
      <c r="R2146" s="5">
        <v>25.291666666666668</v>
      </c>
      <c r="S2146" s="5">
        <f t="shared" si="133"/>
        <v>25.291666666666668</v>
      </c>
      <c r="T2146" s="5" t="s">
        <v>8308</v>
      </c>
      <c r="U2146" s="5" t="s">
        <v>8314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12">
        <f t="shared" si="134"/>
        <v>41605.029097222221</v>
      </c>
      <c r="K2147" s="5">
        <v>1382938914</v>
      </c>
      <c r="L2147" s="12">
        <f t="shared" si="135"/>
        <v>41574.987430555557</v>
      </c>
      <c r="M2147" t="b">
        <v>0</v>
      </c>
      <c r="N2147" s="5">
        <v>89</v>
      </c>
      <c r="O2147" t="b">
        <v>0</v>
      </c>
      <c r="P2147" s="5" t="s">
        <v>8280</v>
      </c>
      <c r="Q2147" s="5">
        <f t="shared" si="132"/>
        <v>30.433333333333334</v>
      </c>
      <c r="R2147" s="5">
        <v>51.292134831460672</v>
      </c>
      <c r="S2147" s="5">
        <f t="shared" si="133"/>
        <v>51.292134831460672</v>
      </c>
      <c r="T2147" s="5" t="s">
        <v>8308</v>
      </c>
      <c r="U2147" s="5" t="s">
        <v>8314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12">
        <f t="shared" si="134"/>
        <v>42411.429513888885</v>
      </c>
      <c r="K2148" s="5">
        <v>1453997910</v>
      </c>
      <c r="L2148" s="12">
        <f t="shared" si="135"/>
        <v>42397.429513888885</v>
      </c>
      <c r="M2148" t="b">
        <v>0</v>
      </c>
      <c r="N2148" s="5">
        <v>1</v>
      </c>
      <c r="O2148" t="b">
        <v>0</v>
      </c>
      <c r="P2148" s="5" t="s">
        <v>8280</v>
      </c>
      <c r="Q2148" s="5">
        <f t="shared" si="132"/>
        <v>0.02</v>
      </c>
      <c r="R2148" s="5">
        <v>1</v>
      </c>
      <c r="S2148" s="5">
        <f t="shared" si="133"/>
        <v>1</v>
      </c>
      <c r="T2148" s="5" t="s">
        <v>8308</v>
      </c>
      <c r="U2148" s="5" t="s">
        <v>8314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12">
        <f t="shared" si="134"/>
        <v>41959.087361111116</v>
      </c>
      <c r="K2149" s="5">
        <v>1413356748</v>
      </c>
      <c r="L2149" s="12">
        <f t="shared" si="135"/>
        <v>41927.045694444445</v>
      </c>
      <c r="M2149" t="b">
        <v>0</v>
      </c>
      <c r="N2149" s="5">
        <v>55</v>
      </c>
      <c r="O2149" t="b">
        <v>0</v>
      </c>
      <c r="P2149" s="5" t="s">
        <v>8280</v>
      </c>
      <c r="Q2149" s="5">
        <f t="shared" si="132"/>
        <v>0.69641025641025645</v>
      </c>
      <c r="R2149" s="5">
        <v>49.381818181818183</v>
      </c>
      <c r="S2149" s="5">
        <f t="shared" si="133"/>
        <v>49.381818181818183</v>
      </c>
      <c r="T2149" s="5" t="s">
        <v>8308</v>
      </c>
      <c r="U2149" s="5" t="s">
        <v>8314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12">
        <f t="shared" si="134"/>
        <v>42096.441921296297</v>
      </c>
      <c r="K2150" s="5">
        <v>1425404182</v>
      </c>
      <c r="L2150" s="12">
        <f t="shared" si="135"/>
        <v>42066.483587962968</v>
      </c>
      <c r="M2150" t="b">
        <v>0</v>
      </c>
      <c r="N2150" s="5">
        <v>2</v>
      </c>
      <c r="O2150" t="b">
        <v>0</v>
      </c>
      <c r="P2150" s="5" t="s">
        <v>8280</v>
      </c>
      <c r="Q2150" s="5">
        <f t="shared" si="132"/>
        <v>2</v>
      </c>
      <c r="R2150" s="5">
        <v>1</v>
      </c>
      <c r="S2150" s="5">
        <f t="shared" si="133"/>
        <v>1</v>
      </c>
      <c r="T2150" s="5" t="s">
        <v>8308</v>
      </c>
      <c r="U2150" s="5" t="s">
        <v>8314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12">
        <f t="shared" si="134"/>
        <v>40389.75</v>
      </c>
      <c r="K2151" s="5">
        <v>1277512556</v>
      </c>
      <c r="L2151" s="12">
        <f t="shared" si="135"/>
        <v>40354.774953703702</v>
      </c>
      <c r="M2151" t="b">
        <v>0</v>
      </c>
      <c r="N2151" s="5">
        <v>0</v>
      </c>
      <c r="O2151" t="b">
        <v>0</v>
      </c>
      <c r="P2151" s="5" t="s">
        <v>8280</v>
      </c>
      <c r="Q2151" s="5">
        <f t="shared" si="132"/>
        <v>0</v>
      </c>
      <c r="R2151" s="5" t="e">
        <v>#DIV/0!</v>
      </c>
      <c r="S2151" s="5">
        <f t="shared" si="133"/>
        <v>0</v>
      </c>
      <c r="T2151" s="5" t="s">
        <v>8308</v>
      </c>
      <c r="U2151" s="5" t="s">
        <v>8314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12">
        <f t="shared" si="134"/>
        <v>42564.034710648149</v>
      </c>
      <c r="K2152" s="5">
        <v>1465800599</v>
      </c>
      <c r="L2152" s="12">
        <f t="shared" si="135"/>
        <v>42534.034710648149</v>
      </c>
      <c r="M2152" t="b">
        <v>0</v>
      </c>
      <c r="N2152" s="5">
        <v>4</v>
      </c>
      <c r="O2152" t="b">
        <v>0</v>
      </c>
      <c r="P2152" s="5" t="s">
        <v>8280</v>
      </c>
      <c r="Q2152" s="5">
        <f t="shared" si="132"/>
        <v>0.81</v>
      </c>
      <c r="R2152" s="5">
        <v>101.25</v>
      </c>
      <c r="S2152" s="5">
        <f t="shared" si="133"/>
        <v>101.25</v>
      </c>
      <c r="T2152" s="5" t="s">
        <v>8308</v>
      </c>
      <c r="U2152" s="5" t="s">
        <v>8314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12">
        <f t="shared" si="134"/>
        <v>42550.597384259258</v>
      </c>
      <c r="K2153" s="5">
        <v>1464639614</v>
      </c>
      <c r="L2153" s="12">
        <f t="shared" si="135"/>
        <v>42520.597384259258</v>
      </c>
      <c r="M2153" t="b">
        <v>0</v>
      </c>
      <c r="N2153" s="5">
        <v>6</v>
      </c>
      <c r="O2153" t="b">
        <v>0</v>
      </c>
      <c r="P2153" s="5" t="s">
        <v>8280</v>
      </c>
      <c r="Q2153" s="5">
        <f t="shared" si="132"/>
        <v>0.26222222222222225</v>
      </c>
      <c r="R2153" s="5">
        <v>19.666666666666668</v>
      </c>
      <c r="S2153" s="5">
        <f t="shared" si="133"/>
        <v>19.666666666666668</v>
      </c>
      <c r="T2153" s="5" t="s">
        <v>8308</v>
      </c>
      <c r="U2153" s="5" t="s">
        <v>8314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12">
        <f t="shared" si="134"/>
        <v>41713.540613425925</v>
      </c>
      <c r="K2154" s="5">
        <v>1392321509</v>
      </c>
      <c r="L2154" s="12">
        <f t="shared" si="135"/>
        <v>41683.582280092596</v>
      </c>
      <c r="M2154" t="b">
        <v>0</v>
      </c>
      <c r="N2154" s="5">
        <v>4</v>
      </c>
      <c r="O2154" t="b">
        <v>0</v>
      </c>
      <c r="P2154" s="5" t="s">
        <v>8280</v>
      </c>
      <c r="Q2154" s="5">
        <f t="shared" si="132"/>
        <v>0.16666666666666666</v>
      </c>
      <c r="R2154" s="5">
        <v>12.5</v>
      </c>
      <c r="S2154" s="5">
        <f t="shared" si="133"/>
        <v>12.5</v>
      </c>
      <c r="T2154" s="5" t="s">
        <v>8308</v>
      </c>
      <c r="U2154" s="5" t="s">
        <v>8314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12">
        <f t="shared" si="134"/>
        <v>42014.082638888889</v>
      </c>
      <c r="K2155" s="5">
        <v>1417470718</v>
      </c>
      <c r="L2155" s="12">
        <f t="shared" si="135"/>
        <v>41974.661087962959</v>
      </c>
      <c r="M2155" t="b">
        <v>0</v>
      </c>
      <c r="N2155" s="5">
        <v>4</v>
      </c>
      <c r="O2155" t="b">
        <v>0</v>
      </c>
      <c r="P2155" s="5" t="s">
        <v>8280</v>
      </c>
      <c r="Q2155" s="5">
        <f t="shared" si="132"/>
        <v>9.124454880912446E-3</v>
      </c>
      <c r="R2155" s="5">
        <v>8.5</v>
      </c>
      <c r="S2155" s="5">
        <f t="shared" si="133"/>
        <v>8.5</v>
      </c>
      <c r="T2155" s="5" t="s">
        <v>8308</v>
      </c>
      <c r="U2155" s="5" t="s">
        <v>8314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12">
        <f t="shared" si="134"/>
        <v>41667.382256944446</v>
      </c>
      <c r="K2156" s="5">
        <v>1389193827</v>
      </c>
      <c r="L2156" s="12">
        <f t="shared" si="135"/>
        <v>41647.382256944446</v>
      </c>
      <c r="M2156" t="b">
        <v>0</v>
      </c>
      <c r="N2156" s="5">
        <v>2</v>
      </c>
      <c r="O2156" t="b">
        <v>0</v>
      </c>
      <c r="P2156" s="5" t="s">
        <v>8280</v>
      </c>
      <c r="Q2156" s="5">
        <f t="shared" si="132"/>
        <v>0.8</v>
      </c>
      <c r="R2156" s="5">
        <v>1</v>
      </c>
      <c r="S2156" s="5">
        <f t="shared" si="133"/>
        <v>1</v>
      </c>
      <c r="T2156" s="5" t="s">
        <v>8308</v>
      </c>
      <c r="U2156" s="5" t="s">
        <v>8314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12">
        <f t="shared" si="134"/>
        <v>42460.45584490741</v>
      </c>
      <c r="K2157" s="5">
        <v>1456854985</v>
      </c>
      <c r="L2157" s="12">
        <f t="shared" si="135"/>
        <v>42430.497511574074</v>
      </c>
      <c r="M2157" t="b">
        <v>0</v>
      </c>
      <c r="N2157" s="5">
        <v>5</v>
      </c>
      <c r="O2157" t="b">
        <v>0</v>
      </c>
      <c r="P2157" s="5" t="s">
        <v>8280</v>
      </c>
      <c r="Q2157" s="5">
        <f t="shared" si="132"/>
        <v>2.2999999999999998</v>
      </c>
      <c r="R2157" s="5">
        <v>23</v>
      </c>
      <c r="S2157" s="5">
        <f t="shared" si="133"/>
        <v>23</v>
      </c>
      <c r="T2157" s="5" t="s">
        <v>8308</v>
      </c>
      <c r="U2157" s="5" t="s">
        <v>8314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12">
        <f t="shared" si="134"/>
        <v>41533.60423611111</v>
      </c>
      <c r="K2158" s="5">
        <v>1375475406</v>
      </c>
      <c r="L2158" s="12">
        <f t="shared" si="135"/>
        <v>41488.60423611111</v>
      </c>
      <c r="M2158" t="b">
        <v>0</v>
      </c>
      <c r="N2158" s="5">
        <v>83</v>
      </c>
      <c r="O2158" t="b">
        <v>0</v>
      </c>
      <c r="P2158" s="5" t="s">
        <v>8280</v>
      </c>
      <c r="Q2158" s="5">
        <f t="shared" si="132"/>
        <v>2.6660714285714286</v>
      </c>
      <c r="R2158" s="5">
        <v>17.987951807228917</v>
      </c>
      <c r="S2158" s="5">
        <f t="shared" si="133"/>
        <v>17.987951807228917</v>
      </c>
      <c r="T2158" s="5" t="s">
        <v>8308</v>
      </c>
      <c r="U2158" s="5" t="s">
        <v>8314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12">
        <f t="shared" si="134"/>
        <v>42727.082638888889</v>
      </c>
      <c r="K2159" s="5">
        <v>1479684783</v>
      </c>
      <c r="L2159" s="12">
        <f t="shared" si="135"/>
        <v>42694.73128472222</v>
      </c>
      <c r="M2159" t="b">
        <v>0</v>
      </c>
      <c r="N2159" s="5">
        <v>57</v>
      </c>
      <c r="O2159" t="b">
        <v>0</v>
      </c>
      <c r="P2159" s="5" t="s">
        <v>8280</v>
      </c>
      <c r="Q2159" s="5">
        <f t="shared" si="132"/>
        <v>28.192</v>
      </c>
      <c r="R2159" s="5">
        <v>370.94736842105266</v>
      </c>
      <c r="S2159" s="5">
        <f t="shared" si="133"/>
        <v>370.94736842105266</v>
      </c>
      <c r="T2159" s="5" t="s">
        <v>8308</v>
      </c>
      <c r="U2159" s="5" t="s">
        <v>8314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12">
        <f t="shared" si="134"/>
        <v>41309.603865740741</v>
      </c>
      <c r="K2160" s="5">
        <v>1356121774</v>
      </c>
      <c r="L2160" s="12">
        <f t="shared" si="135"/>
        <v>41264.603865740741</v>
      </c>
      <c r="M2160" t="b">
        <v>0</v>
      </c>
      <c r="N2160" s="5">
        <v>311</v>
      </c>
      <c r="O2160" t="b">
        <v>0</v>
      </c>
      <c r="P2160" s="5" t="s">
        <v>8280</v>
      </c>
      <c r="Q2160" s="5">
        <f t="shared" si="132"/>
        <v>6.5900366666666663</v>
      </c>
      <c r="R2160" s="5">
        <v>63.569485530546629</v>
      </c>
      <c r="S2160" s="5">
        <f t="shared" si="133"/>
        <v>63.569485530546629</v>
      </c>
      <c r="T2160" s="5" t="s">
        <v>8308</v>
      </c>
      <c r="U2160" s="5" t="s">
        <v>8314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12">
        <f t="shared" si="134"/>
        <v>40740.481180555558</v>
      </c>
      <c r="K2161" s="5">
        <v>1308245574</v>
      </c>
      <c r="L2161" s="12">
        <f t="shared" si="135"/>
        <v>40710.481180555558</v>
      </c>
      <c r="M2161" t="b">
        <v>0</v>
      </c>
      <c r="N2161" s="5">
        <v>2</v>
      </c>
      <c r="O2161" t="b">
        <v>0</v>
      </c>
      <c r="P2161" s="5" t="s">
        <v>8280</v>
      </c>
      <c r="Q2161" s="5">
        <f t="shared" si="132"/>
        <v>0.72222222222222221</v>
      </c>
      <c r="R2161" s="5">
        <v>13</v>
      </c>
      <c r="S2161" s="5">
        <f t="shared" si="133"/>
        <v>13</v>
      </c>
      <c r="T2161" s="5" t="s">
        <v>8308</v>
      </c>
      <c r="U2161" s="5" t="s">
        <v>8314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12">
        <f t="shared" si="134"/>
        <v>41048.461863425924</v>
      </c>
      <c r="K2162" s="5">
        <v>1334855105</v>
      </c>
      <c r="L2162" s="12">
        <f t="shared" si="135"/>
        <v>41018.461863425924</v>
      </c>
      <c r="M2162" t="b">
        <v>0</v>
      </c>
      <c r="N2162" s="5">
        <v>16</v>
      </c>
      <c r="O2162" t="b">
        <v>0</v>
      </c>
      <c r="P2162" s="5" t="s">
        <v>8280</v>
      </c>
      <c r="Q2162" s="5">
        <f t="shared" si="132"/>
        <v>0.85</v>
      </c>
      <c r="R2162" s="5">
        <v>5.3125</v>
      </c>
      <c r="S2162" s="5">
        <f t="shared" si="133"/>
        <v>5.3125</v>
      </c>
      <c r="T2162" s="5" t="s">
        <v>8308</v>
      </c>
      <c r="U2162" s="5" t="s">
        <v>8314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12">
        <f t="shared" si="134"/>
        <v>42270.602534722224</v>
      </c>
      <c r="K2163" s="5">
        <v>1440448059</v>
      </c>
      <c r="L2163" s="12">
        <f t="shared" si="135"/>
        <v>42240.602534722224</v>
      </c>
      <c r="M2163" t="b">
        <v>0</v>
      </c>
      <c r="N2163" s="5">
        <v>13</v>
      </c>
      <c r="O2163" t="b">
        <v>1</v>
      </c>
      <c r="P2163" s="5" t="s">
        <v>8274</v>
      </c>
      <c r="Q2163" s="5">
        <f t="shared" si="132"/>
        <v>115.75</v>
      </c>
      <c r="R2163" s="5">
        <v>35.615384615384613</v>
      </c>
      <c r="S2163" s="5">
        <f t="shared" si="133"/>
        <v>35.615384615384613</v>
      </c>
      <c r="T2163" s="5" t="s">
        <v>8307</v>
      </c>
      <c r="U2163" s="5" t="s">
        <v>8306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12">
        <f t="shared" si="134"/>
        <v>41844.516099537039</v>
      </c>
      <c r="K2164" s="5">
        <v>1403547791</v>
      </c>
      <c r="L2164" s="12">
        <f t="shared" si="135"/>
        <v>41813.516099537039</v>
      </c>
      <c r="M2164" t="b">
        <v>0</v>
      </c>
      <c r="N2164" s="5">
        <v>58</v>
      </c>
      <c r="O2164" t="b">
        <v>1</v>
      </c>
      <c r="P2164" s="5" t="s">
        <v>8274</v>
      </c>
      <c r="Q2164" s="5">
        <f t="shared" si="132"/>
        <v>112.26666666666667</v>
      </c>
      <c r="R2164" s="5">
        <v>87.103448275862064</v>
      </c>
      <c r="S2164" s="5">
        <f t="shared" si="133"/>
        <v>87.103448275862064</v>
      </c>
      <c r="T2164" s="5" t="s">
        <v>8307</v>
      </c>
      <c r="U2164" s="5" t="s">
        <v>8306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12">
        <f t="shared" si="134"/>
        <v>42162.909722222219</v>
      </c>
      <c r="K2165" s="5">
        <v>1429306520</v>
      </c>
      <c r="L2165" s="12">
        <f t="shared" si="135"/>
        <v>42111.649537037039</v>
      </c>
      <c r="M2165" t="b">
        <v>0</v>
      </c>
      <c r="N2165" s="5">
        <v>44</v>
      </c>
      <c r="O2165" t="b">
        <v>1</v>
      </c>
      <c r="P2165" s="5" t="s">
        <v>8274</v>
      </c>
      <c r="Q2165" s="5">
        <f t="shared" si="132"/>
        <v>132.19999999999999</v>
      </c>
      <c r="R2165" s="5">
        <v>75.11363636363636</v>
      </c>
      <c r="S2165" s="5">
        <f t="shared" si="133"/>
        <v>75.11363636363636</v>
      </c>
      <c r="T2165" s="5" t="s">
        <v>8307</v>
      </c>
      <c r="U2165" s="5" t="s">
        <v>8306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12">
        <f t="shared" si="134"/>
        <v>42545.915972222225</v>
      </c>
      <c r="K2166" s="5">
        <v>1464196414</v>
      </c>
      <c r="L2166" s="12">
        <f t="shared" si="135"/>
        <v>42515.46775462963</v>
      </c>
      <c r="M2166" t="b">
        <v>0</v>
      </c>
      <c r="N2166" s="5">
        <v>83</v>
      </c>
      <c r="O2166" t="b">
        <v>1</v>
      </c>
      <c r="P2166" s="5" t="s">
        <v>8274</v>
      </c>
      <c r="Q2166" s="5">
        <f t="shared" si="132"/>
        <v>102.63636363636364</v>
      </c>
      <c r="R2166" s="5">
        <v>68.01204819277109</v>
      </c>
      <c r="S2166" s="5">
        <f t="shared" si="133"/>
        <v>68.01204819277109</v>
      </c>
      <c r="T2166" s="5" t="s">
        <v>8307</v>
      </c>
      <c r="U2166" s="5" t="s">
        <v>8306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12">
        <f t="shared" si="134"/>
        <v>42468.375405092593</v>
      </c>
      <c r="K2167" s="5">
        <v>1457539235</v>
      </c>
      <c r="L2167" s="12">
        <f t="shared" si="135"/>
        <v>42438.417071759264</v>
      </c>
      <c r="M2167" t="b">
        <v>0</v>
      </c>
      <c r="N2167" s="5">
        <v>117</v>
      </c>
      <c r="O2167" t="b">
        <v>1</v>
      </c>
      <c r="P2167" s="5" t="s">
        <v>8274</v>
      </c>
      <c r="Q2167" s="5">
        <f t="shared" si="132"/>
        <v>138.63999999999999</v>
      </c>
      <c r="R2167" s="5">
        <v>29.623931623931625</v>
      </c>
      <c r="S2167" s="5">
        <f t="shared" si="133"/>
        <v>29.623931623931625</v>
      </c>
      <c r="T2167" s="5" t="s">
        <v>8307</v>
      </c>
      <c r="U2167" s="5" t="s">
        <v>8306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12">
        <f t="shared" si="134"/>
        <v>41978.629837962959</v>
      </c>
      <c r="K2168" s="5">
        <v>1413922018</v>
      </c>
      <c r="L2168" s="12">
        <f t="shared" si="135"/>
        <v>41933.588171296295</v>
      </c>
      <c r="M2168" t="b">
        <v>0</v>
      </c>
      <c r="N2168" s="5">
        <v>32</v>
      </c>
      <c r="O2168" t="b">
        <v>1</v>
      </c>
      <c r="P2168" s="5" t="s">
        <v>8274</v>
      </c>
      <c r="Q2168" s="5">
        <f t="shared" si="132"/>
        <v>146.6</v>
      </c>
      <c r="R2168" s="5">
        <v>91.625</v>
      </c>
      <c r="S2168" s="5">
        <f t="shared" si="133"/>
        <v>91.625</v>
      </c>
      <c r="T2168" s="5" t="s">
        <v>8307</v>
      </c>
      <c r="U2168" s="5" t="s">
        <v>8306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12">
        <f t="shared" si="134"/>
        <v>41166.816400462965</v>
      </c>
      <c r="K2169" s="5">
        <v>1346463337</v>
      </c>
      <c r="L2169" s="12">
        <f t="shared" si="135"/>
        <v>41152.816400462965</v>
      </c>
      <c r="M2169" t="b">
        <v>0</v>
      </c>
      <c r="N2169" s="5">
        <v>8</v>
      </c>
      <c r="O2169" t="b">
        <v>1</v>
      </c>
      <c r="P2169" s="5" t="s">
        <v>8274</v>
      </c>
      <c r="Q2169" s="5">
        <f t="shared" si="132"/>
        <v>120</v>
      </c>
      <c r="R2169" s="5">
        <v>22.5</v>
      </c>
      <c r="S2169" s="5">
        <f t="shared" si="133"/>
        <v>22.5</v>
      </c>
      <c r="T2169" s="5" t="s">
        <v>8307</v>
      </c>
      <c r="U2169" s="5" t="s">
        <v>8306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12">
        <f t="shared" si="134"/>
        <v>42775.958333333328</v>
      </c>
      <c r="K2170" s="5">
        <v>1484058261</v>
      </c>
      <c r="L2170" s="12">
        <f t="shared" si="135"/>
        <v>42745.350243055553</v>
      </c>
      <c r="M2170" t="b">
        <v>0</v>
      </c>
      <c r="N2170" s="5">
        <v>340</v>
      </c>
      <c r="O2170" t="b">
        <v>1</v>
      </c>
      <c r="P2170" s="5" t="s">
        <v>8274</v>
      </c>
      <c r="Q2170" s="5">
        <f t="shared" si="132"/>
        <v>121.58161111111112</v>
      </c>
      <c r="R2170" s="5">
        <v>64.366735294117646</v>
      </c>
      <c r="S2170" s="5">
        <f t="shared" si="133"/>
        <v>64.366735294117646</v>
      </c>
      <c r="T2170" s="5" t="s">
        <v>8307</v>
      </c>
      <c r="U2170" s="5" t="s">
        <v>8306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12">
        <f t="shared" si="134"/>
        <v>42796.450821759259</v>
      </c>
      <c r="K2171" s="5">
        <v>1488214151</v>
      </c>
      <c r="L2171" s="12">
        <f t="shared" si="135"/>
        <v>42793.450821759259</v>
      </c>
      <c r="M2171" t="b">
        <v>0</v>
      </c>
      <c r="N2171" s="5">
        <v>7</v>
      </c>
      <c r="O2171" t="b">
        <v>1</v>
      </c>
      <c r="P2171" s="5" t="s">
        <v>8274</v>
      </c>
      <c r="Q2171" s="5">
        <f t="shared" si="132"/>
        <v>100</v>
      </c>
      <c r="R2171" s="5">
        <v>21.857142857142858</v>
      </c>
      <c r="S2171" s="5">
        <f t="shared" si="133"/>
        <v>21.857142857142858</v>
      </c>
      <c r="T2171" s="5" t="s">
        <v>8307</v>
      </c>
      <c r="U2171" s="5" t="s">
        <v>8306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12">
        <f t="shared" si="134"/>
        <v>42238.500254629631</v>
      </c>
      <c r="K2172" s="5">
        <v>1436810422</v>
      </c>
      <c r="L2172" s="12">
        <f t="shared" si="135"/>
        <v>42198.500254629631</v>
      </c>
      <c r="M2172" t="b">
        <v>0</v>
      </c>
      <c r="N2172" s="5">
        <v>19</v>
      </c>
      <c r="O2172" t="b">
        <v>1</v>
      </c>
      <c r="P2172" s="5" t="s">
        <v>8274</v>
      </c>
      <c r="Q2172" s="5">
        <f t="shared" si="132"/>
        <v>180.85714285714286</v>
      </c>
      <c r="R2172" s="5">
        <v>33.315789473684212</v>
      </c>
      <c r="S2172" s="5">
        <f t="shared" si="133"/>
        <v>33.315789473684212</v>
      </c>
      <c r="T2172" s="5" t="s">
        <v>8307</v>
      </c>
      <c r="U2172" s="5" t="s">
        <v>8306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12">
        <f t="shared" si="134"/>
        <v>42176.958333333328</v>
      </c>
      <c r="K2173" s="5">
        <v>1431903495</v>
      </c>
      <c r="L2173" s="12">
        <f t="shared" si="135"/>
        <v>42141.70711805555</v>
      </c>
      <c r="M2173" t="b">
        <v>0</v>
      </c>
      <c r="N2173" s="5">
        <v>47</v>
      </c>
      <c r="O2173" t="b">
        <v>1</v>
      </c>
      <c r="P2173" s="5" t="s">
        <v>8274</v>
      </c>
      <c r="Q2173" s="5">
        <f t="shared" si="132"/>
        <v>106.075</v>
      </c>
      <c r="R2173" s="5">
        <v>90.276595744680847</v>
      </c>
      <c r="S2173" s="5">
        <f t="shared" si="133"/>
        <v>90.276595744680847</v>
      </c>
      <c r="T2173" s="5" t="s">
        <v>8307</v>
      </c>
      <c r="U2173" s="5" t="s">
        <v>8306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12">
        <f t="shared" si="134"/>
        <v>42112.330092592594</v>
      </c>
      <c r="K2174" s="5">
        <v>1426773320</v>
      </c>
      <c r="L2174" s="12">
        <f t="shared" si="135"/>
        <v>42082.330092592594</v>
      </c>
      <c r="M2174" t="b">
        <v>0</v>
      </c>
      <c r="N2174" s="5">
        <v>13</v>
      </c>
      <c r="O2174" t="b">
        <v>1</v>
      </c>
      <c r="P2174" s="5" t="s">
        <v>8274</v>
      </c>
      <c r="Q2174" s="5">
        <f t="shared" si="132"/>
        <v>100</v>
      </c>
      <c r="R2174" s="5">
        <v>76.92307692307692</v>
      </c>
      <c r="S2174" s="5">
        <f t="shared" si="133"/>
        <v>76.92307692307692</v>
      </c>
      <c r="T2174" s="5" t="s">
        <v>8307</v>
      </c>
      <c r="U2174" s="5" t="s">
        <v>8306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12">
        <f t="shared" si="134"/>
        <v>41526.915972222225</v>
      </c>
      <c r="K2175" s="5">
        <v>1376066243</v>
      </c>
      <c r="L2175" s="12">
        <f t="shared" si="135"/>
        <v>41495.442627314813</v>
      </c>
      <c r="M2175" t="b">
        <v>0</v>
      </c>
      <c r="N2175" s="5">
        <v>90</v>
      </c>
      <c r="O2175" t="b">
        <v>1</v>
      </c>
      <c r="P2175" s="5" t="s">
        <v>8274</v>
      </c>
      <c r="Q2175" s="5">
        <f t="shared" si="132"/>
        <v>126.92857142857143</v>
      </c>
      <c r="R2175" s="5">
        <v>59.233333333333334</v>
      </c>
      <c r="S2175" s="5">
        <f t="shared" si="133"/>
        <v>59.233333333333334</v>
      </c>
      <c r="T2175" s="5" t="s">
        <v>8307</v>
      </c>
      <c r="U2175" s="5" t="s">
        <v>8306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12">
        <f t="shared" si="134"/>
        <v>42495.292905092589</v>
      </c>
      <c r="K2176" s="5">
        <v>1459861307</v>
      </c>
      <c r="L2176" s="12">
        <f t="shared" si="135"/>
        <v>42465.292905092589</v>
      </c>
      <c r="M2176" t="b">
        <v>0</v>
      </c>
      <c r="N2176" s="5">
        <v>63</v>
      </c>
      <c r="O2176" t="b">
        <v>1</v>
      </c>
      <c r="P2176" s="5" t="s">
        <v>8274</v>
      </c>
      <c r="Q2176" s="5">
        <f t="shared" si="132"/>
        <v>102.97499999999999</v>
      </c>
      <c r="R2176" s="5">
        <v>65.38095238095238</v>
      </c>
      <c r="S2176" s="5">
        <f t="shared" si="133"/>
        <v>65.38095238095238</v>
      </c>
      <c r="T2176" s="5" t="s">
        <v>8307</v>
      </c>
      <c r="U2176" s="5" t="s">
        <v>8306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12">
        <f t="shared" si="134"/>
        <v>42571.759097222224</v>
      </c>
      <c r="K2177" s="5">
        <v>1468455186</v>
      </c>
      <c r="L2177" s="12">
        <f t="shared" si="135"/>
        <v>42564.759097222224</v>
      </c>
      <c r="M2177" t="b">
        <v>0</v>
      </c>
      <c r="N2177" s="5">
        <v>26</v>
      </c>
      <c r="O2177" t="b">
        <v>1</v>
      </c>
      <c r="P2177" s="5" t="s">
        <v>8274</v>
      </c>
      <c r="Q2177" s="5">
        <f t="shared" si="132"/>
        <v>250</v>
      </c>
      <c r="R2177" s="5">
        <v>67.307692307692307</v>
      </c>
      <c r="S2177" s="5">
        <f t="shared" si="133"/>
        <v>67.307692307692307</v>
      </c>
      <c r="T2177" s="5" t="s">
        <v>8307</v>
      </c>
      <c r="U2177" s="5" t="s">
        <v>8306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12">
        <f t="shared" si="134"/>
        <v>42126.383206018523</v>
      </c>
      <c r="K2178" s="5">
        <v>1427987509</v>
      </c>
      <c r="L2178" s="12">
        <f t="shared" si="135"/>
        <v>42096.383206018523</v>
      </c>
      <c r="M2178" t="b">
        <v>0</v>
      </c>
      <c r="N2178" s="5">
        <v>71</v>
      </c>
      <c r="O2178" t="b">
        <v>1</v>
      </c>
      <c r="P2178" s="5" t="s">
        <v>8274</v>
      </c>
      <c r="Q2178" s="5">
        <f t="shared" ref="Q2178:Q2241" si="136">E2178*100/D2178</f>
        <v>126.02</v>
      </c>
      <c r="R2178" s="5">
        <v>88.74647887323944</v>
      </c>
      <c r="S2178" s="5">
        <f t="shared" ref="S2178:S2241" si="137">IFERROR(R2178,0)</f>
        <v>88.74647887323944</v>
      </c>
      <c r="T2178" s="5" t="s">
        <v>8307</v>
      </c>
      <c r="U2178" s="5" t="s">
        <v>8306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12">
        <f t="shared" ref="J2179:J2242" si="138">(I2179/86400)+25569+(-6/24)</f>
        <v>42527.000775462962</v>
      </c>
      <c r="K2179" s="5">
        <v>1463032867</v>
      </c>
      <c r="L2179" s="12">
        <f t="shared" ref="L2179:L2242" si="139">(K2179/86400)+25569+(-6/24)</f>
        <v>42502.000775462962</v>
      </c>
      <c r="M2179" t="b">
        <v>0</v>
      </c>
      <c r="N2179" s="5">
        <v>38</v>
      </c>
      <c r="O2179" t="b">
        <v>1</v>
      </c>
      <c r="P2179" s="5" t="s">
        <v>8274</v>
      </c>
      <c r="Q2179" s="5">
        <f t="shared" si="136"/>
        <v>100.12</v>
      </c>
      <c r="R2179" s="5">
        <v>65.868421052631575</v>
      </c>
      <c r="S2179" s="5">
        <f t="shared" si="137"/>
        <v>65.868421052631575</v>
      </c>
      <c r="T2179" s="5" t="s">
        <v>8307</v>
      </c>
      <c r="U2179" s="5" t="s">
        <v>8306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12">
        <f t="shared" si="138"/>
        <v>42753.38653935185</v>
      </c>
      <c r="K2180" s="5">
        <v>1482160597</v>
      </c>
      <c r="L2180" s="12">
        <f t="shared" si="139"/>
        <v>42723.38653935185</v>
      </c>
      <c r="M2180" t="b">
        <v>0</v>
      </c>
      <c r="N2180" s="5">
        <v>859</v>
      </c>
      <c r="O2180" t="b">
        <v>1</v>
      </c>
      <c r="P2180" s="5" t="s">
        <v>8274</v>
      </c>
      <c r="Q2180" s="5">
        <f t="shared" si="136"/>
        <v>138.63999999999999</v>
      </c>
      <c r="R2180" s="5">
        <v>40.349243306169967</v>
      </c>
      <c r="S2180" s="5">
        <f t="shared" si="137"/>
        <v>40.349243306169967</v>
      </c>
      <c r="T2180" s="5" t="s">
        <v>8307</v>
      </c>
      <c r="U2180" s="5" t="s">
        <v>8306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12">
        <f t="shared" si="138"/>
        <v>42104.921203703707</v>
      </c>
      <c r="K2181" s="5">
        <v>1426133192</v>
      </c>
      <c r="L2181" s="12">
        <f t="shared" si="139"/>
        <v>42074.921203703707</v>
      </c>
      <c r="M2181" t="b">
        <v>0</v>
      </c>
      <c r="N2181" s="5">
        <v>21</v>
      </c>
      <c r="O2181" t="b">
        <v>1</v>
      </c>
      <c r="P2181" s="5" t="s">
        <v>8274</v>
      </c>
      <c r="Q2181" s="5">
        <f t="shared" si="136"/>
        <v>161.4</v>
      </c>
      <c r="R2181" s="5">
        <v>76.857142857142861</v>
      </c>
      <c r="S2181" s="5">
        <f t="shared" si="137"/>
        <v>76.857142857142861</v>
      </c>
      <c r="T2181" s="5" t="s">
        <v>8307</v>
      </c>
      <c r="U2181" s="5" t="s">
        <v>8306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12">
        <f t="shared" si="138"/>
        <v>42321.461435185185</v>
      </c>
      <c r="K2182" s="5">
        <v>1443801868</v>
      </c>
      <c r="L2182" s="12">
        <f t="shared" si="139"/>
        <v>42279.419768518521</v>
      </c>
      <c r="M2182" t="b">
        <v>0</v>
      </c>
      <c r="N2182" s="5">
        <v>78</v>
      </c>
      <c r="O2182" t="b">
        <v>1</v>
      </c>
      <c r="P2182" s="5" t="s">
        <v>8274</v>
      </c>
      <c r="Q2182" s="5">
        <f t="shared" si="136"/>
        <v>107.1842</v>
      </c>
      <c r="R2182" s="5">
        <v>68.707820512820518</v>
      </c>
      <c r="S2182" s="5">
        <f t="shared" si="137"/>
        <v>68.707820512820518</v>
      </c>
      <c r="T2182" s="5" t="s">
        <v>8307</v>
      </c>
      <c r="U2182" s="5" t="s">
        <v>8306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12">
        <f t="shared" si="138"/>
        <v>42786.755243055552</v>
      </c>
      <c r="K2183" s="5">
        <v>1486426053</v>
      </c>
      <c r="L2183" s="12">
        <f t="shared" si="139"/>
        <v>42772.755243055552</v>
      </c>
      <c r="M2183" t="b">
        <v>0</v>
      </c>
      <c r="N2183" s="5">
        <v>53</v>
      </c>
      <c r="O2183" t="b">
        <v>1</v>
      </c>
      <c r="P2183" s="5" t="s">
        <v>8295</v>
      </c>
      <c r="Q2183" s="5">
        <f t="shared" si="136"/>
        <v>153.1</v>
      </c>
      <c r="R2183" s="5">
        <v>57.773584905660378</v>
      </c>
      <c r="S2183" s="5">
        <f t="shared" si="137"/>
        <v>57.773584905660378</v>
      </c>
      <c r="T2183" s="5" t="s">
        <v>8308</v>
      </c>
      <c r="U2183" s="5" t="s">
        <v>8319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12">
        <f t="shared" si="138"/>
        <v>41914.650752314818</v>
      </c>
      <c r="K2184" s="5">
        <v>1409261825</v>
      </c>
      <c r="L2184" s="12">
        <f t="shared" si="139"/>
        <v>41879.650752314818</v>
      </c>
      <c r="M2184" t="b">
        <v>0</v>
      </c>
      <c r="N2184" s="5">
        <v>356</v>
      </c>
      <c r="O2184" t="b">
        <v>1</v>
      </c>
      <c r="P2184" s="5" t="s">
        <v>8295</v>
      </c>
      <c r="Q2184" s="5">
        <f t="shared" si="136"/>
        <v>524.16666666666663</v>
      </c>
      <c r="R2184" s="5">
        <v>44.171348314606739</v>
      </c>
      <c r="S2184" s="5">
        <f t="shared" si="137"/>
        <v>44.171348314606739</v>
      </c>
      <c r="T2184" s="5" t="s">
        <v>8308</v>
      </c>
      <c r="U2184" s="5" t="s">
        <v>8319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12">
        <f t="shared" si="138"/>
        <v>42774.958333333328</v>
      </c>
      <c r="K2185" s="5">
        <v>1484037977</v>
      </c>
      <c r="L2185" s="12">
        <f t="shared" si="139"/>
        <v>42745.115474537037</v>
      </c>
      <c r="M2185" t="b">
        <v>0</v>
      </c>
      <c r="N2185" s="5">
        <v>279</v>
      </c>
      <c r="O2185" t="b">
        <v>1</v>
      </c>
      <c r="P2185" s="5" t="s">
        <v>8295</v>
      </c>
      <c r="Q2185" s="5">
        <f t="shared" si="136"/>
        <v>489.27777777777777</v>
      </c>
      <c r="R2185" s="5">
        <v>31.566308243727597</v>
      </c>
      <c r="S2185" s="5">
        <f t="shared" si="137"/>
        <v>31.566308243727597</v>
      </c>
      <c r="T2185" s="5" t="s">
        <v>8308</v>
      </c>
      <c r="U2185" s="5" t="s">
        <v>8319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12">
        <f t="shared" si="138"/>
        <v>42394.416666666672</v>
      </c>
      <c r="K2186" s="5">
        <v>1452530041</v>
      </c>
      <c r="L2186" s="12">
        <f t="shared" si="139"/>
        <v>42380.440289351856</v>
      </c>
      <c r="M2186" t="b">
        <v>1</v>
      </c>
      <c r="N2186" s="5">
        <v>266</v>
      </c>
      <c r="O2186" t="b">
        <v>1</v>
      </c>
      <c r="P2186" s="5" t="s">
        <v>8295</v>
      </c>
      <c r="Q2186" s="5">
        <f t="shared" si="136"/>
        <v>284.74</v>
      </c>
      <c r="R2186" s="5">
        <v>107.04511278195488</v>
      </c>
      <c r="S2186" s="5">
        <f t="shared" si="137"/>
        <v>107.04511278195488</v>
      </c>
      <c r="T2186" s="5" t="s">
        <v>8308</v>
      </c>
      <c r="U2186" s="5" t="s">
        <v>8319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12">
        <f t="shared" si="138"/>
        <v>41359.099988425922</v>
      </c>
      <c r="K2187" s="5">
        <v>1360830239</v>
      </c>
      <c r="L2187" s="12">
        <f t="shared" si="139"/>
        <v>41319.099988425922</v>
      </c>
      <c r="M2187" t="b">
        <v>0</v>
      </c>
      <c r="N2187" s="5">
        <v>623</v>
      </c>
      <c r="O2187" t="b">
        <v>1</v>
      </c>
      <c r="P2187" s="5" t="s">
        <v>8295</v>
      </c>
      <c r="Q2187" s="5">
        <f t="shared" si="136"/>
        <v>1856.97</v>
      </c>
      <c r="R2187" s="5">
        <v>149.03451043338683</v>
      </c>
      <c r="S2187" s="5">
        <f t="shared" si="137"/>
        <v>149.03451043338683</v>
      </c>
      <c r="T2187" s="5" t="s">
        <v>8308</v>
      </c>
      <c r="U2187" s="5" t="s">
        <v>8319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12">
        <f t="shared" si="138"/>
        <v>42619.833333333328</v>
      </c>
      <c r="K2188" s="5">
        <v>1470062743</v>
      </c>
      <c r="L2188" s="12">
        <f t="shared" si="139"/>
        <v>42583.365081018521</v>
      </c>
      <c r="M2188" t="b">
        <v>0</v>
      </c>
      <c r="N2188" s="5">
        <v>392</v>
      </c>
      <c r="O2188" t="b">
        <v>1</v>
      </c>
      <c r="P2188" s="5" t="s">
        <v>8295</v>
      </c>
      <c r="Q2188" s="5">
        <f t="shared" si="136"/>
        <v>109.675</v>
      </c>
      <c r="R2188" s="5">
        <v>55.956632653061227</v>
      </c>
      <c r="S2188" s="5">
        <f t="shared" si="137"/>
        <v>55.956632653061227</v>
      </c>
      <c r="T2188" s="5" t="s">
        <v>8308</v>
      </c>
      <c r="U2188" s="5" t="s">
        <v>8319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12">
        <f t="shared" si="138"/>
        <v>42096.915972222225</v>
      </c>
      <c r="K2189" s="5">
        <v>1425531666</v>
      </c>
      <c r="L2189" s="12">
        <f t="shared" si="139"/>
        <v>42067.959097222221</v>
      </c>
      <c r="M2189" t="b">
        <v>1</v>
      </c>
      <c r="N2189" s="5">
        <v>3562</v>
      </c>
      <c r="O2189" t="b">
        <v>1</v>
      </c>
      <c r="P2189" s="5" t="s">
        <v>8295</v>
      </c>
      <c r="Q2189" s="5">
        <f t="shared" si="136"/>
        <v>1014.6425</v>
      </c>
      <c r="R2189" s="5">
        <v>56.970381807973048</v>
      </c>
      <c r="S2189" s="5">
        <f t="shared" si="137"/>
        <v>56.970381807973048</v>
      </c>
      <c r="T2189" s="5" t="s">
        <v>8308</v>
      </c>
      <c r="U2189" s="5" t="s">
        <v>8319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12">
        <f t="shared" si="138"/>
        <v>42668.458333333328</v>
      </c>
      <c r="K2190" s="5">
        <v>1474380241</v>
      </c>
      <c r="L2190" s="12">
        <f t="shared" si="139"/>
        <v>42633.336122685185</v>
      </c>
      <c r="M2190" t="b">
        <v>0</v>
      </c>
      <c r="N2190" s="5">
        <v>514</v>
      </c>
      <c r="O2190" t="b">
        <v>1</v>
      </c>
      <c r="P2190" s="5" t="s">
        <v>8295</v>
      </c>
      <c r="Q2190" s="5">
        <f t="shared" si="136"/>
        <v>412.17692027666544</v>
      </c>
      <c r="R2190" s="5">
        <v>44.056420233463037</v>
      </c>
      <c r="S2190" s="5">
        <f t="shared" si="137"/>
        <v>44.056420233463037</v>
      </c>
      <c r="T2190" s="5" t="s">
        <v>8308</v>
      </c>
      <c r="U2190" s="5" t="s">
        <v>8319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12">
        <f t="shared" si="138"/>
        <v>42481.666666666672</v>
      </c>
      <c r="K2191" s="5">
        <v>1460055300</v>
      </c>
      <c r="L2191" s="12">
        <f t="shared" si="139"/>
        <v>42467.538194444445</v>
      </c>
      <c r="M2191" t="b">
        <v>0</v>
      </c>
      <c r="N2191" s="5">
        <v>88</v>
      </c>
      <c r="O2191" t="b">
        <v>1</v>
      </c>
      <c r="P2191" s="5" t="s">
        <v>8295</v>
      </c>
      <c r="Q2191" s="5">
        <f t="shared" si="136"/>
        <v>503.25</v>
      </c>
      <c r="R2191" s="5">
        <v>68.625</v>
      </c>
      <c r="S2191" s="5">
        <f t="shared" si="137"/>
        <v>68.625</v>
      </c>
      <c r="T2191" s="5" t="s">
        <v>8308</v>
      </c>
      <c r="U2191" s="5" t="s">
        <v>8319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12">
        <f t="shared" si="138"/>
        <v>42452.040972222225</v>
      </c>
      <c r="K2192" s="5">
        <v>1455721204</v>
      </c>
      <c r="L2192" s="12">
        <f t="shared" si="139"/>
        <v>42417.375046296293</v>
      </c>
      <c r="M2192" t="b">
        <v>0</v>
      </c>
      <c r="N2192" s="5">
        <v>537</v>
      </c>
      <c r="O2192" t="b">
        <v>1</v>
      </c>
      <c r="P2192" s="5" t="s">
        <v>8295</v>
      </c>
      <c r="Q2192" s="5">
        <f t="shared" si="136"/>
        <v>184.61052631578949</v>
      </c>
      <c r="R2192" s="5">
        <v>65.318435754189949</v>
      </c>
      <c r="S2192" s="5">
        <f t="shared" si="137"/>
        <v>65.318435754189949</v>
      </c>
      <c r="T2192" s="5" t="s">
        <v>8308</v>
      </c>
      <c r="U2192" s="5" t="s">
        <v>8319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12">
        <f t="shared" si="138"/>
        <v>42780.583645833336</v>
      </c>
      <c r="K2193" s="5">
        <v>1486065627</v>
      </c>
      <c r="L2193" s="12">
        <f t="shared" si="139"/>
        <v>42768.583645833336</v>
      </c>
      <c r="M2193" t="b">
        <v>0</v>
      </c>
      <c r="N2193" s="5">
        <v>25</v>
      </c>
      <c r="O2193" t="b">
        <v>1</v>
      </c>
      <c r="P2193" s="5" t="s">
        <v>8295</v>
      </c>
      <c r="Q2193" s="5">
        <f t="shared" si="136"/>
        <v>119.73333333333333</v>
      </c>
      <c r="R2193" s="5">
        <v>35.92</v>
      </c>
      <c r="S2193" s="5">
        <f t="shared" si="137"/>
        <v>35.92</v>
      </c>
      <c r="T2193" s="5" t="s">
        <v>8308</v>
      </c>
      <c r="U2193" s="5" t="s">
        <v>8319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12">
        <f t="shared" si="138"/>
        <v>42719.708333333328</v>
      </c>
      <c r="K2194" s="5">
        <v>1479414344</v>
      </c>
      <c r="L2194" s="12">
        <f t="shared" si="139"/>
        <v>42691.6012037037</v>
      </c>
      <c r="M2194" t="b">
        <v>0</v>
      </c>
      <c r="N2194" s="5">
        <v>3238</v>
      </c>
      <c r="O2194" t="b">
        <v>1</v>
      </c>
      <c r="P2194" s="5" t="s">
        <v>8295</v>
      </c>
      <c r="Q2194" s="5">
        <f t="shared" si="136"/>
        <v>1081.2401666666667</v>
      </c>
      <c r="R2194" s="5">
        <v>40.070667078443485</v>
      </c>
      <c r="S2194" s="5">
        <f t="shared" si="137"/>
        <v>40.070667078443485</v>
      </c>
      <c r="T2194" s="5" t="s">
        <v>8308</v>
      </c>
      <c r="U2194" s="5" t="s">
        <v>8319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12">
        <f t="shared" si="138"/>
        <v>42694.957638888889</v>
      </c>
      <c r="K2195" s="5">
        <v>1477043072</v>
      </c>
      <c r="L2195" s="12">
        <f t="shared" si="139"/>
        <v>42664.155925925923</v>
      </c>
      <c r="M2195" t="b">
        <v>0</v>
      </c>
      <c r="N2195" s="5">
        <v>897</v>
      </c>
      <c r="O2195" t="b">
        <v>1</v>
      </c>
      <c r="P2195" s="5" t="s">
        <v>8295</v>
      </c>
      <c r="Q2195" s="5">
        <f t="shared" si="136"/>
        <v>452.37333333333333</v>
      </c>
      <c r="R2195" s="5">
        <v>75.647714604236342</v>
      </c>
      <c r="S2195" s="5">
        <f t="shared" si="137"/>
        <v>75.647714604236342</v>
      </c>
      <c r="T2195" s="5" t="s">
        <v>8308</v>
      </c>
      <c r="U2195" s="5" t="s">
        <v>8319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12">
        <f t="shared" si="138"/>
        <v>42455.466319444444</v>
      </c>
      <c r="K2196" s="5">
        <v>1456423890</v>
      </c>
      <c r="L2196" s="12">
        <f t="shared" si="139"/>
        <v>42425.507986111115</v>
      </c>
      <c r="M2196" t="b">
        <v>0</v>
      </c>
      <c r="N2196" s="5">
        <v>878</v>
      </c>
      <c r="O2196" t="b">
        <v>1</v>
      </c>
      <c r="P2196" s="5" t="s">
        <v>8295</v>
      </c>
      <c r="Q2196" s="5">
        <f t="shared" si="136"/>
        <v>537.37</v>
      </c>
      <c r="R2196" s="5">
        <v>61.203872437357631</v>
      </c>
      <c r="S2196" s="5">
        <f t="shared" si="137"/>
        <v>61.203872437357631</v>
      </c>
      <c r="T2196" s="5" t="s">
        <v>8308</v>
      </c>
      <c r="U2196" s="5" t="s">
        <v>8319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12">
        <f t="shared" si="138"/>
        <v>42227.521990740745</v>
      </c>
      <c r="K2197" s="5">
        <v>1436725900</v>
      </c>
      <c r="L2197" s="12">
        <f t="shared" si="139"/>
        <v>42197.521990740745</v>
      </c>
      <c r="M2197" t="b">
        <v>0</v>
      </c>
      <c r="N2197" s="5">
        <v>115</v>
      </c>
      <c r="O2197" t="b">
        <v>1</v>
      </c>
      <c r="P2197" s="5" t="s">
        <v>8295</v>
      </c>
      <c r="Q2197" s="5">
        <f t="shared" si="136"/>
        <v>120.32608695652173</v>
      </c>
      <c r="R2197" s="5">
        <v>48.130434782608695</v>
      </c>
      <c r="S2197" s="5">
        <f t="shared" si="137"/>
        <v>48.130434782608695</v>
      </c>
      <c r="T2197" s="5" t="s">
        <v>8308</v>
      </c>
      <c r="U2197" s="5" t="s">
        <v>8319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12">
        <f t="shared" si="138"/>
        <v>42706.041666666672</v>
      </c>
      <c r="K2198" s="5">
        <v>1478000502</v>
      </c>
      <c r="L2198" s="12">
        <f t="shared" si="139"/>
        <v>42675.237291666665</v>
      </c>
      <c r="M2198" t="b">
        <v>0</v>
      </c>
      <c r="N2198" s="5">
        <v>234</v>
      </c>
      <c r="O2198" t="b">
        <v>1</v>
      </c>
      <c r="P2198" s="5" t="s">
        <v>8295</v>
      </c>
      <c r="Q2198" s="5">
        <f t="shared" si="136"/>
        <v>113.83571428571429</v>
      </c>
      <c r="R2198" s="5">
        <v>68.106837606837601</v>
      </c>
      <c r="S2198" s="5">
        <f t="shared" si="137"/>
        <v>68.106837606837601</v>
      </c>
      <c r="T2198" s="5" t="s">
        <v>8308</v>
      </c>
      <c r="U2198" s="5" t="s">
        <v>8319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12">
        <f t="shared" si="138"/>
        <v>42063.334016203706</v>
      </c>
      <c r="K2199" s="5">
        <v>1422540059</v>
      </c>
      <c r="L2199" s="12">
        <f t="shared" si="139"/>
        <v>42033.334016203706</v>
      </c>
      <c r="M2199" t="b">
        <v>0</v>
      </c>
      <c r="N2199" s="5">
        <v>4330</v>
      </c>
      <c r="O2199" t="b">
        <v>1</v>
      </c>
      <c r="P2199" s="5" t="s">
        <v>8295</v>
      </c>
      <c r="Q2199" s="5">
        <f t="shared" si="136"/>
        <v>951.03110000000004</v>
      </c>
      <c r="R2199" s="5">
        <v>65.891300230946882</v>
      </c>
      <c r="S2199" s="5">
        <f t="shared" si="137"/>
        <v>65.891300230946882</v>
      </c>
      <c r="T2199" s="5" t="s">
        <v>8308</v>
      </c>
      <c r="U2199" s="5" t="s">
        <v>8319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12">
        <f t="shared" si="138"/>
        <v>42322.305555555555</v>
      </c>
      <c r="K2200" s="5">
        <v>1444911600</v>
      </c>
      <c r="L2200" s="12">
        <f t="shared" si="139"/>
        <v>42292.263888888891</v>
      </c>
      <c r="M2200" t="b">
        <v>0</v>
      </c>
      <c r="N2200" s="5">
        <v>651</v>
      </c>
      <c r="O2200" t="b">
        <v>1</v>
      </c>
      <c r="P2200" s="5" t="s">
        <v>8295</v>
      </c>
      <c r="Q2200" s="5">
        <f t="shared" si="136"/>
        <v>132.89250000000001</v>
      </c>
      <c r="R2200" s="5">
        <v>81.654377880184327</v>
      </c>
      <c r="S2200" s="5">
        <f t="shared" si="137"/>
        <v>81.654377880184327</v>
      </c>
      <c r="T2200" s="5" t="s">
        <v>8308</v>
      </c>
      <c r="U2200" s="5" t="s">
        <v>8319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12">
        <f t="shared" si="138"/>
        <v>42292.166643518518</v>
      </c>
      <c r="K2201" s="5">
        <v>1442311198</v>
      </c>
      <c r="L2201" s="12">
        <f t="shared" si="139"/>
        <v>42262.166643518518</v>
      </c>
      <c r="M2201" t="b">
        <v>1</v>
      </c>
      <c r="N2201" s="5">
        <v>251</v>
      </c>
      <c r="O2201" t="b">
        <v>1</v>
      </c>
      <c r="P2201" s="5" t="s">
        <v>8295</v>
      </c>
      <c r="Q2201" s="5">
        <f t="shared" si="136"/>
        <v>146.97777777777779</v>
      </c>
      <c r="R2201" s="5">
        <v>52.701195219123505</v>
      </c>
      <c r="S2201" s="5">
        <f t="shared" si="137"/>
        <v>52.701195219123505</v>
      </c>
      <c r="T2201" s="5" t="s">
        <v>8308</v>
      </c>
      <c r="U2201" s="5" t="s">
        <v>8319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12">
        <f t="shared" si="138"/>
        <v>42190.875</v>
      </c>
      <c r="K2202" s="5">
        <v>1433775668</v>
      </c>
      <c r="L2202" s="12">
        <f t="shared" si="139"/>
        <v>42163.375787037032</v>
      </c>
      <c r="M2202" t="b">
        <v>0</v>
      </c>
      <c r="N2202" s="5">
        <v>263</v>
      </c>
      <c r="O2202" t="b">
        <v>1</v>
      </c>
      <c r="P2202" s="5" t="s">
        <v>8295</v>
      </c>
      <c r="Q2202" s="5">
        <f t="shared" si="136"/>
        <v>542.15</v>
      </c>
      <c r="R2202" s="5">
        <v>41.228136882129277</v>
      </c>
      <c r="S2202" s="5">
        <f t="shared" si="137"/>
        <v>41.228136882129277</v>
      </c>
      <c r="T2202" s="5" t="s">
        <v>8308</v>
      </c>
      <c r="U2202" s="5" t="s">
        <v>8319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12">
        <f t="shared" si="138"/>
        <v>41290.596817129626</v>
      </c>
      <c r="K2203" s="5">
        <v>1357157965</v>
      </c>
      <c r="L2203" s="12">
        <f t="shared" si="139"/>
        <v>41276.596817129626</v>
      </c>
      <c r="M2203" t="b">
        <v>0</v>
      </c>
      <c r="N2203" s="5">
        <v>28</v>
      </c>
      <c r="O2203" t="b">
        <v>1</v>
      </c>
      <c r="P2203" s="5" t="s">
        <v>8278</v>
      </c>
      <c r="Q2203" s="5">
        <f t="shared" si="136"/>
        <v>382.71818181818179</v>
      </c>
      <c r="R2203" s="5">
        <v>15.035357142857142</v>
      </c>
      <c r="S2203" s="5">
        <f t="shared" si="137"/>
        <v>15.035357142857142</v>
      </c>
      <c r="T2203" s="5" t="s">
        <v>8307</v>
      </c>
      <c r="U2203" s="5" t="s">
        <v>8313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12">
        <f t="shared" si="138"/>
        <v>41214.599166666667</v>
      </c>
      <c r="K2204" s="5">
        <v>1349209368</v>
      </c>
      <c r="L2204" s="12">
        <f t="shared" si="139"/>
        <v>41184.599166666667</v>
      </c>
      <c r="M2204" t="b">
        <v>0</v>
      </c>
      <c r="N2204" s="5">
        <v>721</v>
      </c>
      <c r="O2204" t="b">
        <v>1</v>
      </c>
      <c r="P2204" s="5" t="s">
        <v>8278</v>
      </c>
      <c r="Q2204" s="5">
        <f t="shared" si="136"/>
        <v>704.18124999999998</v>
      </c>
      <c r="R2204" s="5">
        <v>39.066920943134534</v>
      </c>
      <c r="S2204" s="5">
        <f t="shared" si="137"/>
        <v>39.066920943134534</v>
      </c>
      <c r="T2204" s="5" t="s">
        <v>8307</v>
      </c>
      <c r="U2204" s="5" t="s">
        <v>8313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12">
        <f t="shared" si="138"/>
        <v>42271.60974537037</v>
      </c>
      <c r="K2205" s="5">
        <v>1440535082</v>
      </c>
      <c r="L2205" s="12">
        <f t="shared" si="139"/>
        <v>42241.60974537037</v>
      </c>
      <c r="M2205" t="b">
        <v>0</v>
      </c>
      <c r="N2205" s="5">
        <v>50</v>
      </c>
      <c r="O2205" t="b">
        <v>1</v>
      </c>
      <c r="P2205" s="5" t="s">
        <v>8278</v>
      </c>
      <c r="Q2205" s="5">
        <f t="shared" si="136"/>
        <v>109.55</v>
      </c>
      <c r="R2205" s="5">
        <v>43.82</v>
      </c>
      <c r="S2205" s="5">
        <f t="shared" si="137"/>
        <v>43.82</v>
      </c>
      <c r="T2205" s="5" t="s">
        <v>8307</v>
      </c>
      <c r="U2205" s="5" t="s">
        <v>8313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12">
        <f t="shared" si="138"/>
        <v>41342.061562499999</v>
      </c>
      <c r="K2206" s="5">
        <v>1360222119</v>
      </c>
      <c r="L2206" s="12">
        <f t="shared" si="139"/>
        <v>41312.061562499999</v>
      </c>
      <c r="M2206" t="b">
        <v>0</v>
      </c>
      <c r="N2206" s="5">
        <v>73</v>
      </c>
      <c r="O2206" t="b">
        <v>1</v>
      </c>
      <c r="P2206" s="5" t="s">
        <v>8278</v>
      </c>
      <c r="Q2206" s="5">
        <f t="shared" si="136"/>
        <v>132.86666666666667</v>
      </c>
      <c r="R2206" s="5">
        <v>27.301369863013697</v>
      </c>
      <c r="S2206" s="5">
        <f t="shared" si="137"/>
        <v>27.301369863013697</v>
      </c>
      <c r="T2206" s="5" t="s">
        <v>8307</v>
      </c>
      <c r="U2206" s="5" t="s">
        <v>8313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12">
        <f t="shared" si="138"/>
        <v>41061.571631944447</v>
      </c>
      <c r="K2207" s="5">
        <v>1335987789</v>
      </c>
      <c r="L2207" s="12">
        <f t="shared" si="139"/>
        <v>41031.571631944447</v>
      </c>
      <c r="M2207" t="b">
        <v>0</v>
      </c>
      <c r="N2207" s="5">
        <v>27</v>
      </c>
      <c r="O2207" t="b">
        <v>1</v>
      </c>
      <c r="P2207" s="5" t="s">
        <v>8278</v>
      </c>
      <c r="Q2207" s="5">
        <f t="shared" si="136"/>
        <v>152</v>
      </c>
      <c r="R2207" s="5">
        <v>42.222222222222221</v>
      </c>
      <c r="S2207" s="5">
        <f t="shared" si="137"/>
        <v>42.222222222222221</v>
      </c>
      <c r="T2207" s="5" t="s">
        <v>8307</v>
      </c>
      <c r="U2207" s="5" t="s">
        <v>8313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12">
        <f t="shared" si="138"/>
        <v>41015.007222222222</v>
      </c>
      <c r="K2208" s="5">
        <v>1333001424</v>
      </c>
      <c r="L2208" s="12">
        <f t="shared" si="139"/>
        <v>40997.007222222222</v>
      </c>
      <c r="M2208" t="b">
        <v>0</v>
      </c>
      <c r="N2208" s="5">
        <v>34</v>
      </c>
      <c r="O2208" t="b">
        <v>1</v>
      </c>
      <c r="P2208" s="5" t="s">
        <v>8278</v>
      </c>
      <c r="Q2208" s="5">
        <f t="shared" si="136"/>
        <v>102.72727272727273</v>
      </c>
      <c r="R2208" s="5">
        <v>33.235294117647058</v>
      </c>
      <c r="S2208" s="5">
        <f t="shared" si="137"/>
        <v>33.235294117647058</v>
      </c>
      <c r="T2208" s="5" t="s">
        <v>8307</v>
      </c>
      <c r="U2208" s="5" t="s">
        <v>8313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12">
        <f t="shared" si="138"/>
        <v>41593.985798611109</v>
      </c>
      <c r="K2209" s="5">
        <v>1381984773</v>
      </c>
      <c r="L2209" s="12">
        <f t="shared" si="139"/>
        <v>41563.944131944445</v>
      </c>
      <c r="M2209" t="b">
        <v>0</v>
      </c>
      <c r="N2209" s="5">
        <v>7</v>
      </c>
      <c r="O2209" t="b">
        <v>1</v>
      </c>
      <c r="P2209" s="5" t="s">
        <v>8278</v>
      </c>
      <c r="Q2209" s="5">
        <f t="shared" si="136"/>
        <v>100</v>
      </c>
      <c r="R2209" s="5">
        <v>285.71428571428572</v>
      </c>
      <c r="S2209" s="5">
        <f t="shared" si="137"/>
        <v>285.71428571428572</v>
      </c>
      <c r="T2209" s="5" t="s">
        <v>8307</v>
      </c>
      <c r="U2209" s="5" t="s">
        <v>8313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12">
        <f t="shared" si="138"/>
        <v>41005.916666666664</v>
      </c>
      <c r="K2210" s="5">
        <v>1328649026</v>
      </c>
      <c r="L2210" s="12">
        <f t="shared" si="139"/>
        <v>40946.632245370369</v>
      </c>
      <c r="M2210" t="b">
        <v>0</v>
      </c>
      <c r="N2210" s="5">
        <v>24</v>
      </c>
      <c r="O2210" t="b">
        <v>1</v>
      </c>
      <c r="P2210" s="5" t="s">
        <v>8278</v>
      </c>
      <c r="Q2210" s="5">
        <f t="shared" si="136"/>
        <v>101.6</v>
      </c>
      <c r="R2210" s="5">
        <v>42.333333333333336</v>
      </c>
      <c r="S2210" s="5">
        <f t="shared" si="137"/>
        <v>42.333333333333336</v>
      </c>
      <c r="T2210" s="5" t="s">
        <v>8307</v>
      </c>
      <c r="U2210" s="5" t="s">
        <v>8313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12">
        <f t="shared" si="138"/>
        <v>41743.708333333336</v>
      </c>
      <c r="K2211" s="5">
        <v>1396524644</v>
      </c>
      <c r="L2211" s="12">
        <f t="shared" si="139"/>
        <v>41732.229675925926</v>
      </c>
      <c r="M2211" t="b">
        <v>0</v>
      </c>
      <c r="N2211" s="5">
        <v>15</v>
      </c>
      <c r="O2211" t="b">
        <v>1</v>
      </c>
      <c r="P2211" s="5" t="s">
        <v>8278</v>
      </c>
      <c r="Q2211" s="5">
        <f t="shared" si="136"/>
        <v>150.80000000000001</v>
      </c>
      <c r="R2211" s="5">
        <v>50.266666666666666</v>
      </c>
      <c r="S2211" s="5">
        <f t="shared" si="137"/>
        <v>50.266666666666666</v>
      </c>
      <c r="T2211" s="5" t="s">
        <v>8307</v>
      </c>
      <c r="U2211" s="5" t="s">
        <v>8313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12">
        <f t="shared" si="138"/>
        <v>41013.483333333337</v>
      </c>
      <c r="K2212" s="5">
        <v>1329442510</v>
      </c>
      <c r="L2212" s="12">
        <f t="shared" si="139"/>
        <v>40955.816087962965</v>
      </c>
      <c r="M2212" t="b">
        <v>0</v>
      </c>
      <c r="N2212" s="5">
        <v>72</v>
      </c>
      <c r="O2212" t="b">
        <v>1</v>
      </c>
      <c r="P2212" s="5" t="s">
        <v>8278</v>
      </c>
      <c r="Q2212" s="5">
        <f t="shared" si="136"/>
        <v>111.425</v>
      </c>
      <c r="R2212" s="5">
        <v>61.902777777777779</v>
      </c>
      <c r="S2212" s="5">
        <f t="shared" si="137"/>
        <v>61.902777777777779</v>
      </c>
      <c r="T2212" s="5" t="s">
        <v>8307</v>
      </c>
      <c r="U2212" s="5" t="s">
        <v>8313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12">
        <f t="shared" si="138"/>
        <v>41739.040972222225</v>
      </c>
      <c r="K2213" s="5">
        <v>1395168625</v>
      </c>
      <c r="L2213" s="12">
        <f t="shared" si="139"/>
        <v>41716.535011574073</v>
      </c>
      <c r="M2213" t="b">
        <v>0</v>
      </c>
      <c r="N2213" s="5">
        <v>120</v>
      </c>
      <c r="O2213" t="b">
        <v>1</v>
      </c>
      <c r="P2213" s="5" t="s">
        <v>8278</v>
      </c>
      <c r="Q2213" s="5">
        <f t="shared" si="136"/>
        <v>195.6</v>
      </c>
      <c r="R2213" s="5">
        <v>40.75</v>
      </c>
      <c r="S2213" s="5">
        <f t="shared" si="137"/>
        <v>40.75</v>
      </c>
      <c r="T2213" s="5" t="s">
        <v>8307</v>
      </c>
      <c r="U2213" s="5" t="s">
        <v>8313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12">
        <f t="shared" si="138"/>
        <v>41581.791666666664</v>
      </c>
      <c r="K2214" s="5">
        <v>1380650177</v>
      </c>
      <c r="L2214" s="12">
        <f t="shared" si="139"/>
        <v>41548.497418981482</v>
      </c>
      <c r="M2214" t="b">
        <v>0</v>
      </c>
      <c r="N2214" s="5">
        <v>123</v>
      </c>
      <c r="O2214" t="b">
        <v>1</v>
      </c>
      <c r="P2214" s="5" t="s">
        <v>8278</v>
      </c>
      <c r="Q2214" s="5">
        <f t="shared" si="136"/>
        <v>114.38333333333334</v>
      </c>
      <c r="R2214" s="5">
        <v>55.796747967479675</v>
      </c>
      <c r="S2214" s="5">
        <f t="shared" si="137"/>
        <v>55.796747967479675</v>
      </c>
      <c r="T2214" s="5" t="s">
        <v>8307</v>
      </c>
      <c r="U2214" s="5" t="s">
        <v>8313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12">
        <f t="shared" si="138"/>
        <v>42139.576145833329</v>
      </c>
      <c r="K2215" s="5">
        <v>1429127379</v>
      </c>
      <c r="L2215" s="12">
        <f t="shared" si="139"/>
        <v>42109.576145833329</v>
      </c>
      <c r="M2215" t="b">
        <v>0</v>
      </c>
      <c r="N2215" s="5">
        <v>1</v>
      </c>
      <c r="O2215" t="b">
        <v>1</v>
      </c>
      <c r="P2215" s="5" t="s">
        <v>8278</v>
      </c>
      <c r="Q2215" s="5">
        <f t="shared" si="136"/>
        <v>200</v>
      </c>
      <c r="R2215" s="5">
        <v>10</v>
      </c>
      <c r="S2215" s="5">
        <f t="shared" si="137"/>
        <v>10</v>
      </c>
      <c r="T2215" s="5" t="s">
        <v>8307</v>
      </c>
      <c r="U2215" s="5" t="s">
        <v>8313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12">
        <f t="shared" si="138"/>
        <v>41676.542222222226</v>
      </c>
      <c r="K2216" s="5">
        <v>1389121248</v>
      </c>
      <c r="L2216" s="12">
        <f t="shared" si="139"/>
        <v>41646.542222222226</v>
      </c>
      <c r="M2216" t="b">
        <v>0</v>
      </c>
      <c r="N2216" s="5">
        <v>24</v>
      </c>
      <c r="O2216" t="b">
        <v>1</v>
      </c>
      <c r="P2216" s="5" t="s">
        <v>8278</v>
      </c>
      <c r="Q2216" s="5">
        <f t="shared" si="136"/>
        <v>292.50166666666667</v>
      </c>
      <c r="R2216" s="5">
        <v>73.125416666666666</v>
      </c>
      <c r="S2216" s="5">
        <f t="shared" si="137"/>
        <v>73.125416666666666</v>
      </c>
      <c r="T2216" s="5" t="s">
        <v>8307</v>
      </c>
      <c r="U2216" s="5" t="s">
        <v>8313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12">
        <f t="shared" si="138"/>
        <v>40981.040972222225</v>
      </c>
      <c r="K2217" s="5">
        <v>1329671572</v>
      </c>
      <c r="L2217" s="12">
        <f t="shared" si="139"/>
        <v>40958.467268518521</v>
      </c>
      <c r="M2217" t="b">
        <v>0</v>
      </c>
      <c r="N2217" s="5">
        <v>33</v>
      </c>
      <c r="O2217" t="b">
        <v>1</v>
      </c>
      <c r="P2217" s="5" t="s">
        <v>8278</v>
      </c>
      <c r="Q2217" s="5">
        <f t="shared" si="136"/>
        <v>156.36363636363637</v>
      </c>
      <c r="R2217" s="5">
        <v>26.060606060606062</v>
      </c>
      <c r="S2217" s="5">
        <f t="shared" si="137"/>
        <v>26.060606060606062</v>
      </c>
      <c r="T2217" s="5" t="s">
        <v>8307</v>
      </c>
      <c r="U2217" s="5" t="s">
        <v>8313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12">
        <f t="shared" si="138"/>
        <v>42208.50167824074</v>
      </c>
      <c r="K2218" s="5">
        <v>1436464945</v>
      </c>
      <c r="L2218" s="12">
        <f t="shared" si="139"/>
        <v>42194.50167824074</v>
      </c>
      <c r="M2218" t="b">
        <v>0</v>
      </c>
      <c r="N2218" s="5">
        <v>14</v>
      </c>
      <c r="O2218" t="b">
        <v>1</v>
      </c>
      <c r="P2218" s="5" t="s">
        <v>8278</v>
      </c>
      <c r="Q2218" s="5">
        <f t="shared" si="136"/>
        <v>105.66666666666667</v>
      </c>
      <c r="R2218" s="5">
        <v>22.642857142857142</v>
      </c>
      <c r="S2218" s="5">
        <f t="shared" si="137"/>
        <v>22.642857142857142</v>
      </c>
      <c r="T2218" s="5" t="s">
        <v>8307</v>
      </c>
      <c r="U2218" s="5" t="s">
        <v>8313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12">
        <f t="shared" si="138"/>
        <v>42310.083333333328</v>
      </c>
      <c r="K2219" s="5">
        <v>1445539113</v>
      </c>
      <c r="L2219" s="12">
        <f t="shared" si="139"/>
        <v>42299.526770833334</v>
      </c>
      <c r="M2219" t="b">
        <v>0</v>
      </c>
      <c r="N2219" s="5">
        <v>9</v>
      </c>
      <c r="O2219" t="b">
        <v>1</v>
      </c>
      <c r="P2219" s="5" t="s">
        <v>8278</v>
      </c>
      <c r="Q2219" s="5">
        <f t="shared" si="136"/>
        <v>101.19047619047619</v>
      </c>
      <c r="R2219" s="5">
        <v>47.222222222222221</v>
      </c>
      <c r="S2219" s="5">
        <f t="shared" si="137"/>
        <v>47.222222222222221</v>
      </c>
      <c r="T2219" s="5" t="s">
        <v>8307</v>
      </c>
      <c r="U2219" s="5" t="s">
        <v>8313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12">
        <f t="shared" si="138"/>
        <v>41149.75</v>
      </c>
      <c r="K2220" s="5">
        <v>1344281383</v>
      </c>
      <c r="L2220" s="12">
        <f t="shared" si="139"/>
        <v>41127.562303240738</v>
      </c>
      <c r="M2220" t="b">
        <v>0</v>
      </c>
      <c r="N2220" s="5">
        <v>76</v>
      </c>
      <c r="O2220" t="b">
        <v>1</v>
      </c>
      <c r="P2220" s="5" t="s">
        <v>8278</v>
      </c>
      <c r="Q2220" s="5">
        <f t="shared" si="136"/>
        <v>122.833</v>
      </c>
      <c r="R2220" s="5">
        <v>32.324473684210524</v>
      </c>
      <c r="S2220" s="5">
        <f t="shared" si="137"/>
        <v>32.324473684210524</v>
      </c>
      <c r="T2220" s="5" t="s">
        <v>8307</v>
      </c>
      <c r="U2220" s="5" t="s">
        <v>8313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12">
        <f t="shared" si="138"/>
        <v>42235.468888888892</v>
      </c>
      <c r="K2221" s="5">
        <v>1437412512</v>
      </c>
      <c r="L2221" s="12">
        <f t="shared" si="139"/>
        <v>42205.468888888892</v>
      </c>
      <c r="M2221" t="b">
        <v>0</v>
      </c>
      <c r="N2221" s="5">
        <v>19</v>
      </c>
      <c r="O2221" t="b">
        <v>1</v>
      </c>
      <c r="P2221" s="5" t="s">
        <v>8278</v>
      </c>
      <c r="Q2221" s="5">
        <f t="shared" si="136"/>
        <v>101.5</v>
      </c>
      <c r="R2221" s="5">
        <v>53.421052631578945</v>
      </c>
      <c r="S2221" s="5">
        <f t="shared" si="137"/>
        <v>53.421052631578945</v>
      </c>
      <c r="T2221" s="5" t="s">
        <v>8307</v>
      </c>
      <c r="U2221" s="5" t="s">
        <v>8313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12">
        <f t="shared" si="138"/>
        <v>41481.810601851852</v>
      </c>
      <c r="K2222" s="5">
        <v>1372296436</v>
      </c>
      <c r="L2222" s="12">
        <f t="shared" si="139"/>
        <v>41451.810601851852</v>
      </c>
      <c r="M2222" t="b">
        <v>0</v>
      </c>
      <c r="N2222" s="5">
        <v>69</v>
      </c>
      <c r="O2222" t="b">
        <v>1</v>
      </c>
      <c r="P2222" s="5" t="s">
        <v>8278</v>
      </c>
      <c r="Q2222" s="5">
        <f t="shared" si="136"/>
        <v>101.14285714285714</v>
      </c>
      <c r="R2222" s="5">
        <v>51.304347826086953</v>
      </c>
      <c r="S2222" s="5">
        <f t="shared" si="137"/>
        <v>51.304347826086953</v>
      </c>
      <c r="T2222" s="5" t="s">
        <v>8307</v>
      </c>
      <c r="U2222" s="5" t="s">
        <v>8313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12">
        <f t="shared" si="138"/>
        <v>42482.75</v>
      </c>
      <c r="K2223" s="5">
        <v>1458748809</v>
      </c>
      <c r="L2223" s="12">
        <f t="shared" si="139"/>
        <v>42452.416770833333</v>
      </c>
      <c r="M2223" t="b">
        <v>0</v>
      </c>
      <c r="N2223" s="5">
        <v>218</v>
      </c>
      <c r="O2223" t="b">
        <v>1</v>
      </c>
      <c r="P2223" s="5" t="s">
        <v>8295</v>
      </c>
      <c r="Q2223" s="5">
        <f t="shared" si="136"/>
        <v>108.12</v>
      </c>
      <c r="R2223" s="5">
        <v>37.197247706422019</v>
      </c>
      <c r="S2223" s="5">
        <f t="shared" si="137"/>
        <v>37.197247706422019</v>
      </c>
      <c r="T2223" s="5" t="s">
        <v>8308</v>
      </c>
      <c r="U2223" s="5" t="s">
        <v>8319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12">
        <f t="shared" si="138"/>
        <v>40936.537581018521</v>
      </c>
      <c r="K2224" s="5">
        <v>1325184847</v>
      </c>
      <c r="L2224" s="12">
        <f t="shared" si="139"/>
        <v>40906.537581018521</v>
      </c>
      <c r="M2224" t="b">
        <v>0</v>
      </c>
      <c r="N2224" s="5">
        <v>30</v>
      </c>
      <c r="O2224" t="b">
        <v>1</v>
      </c>
      <c r="P2224" s="5" t="s">
        <v>8295</v>
      </c>
      <c r="Q2224" s="5">
        <f t="shared" si="136"/>
        <v>162.6</v>
      </c>
      <c r="R2224" s="5">
        <v>27.1</v>
      </c>
      <c r="S2224" s="5">
        <f t="shared" si="137"/>
        <v>27.1</v>
      </c>
      <c r="T2224" s="5" t="s">
        <v>8308</v>
      </c>
      <c r="U2224" s="5" t="s">
        <v>8319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12">
        <f t="shared" si="138"/>
        <v>42182.390833333338</v>
      </c>
      <c r="K2225" s="5">
        <v>1432826568</v>
      </c>
      <c r="L2225" s="12">
        <f t="shared" si="139"/>
        <v>42152.390833333338</v>
      </c>
      <c r="M2225" t="b">
        <v>0</v>
      </c>
      <c r="N2225" s="5">
        <v>100</v>
      </c>
      <c r="O2225" t="b">
        <v>1</v>
      </c>
      <c r="P2225" s="5" t="s">
        <v>8295</v>
      </c>
      <c r="Q2225" s="5">
        <f t="shared" si="136"/>
        <v>105.8</v>
      </c>
      <c r="R2225" s="5">
        <v>206.31</v>
      </c>
      <c r="S2225" s="5">
        <f t="shared" si="137"/>
        <v>206.31</v>
      </c>
      <c r="T2225" s="5" t="s">
        <v>8308</v>
      </c>
      <c r="U2225" s="5" t="s">
        <v>8319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12">
        <f t="shared" si="138"/>
        <v>42672.541666666672</v>
      </c>
      <c r="K2226" s="5">
        <v>1475337675</v>
      </c>
      <c r="L2226" s="12">
        <f t="shared" si="139"/>
        <v>42644.417534722219</v>
      </c>
      <c r="M2226" t="b">
        <v>0</v>
      </c>
      <c r="N2226" s="5">
        <v>296</v>
      </c>
      <c r="O2226" t="b">
        <v>1</v>
      </c>
      <c r="P2226" s="5" t="s">
        <v>8295</v>
      </c>
      <c r="Q2226" s="5">
        <f t="shared" si="136"/>
        <v>243.15</v>
      </c>
      <c r="R2226" s="5">
        <v>82.145270270270274</v>
      </c>
      <c r="S2226" s="5">
        <f t="shared" si="137"/>
        <v>82.145270270270274</v>
      </c>
      <c r="T2226" s="5" t="s">
        <v>8308</v>
      </c>
      <c r="U2226" s="5" t="s">
        <v>8319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12">
        <f t="shared" si="138"/>
        <v>41903.54184027778</v>
      </c>
      <c r="K2227" s="5">
        <v>1408734015</v>
      </c>
      <c r="L2227" s="12">
        <f t="shared" si="139"/>
        <v>41873.54184027778</v>
      </c>
      <c r="M2227" t="b">
        <v>0</v>
      </c>
      <c r="N2227" s="5">
        <v>1204</v>
      </c>
      <c r="O2227" t="b">
        <v>1</v>
      </c>
      <c r="P2227" s="5" t="s">
        <v>8295</v>
      </c>
      <c r="Q2227" s="5">
        <f t="shared" si="136"/>
        <v>944.83338095238094</v>
      </c>
      <c r="R2227" s="5">
        <v>164.79651993355483</v>
      </c>
      <c r="S2227" s="5">
        <f t="shared" si="137"/>
        <v>164.79651993355483</v>
      </c>
      <c r="T2227" s="5" t="s">
        <v>8308</v>
      </c>
      <c r="U2227" s="5" t="s">
        <v>8319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12">
        <f t="shared" si="138"/>
        <v>42411.957638888889</v>
      </c>
      <c r="K2228" s="5">
        <v>1452625822</v>
      </c>
      <c r="L2228" s="12">
        <f t="shared" si="139"/>
        <v>42381.54886574074</v>
      </c>
      <c r="M2228" t="b">
        <v>0</v>
      </c>
      <c r="N2228" s="5">
        <v>321</v>
      </c>
      <c r="O2228" t="b">
        <v>1</v>
      </c>
      <c r="P2228" s="5" t="s">
        <v>8295</v>
      </c>
      <c r="Q2228" s="5">
        <f t="shared" si="136"/>
        <v>108.46283333333335</v>
      </c>
      <c r="R2228" s="5">
        <v>60.820280373831778</v>
      </c>
      <c r="S2228" s="5">
        <f t="shared" si="137"/>
        <v>60.820280373831778</v>
      </c>
      <c r="T2228" s="5" t="s">
        <v>8308</v>
      </c>
      <c r="U2228" s="5" t="s">
        <v>8319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12">
        <f t="shared" si="138"/>
        <v>41591.599016203705</v>
      </c>
      <c r="K2229" s="5">
        <v>1381778555</v>
      </c>
      <c r="L2229" s="12">
        <f t="shared" si="139"/>
        <v>41561.557349537034</v>
      </c>
      <c r="M2229" t="b">
        <v>0</v>
      </c>
      <c r="N2229" s="5">
        <v>301</v>
      </c>
      <c r="O2229" t="b">
        <v>1</v>
      </c>
      <c r="P2229" s="5" t="s">
        <v>8295</v>
      </c>
      <c r="Q2229" s="5">
        <f t="shared" si="136"/>
        <v>157.37692307692308</v>
      </c>
      <c r="R2229" s="5">
        <v>67.970099667774093</v>
      </c>
      <c r="S2229" s="5">
        <f t="shared" si="137"/>
        <v>67.970099667774093</v>
      </c>
      <c r="T2229" s="5" t="s">
        <v>8308</v>
      </c>
      <c r="U2229" s="5" t="s">
        <v>8319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12">
        <f t="shared" si="138"/>
        <v>42232.028194444443</v>
      </c>
      <c r="K2230" s="5">
        <v>1437115236</v>
      </c>
      <c r="L2230" s="12">
        <f t="shared" si="139"/>
        <v>42202.028194444443</v>
      </c>
      <c r="M2230" t="b">
        <v>0</v>
      </c>
      <c r="N2230" s="5">
        <v>144</v>
      </c>
      <c r="O2230" t="b">
        <v>1</v>
      </c>
      <c r="P2230" s="5" t="s">
        <v>8295</v>
      </c>
      <c r="Q2230" s="5">
        <f t="shared" si="136"/>
        <v>1174.49</v>
      </c>
      <c r="R2230" s="5">
        <v>81.561805555555551</v>
      </c>
      <c r="S2230" s="5">
        <f t="shared" si="137"/>
        <v>81.561805555555551</v>
      </c>
      <c r="T2230" s="5" t="s">
        <v>8308</v>
      </c>
      <c r="U2230" s="5" t="s">
        <v>8319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12">
        <f t="shared" si="138"/>
        <v>41519.916666666664</v>
      </c>
      <c r="K2231" s="5">
        <v>1375113391</v>
      </c>
      <c r="L2231" s="12">
        <f t="shared" si="139"/>
        <v>41484.414247685185</v>
      </c>
      <c r="M2231" t="b">
        <v>0</v>
      </c>
      <c r="N2231" s="5">
        <v>539</v>
      </c>
      <c r="O2231" t="b">
        <v>1</v>
      </c>
      <c r="P2231" s="5" t="s">
        <v>8295</v>
      </c>
      <c r="Q2231" s="5">
        <f t="shared" si="136"/>
        <v>171.04755366949576</v>
      </c>
      <c r="R2231" s="5">
        <v>25.42547309833024</v>
      </c>
      <c r="S2231" s="5">
        <f t="shared" si="137"/>
        <v>25.42547309833024</v>
      </c>
      <c r="T2231" s="5" t="s">
        <v>8308</v>
      </c>
      <c r="U2231" s="5" t="s">
        <v>8319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12">
        <f t="shared" si="138"/>
        <v>41754.631099537037</v>
      </c>
      <c r="K2232" s="5">
        <v>1395868127</v>
      </c>
      <c r="L2232" s="12">
        <f t="shared" si="139"/>
        <v>41724.631099537037</v>
      </c>
      <c r="M2232" t="b">
        <v>0</v>
      </c>
      <c r="N2232" s="5">
        <v>498</v>
      </c>
      <c r="O2232" t="b">
        <v>1</v>
      </c>
      <c r="P2232" s="5" t="s">
        <v>8295</v>
      </c>
      <c r="Q2232" s="5">
        <f t="shared" si="136"/>
        <v>125.95294117647059</v>
      </c>
      <c r="R2232" s="5">
        <v>21.497991967871485</v>
      </c>
      <c r="S2232" s="5">
        <f t="shared" si="137"/>
        <v>21.497991967871485</v>
      </c>
      <c r="T2232" s="5" t="s">
        <v>8308</v>
      </c>
      <c r="U2232" s="5" t="s">
        <v>8319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12">
        <f t="shared" si="138"/>
        <v>41449.958333333336</v>
      </c>
      <c r="K2233" s="5">
        <v>1369864301</v>
      </c>
      <c r="L2233" s="12">
        <f t="shared" si="139"/>
        <v>41423.660891203705</v>
      </c>
      <c r="M2233" t="b">
        <v>0</v>
      </c>
      <c r="N2233" s="5">
        <v>1113</v>
      </c>
      <c r="O2233" t="b">
        <v>1</v>
      </c>
      <c r="P2233" s="5" t="s">
        <v>8295</v>
      </c>
      <c r="Q2233" s="5">
        <f t="shared" si="136"/>
        <v>1212.1296</v>
      </c>
      <c r="R2233" s="5">
        <v>27.226630727762803</v>
      </c>
      <c r="S2233" s="5">
        <f t="shared" si="137"/>
        <v>27.226630727762803</v>
      </c>
      <c r="T2233" s="5" t="s">
        <v>8308</v>
      </c>
      <c r="U2233" s="5" t="s">
        <v>8319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12">
        <f t="shared" si="138"/>
        <v>41838.875</v>
      </c>
      <c r="K2234" s="5">
        <v>1402945408</v>
      </c>
      <c r="L2234" s="12">
        <f t="shared" si="139"/>
        <v>41806.544074074074</v>
      </c>
      <c r="M2234" t="b">
        <v>0</v>
      </c>
      <c r="N2234" s="5">
        <v>988</v>
      </c>
      <c r="O2234" t="b">
        <v>1</v>
      </c>
      <c r="P2234" s="5" t="s">
        <v>8295</v>
      </c>
      <c r="Q2234" s="5">
        <f t="shared" si="136"/>
        <v>495.8</v>
      </c>
      <c r="R2234" s="5">
        <v>25.091093117408906</v>
      </c>
      <c r="S2234" s="5">
        <f t="shared" si="137"/>
        <v>25.091093117408906</v>
      </c>
      <c r="T2234" s="5" t="s">
        <v>8308</v>
      </c>
      <c r="U2234" s="5" t="s">
        <v>8319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12">
        <f t="shared" si="138"/>
        <v>42351.75</v>
      </c>
      <c r="K2235" s="5">
        <v>1448269539</v>
      </c>
      <c r="L2235" s="12">
        <f t="shared" si="139"/>
        <v>42331.128923611112</v>
      </c>
      <c r="M2235" t="b">
        <v>0</v>
      </c>
      <c r="N2235" s="5">
        <v>391</v>
      </c>
      <c r="O2235" t="b">
        <v>1</v>
      </c>
      <c r="P2235" s="5" t="s">
        <v>8295</v>
      </c>
      <c r="Q2235" s="5">
        <f t="shared" si="136"/>
        <v>332.04</v>
      </c>
      <c r="R2235" s="5">
        <v>21.230179028132991</v>
      </c>
      <c r="S2235" s="5">
        <f t="shared" si="137"/>
        <v>21.230179028132991</v>
      </c>
      <c r="T2235" s="5" t="s">
        <v>8308</v>
      </c>
      <c r="U2235" s="5" t="s">
        <v>8319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12">
        <f t="shared" si="138"/>
        <v>42740.574618055558</v>
      </c>
      <c r="K2236" s="5">
        <v>1481053647</v>
      </c>
      <c r="L2236" s="12">
        <f t="shared" si="139"/>
        <v>42710.574618055558</v>
      </c>
      <c r="M2236" t="b">
        <v>0</v>
      </c>
      <c r="N2236" s="5">
        <v>28</v>
      </c>
      <c r="O2236" t="b">
        <v>1</v>
      </c>
      <c r="P2236" s="5" t="s">
        <v>8295</v>
      </c>
      <c r="Q2236" s="5">
        <f t="shared" si="136"/>
        <v>1165</v>
      </c>
      <c r="R2236" s="5">
        <v>41.607142857142854</v>
      </c>
      <c r="S2236" s="5">
        <f t="shared" si="137"/>
        <v>41.607142857142854</v>
      </c>
      <c r="T2236" s="5" t="s">
        <v>8308</v>
      </c>
      <c r="U2236" s="5" t="s">
        <v>8319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12">
        <f t="shared" si="138"/>
        <v>42091.730451388888</v>
      </c>
      <c r="K2237" s="5">
        <v>1424997111</v>
      </c>
      <c r="L2237" s="12">
        <f t="shared" si="139"/>
        <v>42061.772118055553</v>
      </c>
      <c r="M2237" t="b">
        <v>0</v>
      </c>
      <c r="N2237" s="5">
        <v>147</v>
      </c>
      <c r="O2237" t="b">
        <v>1</v>
      </c>
      <c r="P2237" s="5" t="s">
        <v>8295</v>
      </c>
      <c r="Q2237" s="5">
        <f t="shared" si="136"/>
        <v>153.3153846153846</v>
      </c>
      <c r="R2237" s="5">
        <v>135.58503401360545</v>
      </c>
      <c r="S2237" s="5">
        <f t="shared" si="137"/>
        <v>135.58503401360545</v>
      </c>
      <c r="T2237" s="5" t="s">
        <v>8308</v>
      </c>
      <c r="U2237" s="5" t="s">
        <v>8319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12">
        <f t="shared" si="138"/>
        <v>42401.367164351846</v>
      </c>
      <c r="K2238" s="5">
        <v>1451746123</v>
      </c>
      <c r="L2238" s="12">
        <f t="shared" si="139"/>
        <v>42371.367164351846</v>
      </c>
      <c r="M2238" t="b">
        <v>0</v>
      </c>
      <c r="N2238" s="5">
        <v>680</v>
      </c>
      <c r="O2238" t="b">
        <v>1</v>
      </c>
      <c r="P2238" s="5" t="s">
        <v>8295</v>
      </c>
      <c r="Q2238" s="5">
        <f t="shared" si="136"/>
        <v>537.10714285714289</v>
      </c>
      <c r="R2238" s="5">
        <v>22.116176470588236</v>
      </c>
      <c r="S2238" s="5">
        <f t="shared" si="137"/>
        <v>22.116176470588236</v>
      </c>
      <c r="T2238" s="5" t="s">
        <v>8308</v>
      </c>
      <c r="U2238" s="5" t="s">
        <v>8319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12">
        <f t="shared" si="138"/>
        <v>41955.082638888889</v>
      </c>
      <c r="K2239" s="5">
        <v>1412294683</v>
      </c>
      <c r="L2239" s="12">
        <f t="shared" si="139"/>
        <v>41914.753275462965</v>
      </c>
      <c r="M2239" t="b">
        <v>0</v>
      </c>
      <c r="N2239" s="5">
        <v>983</v>
      </c>
      <c r="O2239" t="b">
        <v>1</v>
      </c>
      <c r="P2239" s="5" t="s">
        <v>8295</v>
      </c>
      <c r="Q2239" s="5">
        <f t="shared" si="136"/>
        <v>352.92777777777781</v>
      </c>
      <c r="R2239" s="5">
        <v>64.625635808748726</v>
      </c>
      <c r="S2239" s="5">
        <f t="shared" si="137"/>
        <v>64.625635808748726</v>
      </c>
      <c r="T2239" s="5" t="s">
        <v>8308</v>
      </c>
      <c r="U2239" s="5" t="s">
        <v>8319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12">
        <f t="shared" si="138"/>
        <v>42804.371712962966</v>
      </c>
      <c r="K2240" s="5">
        <v>1486565716</v>
      </c>
      <c r="L2240" s="12">
        <f t="shared" si="139"/>
        <v>42774.371712962966</v>
      </c>
      <c r="M2240" t="b">
        <v>0</v>
      </c>
      <c r="N2240" s="5">
        <v>79</v>
      </c>
      <c r="O2240" t="b">
        <v>1</v>
      </c>
      <c r="P2240" s="5" t="s">
        <v>8295</v>
      </c>
      <c r="Q2240" s="5">
        <f t="shared" si="136"/>
        <v>137.4</v>
      </c>
      <c r="R2240" s="5">
        <v>69.569620253164558</v>
      </c>
      <c r="S2240" s="5">
        <f t="shared" si="137"/>
        <v>69.569620253164558</v>
      </c>
      <c r="T2240" s="5" t="s">
        <v>8308</v>
      </c>
      <c r="U2240" s="5" t="s">
        <v>8319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12">
        <f t="shared" si="138"/>
        <v>41608.918055555558</v>
      </c>
      <c r="K2241" s="5">
        <v>1382742014</v>
      </c>
      <c r="L2241" s="12">
        <f t="shared" si="139"/>
        <v>41572.708495370374</v>
      </c>
      <c r="M2241" t="b">
        <v>0</v>
      </c>
      <c r="N2241" s="5">
        <v>426</v>
      </c>
      <c r="O2241" t="b">
        <v>1</v>
      </c>
      <c r="P2241" s="5" t="s">
        <v>8295</v>
      </c>
      <c r="Q2241" s="5">
        <f t="shared" si="136"/>
        <v>128.02668</v>
      </c>
      <c r="R2241" s="5">
        <v>75.133028169014082</v>
      </c>
      <c r="S2241" s="5">
        <f t="shared" si="137"/>
        <v>75.133028169014082</v>
      </c>
      <c r="T2241" s="5" t="s">
        <v>8308</v>
      </c>
      <c r="U2241" s="5" t="s">
        <v>8319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12">
        <f t="shared" si="138"/>
        <v>42482.575740740736</v>
      </c>
      <c r="K2242" s="5">
        <v>1458762544</v>
      </c>
      <c r="L2242" s="12">
        <f t="shared" si="139"/>
        <v>42452.575740740736</v>
      </c>
      <c r="M2242" t="b">
        <v>0</v>
      </c>
      <c r="N2242" s="5">
        <v>96</v>
      </c>
      <c r="O2242" t="b">
        <v>1</v>
      </c>
      <c r="P2242" s="5" t="s">
        <v>8295</v>
      </c>
      <c r="Q2242" s="5">
        <f t="shared" ref="Q2242:Q2305" si="140">E2242*100/D2242</f>
        <v>270.68</v>
      </c>
      <c r="R2242" s="5">
        <v>140.97916666666666</v>
      </c>
      <c r="S2242" s="5">
        <f t="shared" ref="S2242:S2305" si="141">IFERROR(R2242,0)</f>
        <v>140.97916666666666</v>
      </c>
      <c r="T2242" s="5" t="s">
        <v>8308</v>
      </c>
      <c r="U2242" s="5" t="s">
        <v>8319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12">
        <f t="shared" ref="J2243:J2306" si="142">(I2243/86400)+25569+(-6/24)</f>
        <v>42796.577546296292</v>
      </c>
      <c r="K2243" s="5">
        <v>1485892300</v>
      </c>
      <c r="L2243" s="12">
        <f t="shared" ref="L2243:L2306" si="143">(K2243/86400)+25569+(-6/24)</f>
        <v>42766.577546296292</v>
      </c>
      <c r="M2243" t="b">
        <v>0</v>
      </c>
      <c r="N2243" s="5">
        <v>163</v>
      </c>
      <c r="O2243" t="b">
        <v>1</v>
      </c>
      <c r="P2243" s="5" t="s">
        <v>8295</v>
      </c>
      <c r="Q2243" s="5">
        <f t="shared" si="140"/>
        <v>806.4</v>
      </c>
      <c r="R2243" s="5">
        <v>49.472392638036808</v>
      </c>
      <c r="S2243" s="5">
        <f t="shared" si="141"/>
        <v>49.472392638036808</v>
      </c>
      <c r="T2243" s="5" t="s">
        <v>8308</v>
      </c>
      <c r="U2243" s="5" t="s">
        <v>8319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12">
        <f t="shared" si="142"/>
        <v>41604.876388888893</v>
      </c>
      <c r="K2244" s="5">
        <v>1382449733</v>
      </c>
      <c r="L2244" s="12">
        <f t="shared" si="143"/>
        <v>41569.325613425928</v>
      </c>
      <c r="M2244" t="b">
        <v>0</v>
      </c>
      <c r="N2244" s="5">
        <v>2525</v>
      </c>
      <c r="O2244" t="b">
        <v>1</v>
      </c>
      <c r="P2244" s="5" t="s">
        <v>8295</v>
      </c>
      <c r="Q2244" s="5">
        <f t="shared" si="140"/>
        <v>1360.0976000000001</v>
      </c>
      <c r="R2244" s="5">
        <v>53.865251485148519</v>
      </c>
      <c r="S2244" s="5">
        <f t="shared" si="141"/>
        <v>53.865251485148519</v>
      </c>
      <c r="T2244" s="5" t="s">
        <v>8308</v>
      </c>
      <c r="U2244" s="5" t="s">
        <v>8319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12">
        <f t="shared" si="142"/>
        <v>42806.875</v>
      </c>
      <c r="K2245" s="5">
        <v>1488823290</v>
      </c>
      <c r="L2245" s="12">
        <f t="shared" si="143"/>
        <v>42800.501041666663</v>
      </c>
      <c r="M2245" t="b">
        <v>0</v>
      </c>
      <c r="N2245" s="5">
        <v>2035</v>
      </c>
      <c r="O2245" t="b">
        <v>1</v>
      </c>
      <c r="P2245" s="5" t="s">
        <v>8295</v>
      </c>
      <c r="Q2245" s="5">
        <f t="shared" si="140"/>
        <v>930250</v>
      </c>
      <c r="R2245" s="5">
        <v>4.5712530712530715</v>
      </c>
      <c r="S2245" s="5">
        <f t="shared" si="141"/>
        <v>4.5712530712530715</v>
      </c>
      <c r="T2245" s="5" t="s">
        <v>8308</v>
      </c>
      <c r="U2245" s="5" t="s">
        <v>8319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12">
        <f t="shared" si="142"/>
        <v>42659.604166666672</v>
      </c>
      <c r="K2246" s="5">
        <v>1475609946</v>
      </c>
      <c r="L2246" s="12">
        <f t="shared" si="143"/>
        <v>42647.568819444445</v>
      </c>
      <c r="M2246" t="b">
        <v>0</v>
      </c>
      <c r="N2246" s="5">
        <v>290</v>
      </c>
      <c r="O2246" t="b">
        <v>1</v>
      </c>
      <c r="P2246" s="5" t="s">
        <v>8295</v>
      </c>
      <c r="Q2246" s="5">
        <f t="shared" si="140"/>
        <v>377.02</v>
      </c>
      <c r="R2246" s="5">
        <v>65.00344827586207</v>
      </c>
      <c r="S2246" s="5">
        <f t="shared" si="141"/>
        <v>65.00344827586207</v>
      </c>
      <c r="T2246" s="5" t="s">
        <v>8308</v>
      </c>
      <c r="U2246" s="5" t="s">
        <v>8319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12">
        <f t="shared" si="142"/>
        <v>41691.5</v>
      </c>
      <c r="K2247" s="5">
        <v>1390323617</v>
      </c>
      <c r="L2247" s="12">
        <f t="shared" si="143"/>
        <v>41660.45853009259</v>
      </c>
      <c r="M2247" t="b">
        <v>0</v>
      </c>
      <c r="N2247" s="5">
        <v>1980</v>
      </c>
      <c r="O2247" t="b">
        <v>1</v>
      </c>
      <c r="P2247" s="5" t="s">
        <v>8295</v>
      </c>
      <c r="Q2247" s="5">
        <f t="shared" si="140"/>
        <v>2647.0250000000001</v>
      </c>
      <c r="R2247" s="5">
        <v>53.475252525252522</v>
      </c>
      <c r="S2247" s="5">
        <f t="shared" si="141"/>
        <v>53.475252525252522</v>
      </c>
      <c r="T2247" s="5" t="s">
        <v>8308</v>
      </c>
      <c r="U2247" s="5" t="s">
        <v>8319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12">
        <f t="shared" si="142"/>
        <v>42251.54178240741</v>
      </c>
      <c r="K2248" s="5">
        <v>1438801210</v>
      </c>
      <c r="L2248" s="12">
        <f t="shared" si="143"/>
        <v>42221.54178240741</v>
      </c>
      <c r="M2248" t="b">
        <v>0</v>
      </c>
      <c r="N2248" s="5">
        <v>57</v>
      </c>
      <c r="O2248" t="b">
        <v>1</v>
      </c>
      <c r="P2248" s="5" t="s">
        <v>8295</v>
      </c>
      <c r="Q2248" s="5">
        <f t="shared" si="140"/>
        <v>100.12</v>
      </c>
      <c r="R2248" s="5">
        <v>43.912280701754383</v>
      </c>
      <c r="S2248" s="5">
        <f t="shared" si="141"/>
        <v>43.912280701754383</v>
      </c>
      <c r="T2248" s="5" t="s">
        <v>8308</v>
      </c>
      <c r="U2248" s="5" t="s">
        <v>8319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12">
        <f t="shared" si="142"/>
        <v>42214.416261574079</v>
      </c>
      <c r="K2249" s="5">
        <v>1436975965</v>
      </c>
      <c r="L2249" s="12">
        <f t="shared" si="143"/>
        <v>42200.416261574079</v>
      </c>
      <c r="M2249" t="b">
        <v>0</v>
      </c>
      <c r="N2249" s="5">
        <v>380</v>
      </c>
      <c r="O2249" t="b">
        <v>1</v>
      </c>
      <c r="P2249" s="5" t="s">
        <v>8295</v>
      </c>
      <c r="Q2249" s="5">
        <f t="shared" si="140"/>
        <v>104.45405405405405</v>
      </c>
      <c r="R2249" s="5">
        <v>50.852631578947367</v>
      </c>
      <c r="S2249" s="5">
        <f t="shared" si="141"/>
        <v>50.852631578947367</v>
      </c>
      <c r="T2249" s="5" t="s">
        <v>8308</v>
      </c>
      <c r="U2249" s="5" t="s">
        <v>8319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12">
        <f t="shared" si="142"/>
        <v>42718.625902777778</v>
      </c>
      <c r="K2250" s="5">
        <v>1479157278</v>
      </c>
      <c r="L2250" s="12">
        <f t="shared" si="143"/>
        <v>42688.625902777778</v>
      </c>
      <c r="M2250" t="b">
        <v>0</v>
      </c>
      <c r="N2250" s="5">
        <v>128</v>
      </c>
      <c r="O2250" t="b">
        <v>1</v>
      </c>
      <c r="P2250" s="5" t="s">
        <v>8295</v>
      </c>
      <c r="Q2250" s="5">
        <f t="shared" si="140"/>
        <v>107.21428571428571</v>
      </c>
      <c r="R2250" s="5">
        <v>58.6328125</v>
      </c>
      <c r="S2250" s="5">
        <f t="shared" si="141"/>
        <v>58.6328125</v>
      </c>
      <c r="T2250" s="5" t="s">
        <v>8308</v>
      </c>
      <c r="U2250" s="5" t="s">
        <v>8319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12">
        <f t="shared" si="142"/>
        <v>41366.411631944444</v>
      </c>
      <c r="K2251" s="5">
        <v>1362329565</v>
      </c>
      <c r="L2251" s="12">
        <f t="shared" si="143"/>
        <v>41336.453298611115</v>
      </c>
      <c r="M2251" t="b">
        <v>0</v>
      </c>
      <c r="N2251" s="5">
        <v>180</v>
      </c>
      <c r="O2251" t="b">
        <v>1</v>
      </c>
      <c r="P2251" s="5" t="s">
        <v>8295</v>
      </c>
      <c r="Q2251" s="5">
        <f t="shared" si="140"/>
        <v>168.77142857142857</v>
      </c>
      <c r="R2251" s="5">
        <v>32.81666666666667</v>
      </c>
      <c r="S2251" s="5">
        <f t="shared" si="141"/>
        <v>32.81666666666667</v>
      </c>
      <c r="T2251" s="5" t="s">
        <v>8308</v>
      </c>
      <c r="U2251" s="5" t="s">
        <v>8319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12">
        <f t="shared" si="142"/>
        <v>42706.7971412037</v>
      </c>
      <c r="K2252" s="5">
        <v>1478131673</v>
      </c>
      <c r="L2252" s="12">
        <f t="shared" si="143"/>
        <v>42676.755474537036</v>
      </c>
      <c r="M2252" t="b">
        <v>0</v>
      </c>
      <c r="N2252" s="5">
        <v>571</v>
      </c>
      <c r="O2252" t="b">
        <v>1</v>
      </c>
      <c r="P2252" s="5" t="s">
        <v>8295</v>
      </c>
      <c r="Q2252" s="5">
        <f t="shared" si="140"/>
        <v>975.11199999999997</v>
      </c>
      <c r="R2252" s="5">
        <v>426.93169877408059</v>
      </c>
      <c r="S2252" s="5">
        <f t="shared" si="141"/>
        <v>426.93169877408059</v>
      </c>
      <c r="T2252" s="5" t="s">
        <v>8308</v>
      </c>
      <c r="U2252" s="5" t="s">
        <v>8319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12">
        <f t="shared" si="142"/>
        <v>41867.09579861111</v>
      </c>
      <c r="K2253" s="5">
        <v>1406362677</v>
      </c>
      <c r="L2253" s="12">
        <f t="shared" si="143"/>
        <v>41846.09579861111</v>
      </c>
      <c r="M2253" t="b">
        <v>0</v>
      </c>
      <c r="N2253" s="5">
        <v>480</v>
      </c>
      <c r="O2253" t="b">
        <v>1</v>
      </c>
      <c r="P2253" s="5" t="s">
        <v>8295</v>
      </c>
      <c r="Q2253" s="5">
        <f t="shared" si="140"/>
        <v>134.44929411764707</v>
      </c>
      <c r="R2253" s="5">
        <v>23.808729166666669</v>
      </c>
      <c r="S2253" s="5">
        <f t="shared" si="141"/>
        <v>23.808729166666669</v>
      </c>
      <c r="T2253" s="5" t="s">
        <v>8308</v>
      </c>
      <c r="U2253" s="5" t="s">
        <v>8319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12">
        <f t="shared" si="142"/>
        <v>42588.077986111108</v>
      </c>
      <c r="K2254" s="5">
        <v>1469173938</v>
      </c>
      <c r="L2254" s="12">
        <f t="shared" si="143"/>
        <v>42573.077986111108</v>
      </c>
      <c r="M2254" t="b">
        <v>0</v>
      </c>
      <c r="N2254" s="5">
        <v>249</v>
      </c>
      <c r="O2254" t="b">
        <v>1</v>
      </c>
      <c r="P2254" s="5" t="s">
        <v>8295</v>
      </c>
      <c r="Q2254" s="5">
        <f t="shared" si="140"/>
        <v>272.27777777777777</v>
      </c>
      <c r="R2254" s="5">
        <v>98.413654618473899</v>
      </c>
      <c r="S2254" s="5">
        <f t="shared" si="141"/>
        <v>98.413654618473899</v>
      </c>
      <c r="T2254" s="5" t="s">
        <v>8308</v>
      </c>
      <c r="U2254" s="5" t="s">
        <v>8319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12">
        <f t="shared" si="142"/>
        <v>42326.422997685186</v>
      </c>
      <c r="K2255" s="5">
        <v>1445267347</v>
      </c>
      <c r="L2255" s="12">
        <f t="shared" si="143"/>
        <v>42296.381331018521</v>
      </c>
      <c r="M2255" t="b">
        <v>0</v>
      </c>
      <c r="N2255" s="5">
        <v>84</v>
      </c>
      <c r="O2255" t="b">
        <v>1</v>
      </c>
      <c r="P2255" s="5" t="s">
        <v>8295</v>
      </c>
      <c r="Q2255" s="5">
        <f t="shared" si="140"/>
        <v>112.6875</v>
      </c>
      <c r="R2255" s="5">
        <v>107.32142857142857</v>
      </c>
      <c r="S2255" s="5">
        <f t="shared" si="141"/>
        <v>107.32142857142857</v>
      </c>
      <c r="T2255" s="5" t="s">
        <v>8308</v>
      </c>
      <c r="U2255" s="5" t="s">
        <v>8319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12">
        <f t="shared" si="142"/>
        <v>42759.397777777776</v>
      </c>
      <c r="K2256" s="5">
        <v>1484667168</v>
      </c>
      <c r="L2256" s="12">
        <f t="shared" si="143"/>
        <v>42752.397777777776</v>
      </c>
      <c r="M2256" t="b">
        <v>0</v>
      </c>
      <c r="N2256" s="5">
        <v>197</v>
      </c>
      <c r="O2256" t="b">
        <v>1</v>
      </c>
      <c r="P2256" s="5" t="s">
        <v>8295</v>
      </c>
      <c r="Q2256" s="5">
        <f t="shared" si="140"/>
        <v>459.8</v>
      </c>
      <c r="R2256" s="5">
        <v>11.67005076142132</v>
      </c>
      <c r="S2256" s="5">
        <f t="shared" si="141"/>
        <v>11.67005076142132</v>
      </c>
      <c r="T2256" s="5" t="s">
        <v>8308</v>
      </c>
      <c r="U2256" s="5" t="s">
        <v>8319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12">
        <f t="shared" si="142"/>
        <v>42497.701979166668</v>
      </c>
      <c r="K2257" s="5">
        <v>1460069451</v>
      </c>
      <c r="L2257" s="12">
        <f t="shared" si="143"/>
        <v>42467.701979166668</v>
      </c>
      <c r="M2257" t="b">
        <v>0</v>
      </c>
      <c r="N2257" s="5">
        <v>271</v>
      </c>
      <c r="O2257" t="b">
        <v>1</v>
      </c>
      <c r="P2257" s="5" t="s">
        <v>8295</v>
      </c>
      <c r="Q2257" s="5">
        <f t="shared" si="140"/>
        <v>286.65822784810126</v>
      </c>
      <c r="R2257" s="5">
        <v>41.782287822878232</v>
      </c>
      <c r="S2257" s="5">
        <f t="shared" si="141"/>
        <v>41.782287822878232</v>
      </c>
      <c r="T2257" s="5" t="s">
        <v>8308</v>
      </c>
      <c r="U2257" s="5" t="s">
        <v>8319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12">
        <f t="shared" si="142"/>
        <v>42696.201921296291</v>
      </c>
      <c r="K2258" s="5">
        <v>1478602246</v>
      </c>
      <c r="L2258" s="12">
        <f t="shared" si="143"/>
        <v>42682.201921296291</v>
      </c>
      <c r="M2258" t="b">
        <v>0</v>
      </c>
      <c r="N2258" s="5">
        <v>50</v>
      </c>
      <c r="O2258" t="b">
        <v>1</v>
      </c>
      <c r="P2258" s="5" t="s">
        <v>8295</v>
      </c>
      <c r="Q2258" s="5">
        <f t="shared" si="140"/>
        <v>222.70833333333334</v>
      </c>
      <c r="R2258" s="5">
        <v>21.38</v>
      </c>
      <c r="S2258" s="5">
        <f t="shared" si="141"/>
        <v>21.38</v>
      </c>
      <c r="T2258" s="5" t="s">
        <v>8308</v>
      </c>
      <c r="U2258" s="5" t="s">
        <v>8319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12">
        <f t="shared" si="142"/>
        <v>42540.708333333328</v>
      </c>
      <c r="K2259" s="5">
        <v>1463351329</v>
      </c>
      <c r="L2259" s="12">
        <f t="shared" si="143"/>
        <v>42505.686678240745</v>
      </c>
      <c r="M2259" t="b">
        <v>0</v>
      </c>
      <c r="N2259" s="5">
        <v>169</v>
      </c>
      <c r="O2259" t="b">
        <v>1</v>
      </c>
      <c r="P2259" s="5" t="s">
        <v>8295</v>
      </c>
      <c r="Q2259" s="5">
        <f t="shared" si="140"/>
        <v>636.14</v>
      </c>
      <c r="R2259" s="5">
        <v>94.103550295857985</v>
      </c>
      <c r="S2259" s="5">
        <f t="shared" si="141"/>
        <v>94.103550295857985</v>
      </c>
      <c r="T2259" s="5" t="s">
        <v>8308</v>
      </c>
      <c r="U2259" s="5" t="s">
        <v>8319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12">
        <f t="shared" si="142"/>
        <v>42166.50100694444</v>
      </c>
      <c r="K2260" s="5">
        <v>1431453687</v>
      </c>
      <c r="L2260" s="12">
        <f t="shared" si="143"/>
        <v>42136.50100694444</v>
      </c>
      <c r="M2260" t="b">
        <v>0</v>
      </c>
      <c r="N2260" s="5">
        <v>205</v>
      </c>
      <c r="O2260" t="b">
        <v>1</v>
      </c>
      <c r="P2260" s="5" t="s">
        <v>8295</v>
      </c>
      <c r="Q2260" s="5">
        <f t="shared" si="140"/>
        <v>146.5</v>
      </c>
      <c r="R2260" s="5">
        <v>15.721951219512196</v>
      </c>
      <c r="S2260" s="5">
        <f t="shared" si="141"/>
        <v>15.721951219512196</v>
      </c>
      <c r="T2260" s="5" t="s">
        <v>8308</v>
      </c>
      <c r="U2260" s="5" t="s">
        <v>8319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12">
        <f t="shared" si="142"/>
        <v>42712.554814814815</v>
      </c>
      <c r="K2261" s="5">
        <v>1480360736</v>
      </c>
      <c r="L2261" s="12">
        <f t="shared" si="143"/>
        <v>42702.554814814815</v>
      </c>
      <c r="M2261" t="b">
        <v>0</v>
      </c>
      <c r="N2261" s="5">
        <v>206</v>
      </c>
      <c r="O2261" t="b">
        <v>1</v>
      </c>
      <c r="P2261" s="5" t="s">
        <v>8295</v>
      </c>
      <c r="Q2261" s="5">
        <f t="shared" si="140"/>
        <v>1867.1</v>
      </c>
      <c r="R2261" s="5">
        <v>90.635922330097088</v>
      </c>
      <c r="S2261" s="5">
        <f t="shared" si="141"/>
        <v>90.635922330097088</v>
      </c>
      <c r="T2261" s="5" t="s">
        <v>8308</v>
      </c>
      <c r="U2261" s="5" t="s">
        <v>8319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12">
        <f t="shared" si="142"/>
        <v>41724.725115740745</v>
      </c>
      <c r="K2262" s="5">
        <v>1393287850</v>
      </c>
      <c r="L2262" s="12">
        <f t="shared" si="143"/>
        <v>41694.766782407409</v>
      </c>
      <c r="M2262" t="b">
        <v>0</v>
      </c>
      <c r="N2262" s="5">
        <v>84</v>
      </c>
      <c r="O2262" t="b">
        <v>1</v>
      </c>
      <c r="P2262" s="5" t="s">
        <v>8295</v>
      </c>
      <c r="Q2262" s="5">
        <f t="shared" si="140"/>
        <v>326.92</v>
      </c>
      <c r="R2262" s="5">
        <v>97.297619047619051</v>
      </c>
      <c r="S2262" s="5">
        <f t="shared" si="141"/>
        <v>97.297619047619051</v>
      </c>
      <c r="T2262" s="5" t="s">
        <v>8308</v>
      </c>
      <c r="U2262" s="5" t="s">
        <v>8319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12">
        <f t="shared" si="142"/>
        <v>42780.474768518514</v>
      </c>
      <c r="K2263" s="5">
        <v>1485278620</v>
      </c>
      <c r="L2263" s="12">
        <f t="shared" si="143"/>
        <v>42759.474768518514</v>
      </c>
      <c r="M2263" t="b">
        <v>0</v>
      </c>
      <c r="N2263" s="5">
        <v>210</v>
      </c>
      <c r="O2263" t="b">
        <v>1</v>
      </c>
      <c r="P2263" s="5" t="s">
        <v>8295</v>
      </c>
      <c r="Q2263" s="5">
        <f t="shared" si="140"/>
        <v>779.5</v>
      </c>
      <c r="R2263" s="5">
        <v>37.11904761904762</v>
      </c>
      <c r="S2263" s="5">
        <f t="shared" si="141"/>
        <v>37.11904761904762</v>
      </c>
      <c r="T2263" s="5" t="s">
        <v>8308</v>
      </c>
      <c r="U2263" s="5" t="s">
        <v>8319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12">
        <f t="shared" si="142"/>
        <v>41960.75</v>
      </c>
      <c r="K2264" s="5">
        <v>1413295358</v>
      </c>
      <c r="L2264" s="12">
        <f t="shared" si="143"/>
        <v>41926.335162037038</v>
      </c>
      <c r="M2264" t="b">
        <v>0</v>
      </c>
      <c r="N2264" s="5">
        <v>181</v>
      </c>
      <c r="O2264" t="b">
        <v>1</v>
      </c>
      <c r="P2264" s="5" t="s">
        <v>8295</v>
      </c>
      <c r="Q2264" s="5">
        <f t="shared" si="140"/>
        <v>154.15151515151516</v>
      </c>
      <c r="R2264" s="5">
        <v>28.104972375690608</v>
      </c>
      <c r="S2264" s="5">
        <f t="shared" si="141"/>
        <v>28.104972375690608</v>
      </c>
      <c r="T2264" s="5" t="s">
        <v>8308</v>
      </c>
      <c r="U2264" s="5" t="s">
        <v>8319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12">
        <f t="shared" si="142"/>
        <v>42035.582326388889</v>
      </c>
      <c r="K2265" s="5">
        <v>1420919913</v>
      </c>
      <c r="L2265" s="12">
        <f t="shared" si="143"/>
        <v>42014.582326388889</v>
      </c>
      <c r="M2265" t="b">
        <v>0</v>
      </c>
      <c r="N2265" s="5">
        <v>60</v>
      </c>
      <c r="O2265" t="b">
        <v>1</v>
      </c>
      <c r="P2265" s="5" t="s">
        <v>8295</v>
      </c>
      <c r="Q2265" s="5">
        <f t="shared" si="140"/>
        <v>115.54666666666667</v>
      </c>
      <c r="R2265" s="5">
        <v>144.43333333333334</v>
      </c>
      <c r="S2265" s="5">
        <f t="shared" si="141"/>
        <v>144.43333333333334</v>
      </c>
      <c r="T2265" s="5" t="s">
        <v>8308</v>
      </c>
      <c r="U2265" s="5" t="s">
        <v>8319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12">
        <f t="shared" si="142"/>
        <v>42512.875</v>
      </c>
      <c r="K2266" s="5">
        <v>1462543114</v>
      </c>
      <c r="L2266" s="12">
        <f t="shared" si="143"/>
        <v>42496.332337962958</v>
      </c>
      <c r="M2266" t="b">
        <v>0</v>
      </c>
      <c r="N2266" s="5">
        <v>445</v>
      </c>
      <c r="O2266" t="b">
        <v>1</v>
      </c>
      <c r="P2266" s="5" t="s">
        <v>8295</v>
      </c>
      <c r="Q2266" s="5">
        <f t="shared" si="140"/>
        <v>180.03333333333333</v>
      </c>
      <c r="R2266" s="5">
        <v>24.274157303370785</v>
      </c>
      <c r="S2266" s="5">
        <f t="shared" si="141"/>
        <v>24.274157303370785</v>
      </c>
      <c r="T2266" s="5" t="s">
        <v>8308</v>
      </c>
      <c r="U2266" s="5" t="s">
        <v>8319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12">
        <f t="shared" si="142"/>
        <v>42696.603090277778</v>
      </c>
      <c r="K2267" s="5">
        <v>1479241707</v>
      </c>
      <c r="L2267" s="12">
        <f t="shared" si="143"/>
        <v>42689.603090277778</v>
      </c>
      <c r="M2267" t="b">
        <v>0</v>
      </c>
      <c r="N2267" s="5">
        <v>17</v>
      </c>
      <c r="O2267" t="b">
        <v>1</v>
      </c>
      <c r="P2267" s="5" t="s">
        <v>8295</v>
      </c>
      <c r="Q2267" s="5">
        <f t="shared" si="140"/>
        <v>298.5</v>
      </c>
      <c r="R2267" s="5">
        <v>35.117647058823529</v>
      </c>
      <c r="S2267" s="5">
        <f t="shared" si="141"/>
        <v>35.117647058823529</v>
      </c>
      <c r="T2267" s="5" t="s">
        <v>8308</v>
      </c>
      <c r="U2267" s="5" t="s">
        <v>8319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12">
        <f t="shared" si="142"/>
        <v>42486.833333333328</v>
      </c>
      <c r="K2268" s="5">
        <v>1460235592</v>
      </c>
      <c r="L2268" s="12">
        <f t="shared" si="143"/>
        <v>42469.624907407408</v>
      </c>
      <c r="M2268" t="b">
        <v>0</v>
      </c>
      <c r="N2268" s="5">
        <v>194</v>
      </c>
      <c r="O2268" t="b">
        <v>1</v>
      </c>
      <c r="P2268" s="5" t="s">
        <v>8295</v>
      </c>
      <c r="Q2268" s="5">
        <f t="shared" si="140"/>
        <v>320.26666666666665</v>
      </c>
      <c r="R2268" s="5">
        <v>24.762886597938145</v>
      </c>
      <c r="S2268" s="5">
        <f t="shared" si="141"/>
        <v>24.762886597938145</v>
      </c>
      <c r="T2268" s="5" t="s">
        <v>8308</v>
      </c>
      <c r="U2268" s="5" t="s">
        <v>8319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12">
        <f t="shared" si="142"/>
        <v>41993.791666666672</v>
      </c>
      <c r="K2269" s="5">
        <v>1416945297</v>
      </c>
      <c r="L2269" s="12">
        <f t="shared" si="143"/>
        <v>41968.579826388886</v>
      </c>
      <c r="M2269" t="b">
        <v>0</v>
      </c>
      <c r="N2269" s="5">
        <v>404</v>
      </c>
      <c r="O2269" t="b">
        <v>1</v>
      </c>
      <c r="P2269" s="5" t="s">
        <v>8295</v>
      </c>
      <c r="Q2269" s="5">
        <f t="shared" si="140"/>
        <v>380.52499999999998</v>
      </c>
      <c r="R2269" s="5">
        <v>188.37871287128712</v>
      </c>
      <c r="S2269" s="5">
        <f t="shared" si="141"/>
        <v>188.37871287128712</v>
      </c>
      <c r="T2269" s="5" t="s">
        <v>8308</v>
      </c>
      <c r="U2269" s="5" t="s">
        <v>8319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12">
        <f t="shared" si="142"/>
        <v>42805.832349537042</v>
      </c>
      <c r="K2270" s="5">
        <v>1486691915</v>
      </c>
      <c r="L2270" s="12">
        <f t="shared" si="143"/>
        <v>42775.832349537042</v>
      </c>
      <c r="M2270" t="b">
        <v>0</v>
      </c>
      <c r="N2270" s="5">
        <v>194</v>
      </c>
      <c r="O2270" t="b">
        <v>1</v>
      </c>
      <c r="P2270" s="5" t="s">
        <v>8295</v>
      </c>
      <c r="Q2270" s="5">
        <f t="shared" si="140"/>
        <v>102.6</v>
      </c>
      <c r="R2270" s="5">
        <v>148.08247422680412</v>
      </c>
      <c r="S2270" s="5">
        <f t="shared" si="141"/>
        <v>148.08247422680412</v>
      </c>
      <c r="T2270" s="5" t="s">
        <v>8308</v>
      </c>
      <c r="U2270" s="5" t="s">
        <v>8319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12">
        <f t="shared" si="142"/>
        <v>42800.958333333328</v>
      </c>
      <c r="K2271" s="5">
        <v>1486745663</v>
      </c>
      <c r="L2271" s="12">
        <f t="shared" si="143"/>
        <v>42776.454432870371</v>
      </c>
      <c r="M2271" t="b">
        <v>0</v>
      </c>
      <c r="N2271" s="5">
        <v>902</v>
      </c>
      <c r="O2271" t="b">
        <v>1</v>
      </c>
      <c r="P2271" s="5" t="s">
        <v>8295</v>
      </c>
      <c r="Q2271" s="5">
        <f t="shared" si="140"/>
        <v>1801.64</v>
      </c>
      <c r="R2271" s="5">
        <v>49.934589800443462</v>
      </c>
      <c r="S2271" s="5">
        <f t="shared" si="141"/>
        <v>49.934589800443462</v>
      </c>
      <c r="T2271" s="5" t="s">
        <v>8308</v>
      </c>
      <c r="U2271" s="5" t="s">
        <v>8319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12">
        <f t="shared" si="142"/>
        <v>42745.665972222225</v>
      </c>
      <c r="K2272" s="5">
        <v>1482353513</v>
      </c>
      <c r="L2272" s="12">
        <f t="shared" si="143"/>
        <v>42725.619363425925</v>
      </c>
      <c r="M2272" t="b">
        <v>0</v>
      </c>
      <c r="N2272" s="5">
        <v>1670</v>
      </c>
      <c r="O2272" t="b">
        <v>1</v>
      </c>
      <c r="P2272" s="5" t="s">
        <v>8295</v>
      </c>
      <c r="Q2272" s="5">
        <f t="shared" si="140"/>
        <v>720.24800000000005</v>
      </c>
      <c r="R2272" s="5">
        <v>107.82155688622754</v>
      </c>
      <c r="S2272" s="5">
        <f t="shared" si="141"/>
        <v>107.82155688622754</v>
      </c>
      <c r="T2272" s="5" t="s">
        <v>8308</v>
      </c>
      <c r="U2272" s="5" t="s">
        <v>8319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12">
        <f t="shared" si="142"/>
        <v>42713.750046296293</v>
      </c>
      <c r="K2273" s="5">
        <v>1478736004</v>
      </c>
      <c r="L2273" s="12">
        <f t="shared" si="143"/>
        <v>42683.750046296293</v>
      </c>
      <c r="M2273" t="b">
        <v>0</v>
      </c>
      <c r="N2273" s="5">
        <v>1328</v>
      </c>
      <c r="O2273" t="b">
        <v>1</v>
      </c>
      <c r="P2273" s="5" t="s">
        <v>8295</v>
      </c>
      <c r="Q2273" s="5">
        <f t="shared" si="140"/>
        <v>283.08999999999997</v>
      </c>
      <c r="R2273" s="5">
        <v>42.63403614457831</v>
      </c>
      <c r="S2273" s="5">
        <f t="shared" si="141"/>
        <v>42.63403614457831</v>
      </c>
      <c r="T2273" s="5" t="s">
        <v>8308</v>
      </c>
      <c r="U2273" s="5" t="s">
        <v>8319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12">
        <f t="shared" si="142"/>
        <v>42345.449490740742</v>
      </c>
      <c r="K2274" s="5">
        <v>1446914836</v>
      </c>
      <c r="L2274" s="12">
        <f t="shared" si="143"/>
        <v>42315.449490740742</v>
      </c>
      <c r="M2274" t="b">
        <v>0</v>
      </c>
      <c r="N2274" s="5">
        <v>944</v>
      </c>
      <c r="O2274" t="b">
        <v>1</v>
      </c>
      <c r="P2274" s="5" t="s">
        <v>8295</v>
      </c>
      <c r="Q2274" s="5">
        <f t="shared" si="140"/>
        <v>1356.6</v>
      </c>
      <c r="R2274" s="5">
        <v>14.370762711864407</v>
      </c>
      <c r="S2274" s="5">
        <f t="shared" si="141"/>
        <v>14.370762711864407</v>
      </c>
      <c r="T2274" s="5" t="s">
        <v>8308</v>
      </c>
      <c r="U2274" s="5" t="s">
        <v>8319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12">
        <f t="shared" si="142"/>
        <v>42806.257430555561</v>
      </c>
      <c r="K2275" s="5">
        <v>1487164242</v>
      </c>
      <c r="L2275" s="12">
        <f t="shared" si="143"/>
        <v>42781.299097222218</v>
      </c>
      <c r="M2275" t="b">
        <v>0</v>
      </c>
      <c r="N2275" s="5">
        <v>147</v>
      </c>
      <c r="O2275" t="b">
        <v>1</v>
      </c>
      <c r="P2275" s="5" t="s">
        <v>8295</v>
      </c>
      <c r="Q2275" s="5">
        <f t="shared" si="140"/>
        <v>220.36</v>
      </c>
      <c r="R2275" s="5">
        <v>37.476190476190474</v>
      </c>
      <c r="S2275" s="5">
        <f t="shared" si="141"/>
        <v>37.476190476190474</v>
      </c>
      <c r="T2275" s="5" t="s">
        <v>8308</v>
      </c>
      <c r="U2275" s="5" t="s">
        <v>8319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12">
        <f t="shared" si="142"/>
        <v>41693.250659722224</v>
      </c>
      <c r="K2276" s="5">
        <v>1390564857</v>
      </c>
      <c r="L2276" s="12">
        <f t="shared" si="143"/>
        <v>41663.250659722224</v>
      </c>
      <c r="M2276" t="b">
        <v>0</v>
      </c>
      <c r="N2276" s="5">
        <v>99</v>
      </c>
      <c r="O2276" t="b">
        <v>1</v>
      </c>
      <c r="P2276" s="5" t="s">
        <v>8295</v>
      </c>
      <c r="Q2276" s="5">
        <f t="shared" si="140"/>
        <v>119.6</v>
      </c>
      <c r="R2276" s="5">
        <v>30.202020202020201</v>
      </c>
      <c r="S2276" s="5">
        <f t="shared" si="141"/>
        <v>30.202020202020201</v>
      </c>
      <c r="T2276" s="5" t="s">
        <v>8308</v>
      </c>
      <c r="U2276" s="5" t="s">
        <v>8319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12">
        <f t="shared" si="142"/>
        <v>41995.366655092592</v>
      </c>
      <c r="K2277" s="5">
        <v>1416667679</v>
      </c>
      <c r="L2277" s="12">
        <f t="shared" si="143"/>
        <v>41965.366655092592</v>
      </c>
      <c r="M2277" t="b">
        <v>0</v>
      </c>
      <c r="N2277" s="5">
        <v>79</v>
      </c>
      <c r="O2277" t="b">
        <v>1</v>
      </c>
      <c r="P2277" s="5" t="s">
        <v>8295</v>
      </c>
      <c r="Q2277" s="5">
        <f t="shared" si="140"/>
        <v>407.76923076923077</v>
      </c>
      <c r="R2277" s="5">
        <v>33.550632911392405</v>
      </c>
      <c r="S2277" s="5">
        <f t="shared" si="141"/>
        <v>33.550632911392405</v>
      </c>
      <c r="T2277" s="5" t="s">
        <v>8308</v>
      </c>
      <c r="U2277" s="5" t="s">
        <v>8319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12">
        <f t="shared" si="142"/>
        <v>41644.401493055557</v>
      </c>
      <c r="K2278" s="5">
        <v>1386344289</v>
      </c>
      <c r="L2278" s="12">
        <f t="shared" si="143"/>
        <v>41614.401493055557</v>
      </c>
      <c r="M2278" t="b">
        <v>0</v>
      </c>
      <c r="N2278" s="5">
        <v>75</v>
      </c>
      <c r="O2278" t="b">
        <v>1</v>
      </c>
      <c r="P2278" s="5" t="s">
        <v>8295</v>
      </c>
      <c r="Q2278" s="5">
        <f t="shared" si="140"/>
        <v>105.81826105905427</v>
      </c>
      <c r="R2278" s="5">
        <v>64.74666666666667</v>
      </c>
      <c r="S2278" s="5">
        <f t="shared" si="141"/>
        <v>64.74666666666667</v>
      </c>
      <c r="T2278" s="5" t="s">
        <v>8308</v>
      </c>
      <c r="U2278" s="5" t="s">
        <v>8319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12">
        <f t="shared" si="142"/>
        <v>40966.428506944445</v>
      </c>
      <c r="K2279" s="5">
        <v>1327767423</v>
      </c>
      <c r="L2279" s="12">
        <f t="shared" si="143"/>
        <v>40936.428506944445</v>
      </c>
      <c r="M2279" t="b">
        <v>0</v>
      </c>
      <c r="N2279" s="5">
        <v>207</v>
      </c>
      <c r="O2279" t="b">
        <v>1</v>
      </c>
      <c r="P2279" s="5" t="s">
        <v>8295</v>
      </c>
      <c r="Q2279" s="5">
        <f t="shared" si="140"/>
        <v>141.08235294117648</v>
      </c>
      <c r="R2279" s="5">
        <v>57.932367149758456</v>
      </c>
      <c r="S2279" s="5">
        <f t="shared" si="141"/>
        <v>57.932367149758456</v>
      </c>
      <c r="T2279" s="5" t="s">
        <v>8308</v>
      </c>
      <c r="U2279" s="5" t="s">
        <v>8319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12">
        <f t="shared" si="142"/>
        <v>42372.707638888889</v>
      </c>
      <c r="K2280" s="5">
        <v>1448902867</v>
      </c>
      <c r="L2280" s="12">
        <f t="shared" si="143"/>
        <v>42338.459108796298</v>
      </c>
      <c r="M2280" t="b">
        <v>0</v>
      </c>
      <c r="N2280" s="5">
        <v>102</v>
      </c>
      <c r="O2280" t="b">
        <v>1</v>
      </c>
      <c r="P2280" s="5" t="s">
        <v>8295</v>
      </c>
      <c r="Q2280" s="5">
        <f t="shared" si="140"/>
        <v>270.7</v>
      </c>
      <c r="R2280" s="5">
        <v>53.078431372549019</v>
      </c>
      <c r="S2280" s="5">
        <f t="shared" si="141"/>
        <v>53.078431372549019</v>
      </c>
      <c r="T2280" s="5" t="s">
        <v>8308</v>
      </c>
      <c r="U2280" s="5" t="s">
        <v>8319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12">
        <f t="shared" si="142"/>
        <v>42038.916666666672</v>
      </c>
      <c r="K2281" s="5">
        <v>1421436099</v>
      </c>
      <c r="L2281" s="12">
        <f t="shared" si="143"/>
        <v>42020.556701388894</v>
      </c>
      <c r="M2281" t="b">
        <v>0</v>
      </c>
      <c r="N2281" s="5">
        <v>32</v>
      </c>
      <c r="O2281" t="b">
        <v>1</v>
      </c>
      <c r="P2281" s="5" t="s">
        <v>8295</v>
      </c>
      <c r="Q2281" s="5">
        <f t="shared" si="140"/>
        <v>153.80000000000001</v>
      </c>
      <c r="R2281" s="5">
        <v>48.0625</v>
      </c>
      <c r="S2281" s="5">
        <f t="shared" si="141"/>
        <v>48.0625</v>
      </c>
      <c r="T2281" s="5" t="s">
        <v>8308</v>
      </c>
      <c r="U2281" s="5" t="s">
        <v>8319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12">
        <f t="shared" si="142"/>
        <v>42264.374895833331</v>
      </c>
      <c r="K2282" s="5">
        <v>1439909991</v>
      </c>
      <c r="L2282" s="12">
        <f t="shared" si="143"/>
        <v>42234.374895833331</v>
      </c>
      <c r="M2282" t="b">
        <v>0</v>
      </c>
      <c r="N2282" s="5">
        <v>480</v>
      </c>
      <c r="O2282" t="b">
        <v>1</v>
      </c>
      <c r="P2282" s="5" t="s">
        <v>8295</v>
      </c>
      <c r="Q2282" s="5">
        <f t="shared" si="140"/>
        <v>403.57653061224488</v>
      </c>
      <c r="R2282" s="5">
        <v>82.396874999999994</v>
      </c>
      <c r="S2282" s="5">
        <f t="shared" si="141"/>
        <v>82.396874999999994</v>
      </c>
      <c r="T2282" s="5" t="s">
        <v>8308</v>
      </c>
      <c r="U2282" s="5" t="s">
        <v>8319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12">
        <f t="shared" si="142"/>
        <v>40749.034722222219</v>
      </c>
      <c r="K2283" s="5">
        <v>1306219897</v>
      </c>
      <c r="L2283" s="12">
        <f t="shared" si="143"/>
        <v>40687.035844907405</v>
      </c>
      <c r="M2283" t="b">
        <v>0</v>
      </c>
      <c r="N2283" s="5">
        <v>11</v>
      </c>
      <c r="O2283" t="b">
        <v>1</v>
      </c>
      <c r="P2283" s="5" t="s">
        <v>8274</v>
      </c>
      <c r="Q2283" s="5">
        <f t="shared" si="140"/>
        <v>185</v>
      </c>
      <c r="R2283" s="5">
        <v>50.454545454545453</v>
      </c>
      <c r="S2283" s="5">
        <f t="shared" si="141"/>
        <v>50.454545454545453</v>
      </c>
      <c r="T2283" s="5" t="s">
        <v>8307</v>
      </c>
      <c r="U2283" s="5" t="s">
        <v>8306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12">
        <f t="shared" si="142"/>
        <v>42382.92460648148</v>
      </c>
      <c r="K2284" s="5">
        <v>1447560686</v>
      </c>
      <c r="L2284" s="12">
        <f t="shared" si="143"/>
        <v>42322.92460648148</v>
      </c>
      <c r="M2284" t="b">
        <v>0</v>
      </c>
      <c r="N2284" s="5">
        <v>12</v>
      </c>
      <c r="O2284" t="b">
        <v>1</v>
      </c>
      <c r="P2284" s="5" t="s">
        <v>8274</v>
      </c>
      <c r="Q2284" s="5">
        <f t="shared" si="140"/>
        <v>185.33333333333334</v>
      </c>
      <c r="R2284" s="5">
        <v>115.83333333333333</v>
      </c>
      <c r="S2284" s="5">
        <f t="shared" si="141"/>
        <v>115.83333333333333</v>
      </c>
      <c r="T2284" s="5" t="s">
        <v>8307</v>
      </c>
      <c r="U2284" s="5" t="s">
        <v>8306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12">
        <f t="shared" si="142"/>
        <v>41037.833379629628</v>
      </c>
      <c r="K2285" s="5">
        <v>1331348404</v>
      </c>
      <c r="L2285" s="12">
        <f t="shared" si="143"/>
        <v>40977.875046296293</v>
      </c>
      <c r="M2285" t="b">
        <v>0</v>
      </c>
      <c r="N2285" s="5">
        <v>48</v>
      </c>
      <c r="O2285" t="b">
        <v>1</v>
      </c>
      <c r="P2285" s="5" t="s">
        <v>8274</v>
      </c>
      <c r="Q2285" s="5">
        <f t="shared" si="140"/>
        <v>100.85533333333333</v>
      </c>
      <c r="R2285" s="5">
        <v>63.03458333333333</v>
      </c>
      <c r="S2285" s="5">
        <f t="shared" si="141"/>
        <v>63.03458333333333</v>
      </c>
      <c r="T2285" s="5" t="s">
        <v>8307</v>
      </c>
      <c r="U2285" s="5" t="s">
        <v>8306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12">
        <f t="shared" si="142"/>
        <v>40613.916666666664</v>
      </c>
      <c r="K2286" s="5">
        <v>1297451245</v>
      </c>
      <c r="L2286" s="12">
        <f t="shared" si="143"/>
        <v>40585.546817129631</v>
      </c>
      <c r="M2286" t="b">
        <v>0</v>
      </c>
      <c r="N2286" s="5">
        <v>59</v>
      </c>
      <c r="O2286" t="b">
        <v>1</v>
      </c>
      <c r="P2286" s="5" t="s">
        <v>8274</v>
      </c>
      <c r="Q2286" s="5">
        <f t="shared" si="140"/>
        <v>106.22116666666666</v>
      </c>
      <c r="R2286" s="5">
        <v>108.02152542372882</v>
      </c>
      <c r="S2286" s="5">
        <f t="shared" si="141"/>
        <v>108.02152542372882</v>
      </c>
      <c r="T2286" s="5" t="s">
        <v>8307</v>
      </c>
      <c r="U2286" s="5" t="s">
        <v>8306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12">
        <f t="shared" si="142"/>
        <v>41088.935682870375</v>
      </c>
      <c r="K2287" s="5">
        <v>1338352043</v>
      </c>
      <c r="L2287" s="12">
        <f t="shared" si="143"/>
        <v>41058.935682870375</v>
      </c>
      <c r="M2287" t="b">
        <v>0</v>
      </c>
      <c r="N2287" s="5">
        <v>79</v>
      </c>
      <c r="O2287" t="b">
        <v>1</v>
      </c>
      <c r="P2287" s="5" t="s">
        <v>8274</v>
      </c>
      <c r="Q2287" s="5">
        <f t="shared" si="140"/>
        <v>121.36666666666666</v>
      </c>
      <c r="R2287" s="5">
        <v>46.088607594936711</v>
      </c>
      <c r="S2287" s="5">
        <f t="shared" si="141"/>
        <v>46.088607594936711</v>
      </c>
      <c r="T2287" s="5" t="s">
        <v>8307</v>
      </c>
      <c r="U2287" s="5" t="s">
        <v>8306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12">
        <f t="shared" si="142"/>
        <v>41522.915972222225</v>
      </c>
      <c r="K2288" s="5">
        <v>1376003254</v>
      </c>
      <c r="L2288" s="12">
        <f t="shared" si="143"/>
        <v>41494.713587962964</v>
      </c>
      <c r="M2288" t="b">
        <v>0</v>
      </c>
      <c r="N2288" s="5">
        <v>14</v>
      </c>
      <c r="O2288" t="b">
        <v>1</v>
      </c>
      <c r="P2288" s="5" t="s">
        <v>8274</v>
      </c>
      <c r="Q2288" s="5">
        <f t="shared" si="140"/>
        <v>100.06666666666666</v>
      </c>
      <c r="R2288" s="5">
        <v>107.21428571428571</v>
      </c>
      <c r="S2288" s="5">
        <f t="shared" si="141"/>
        <v>107.21428571428571</v>
      </c>
      <c r="T2288" s="5" t="s">
        <v>8307</v>
      </c>
      <c r="U2288" s="5" t="s">
        <v>8306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12">
        <f t="shared" si="142"/>
        <v>41813.417361111111</v>
      </c>
      <c r="K2289" s="5">
        <v>1401724860</v>
      </c>
      <c r="L2289" s="12">
        <f t="shared" si="143"/>
        <v>41792.417361111111</v>
      </c>
      <c r="M2289" t="b">
        <v>0</v>
      </c>
      <c r="N2289" s="5">
        <v>106</v>
      </c>
      <c r="O2289" t="b">
        <v>1</v>
      </c>
      <c r="P2289" s="5" t="s">
        <v>8274</v>
      </c>
      <c r="Q2289" s="5">
        <f t="shared" si="140"/>
        <v>119.97755555555555</v>
      </c>
      <c r="R2289" s="5">
        <v>50.9338679245283</v>
      </c>
      <c r="S2289" s="5">
        <f t="shared" si="141"/>
        <v>50.9338679245283</v>
      </c>
      <c r="T2289" s="5" t="s">
        <v>8307</v>
      </c>
      <c r="U2289" s="5" t="s">
        <v>8306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12">
        <f t="shared" si="142"/>
        <v>41086.5</v>
      </c>
      <c r="K2290" s="5">
        <v>1339098689</v>
      </c>
      <c r="L2290" s="12">
        <f t="shared" si="143"/>
        <v>41067.577418981484</v>
      </c>
      <c r="M2290" t="b">
        <v>0</v>
      </c>
      <c r="N2290" s="5">
        <v>25</v>
      </c>
      <c r="O2290" t="b">
        <v>1</v>
      </c>
      <c r="P2290" s="5" t="s">
        <v>8274</v>
      </c>
      <c r="Q2290" s="5">
        <f t="shared" si="140"/>
        <v>100.1</v>
      </c>
      <c r="R2290" s="5">
        <v>40.04</v>
      </c>
      <c r="S2290" s="5">
        <f t="shared" si="141"/>
        <v>40.04</v>
      </c>
      <c r="T2290" s="5" t="s">
        <v>8307</v>
      </c>
      <c r="U2290" s="5" t="s">
        <v>8306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12">
        <f t="shared" si="142"/>
        <v>41614.723611111112</v>
      </c>
      <c r="K2291" s="5">
        <v>1382659060</v>
      </c>
      <c r="L2291" s="12">
        <f t="shared" si="143"/>
        <v>41571.748379629629</v>
      </c>
      <c r="M2291" t="b">
        <v>0</v>
      </c>
      <c r="N2291" s="5">
        <v>25</v>
      </c>
      <c r="O2291" t="b">
        <v>1</v>
      </c>
      <c r="P2291" s="5" t="s">
        <v>8274</v>
      </c>
      <c r="Q2291" s="5">
        <f t="shared" si="140"/>
        <v>107.4</v>
      </c>
      <c r="R2291" s="5">
        <v>64.44</v>
      </c>
      <c r="S2291" s="5">
        <f t="shared" si="141"/>
        <v>64.44</v>
      </c>
      <c r="T2291" s="5" t="s">
        <v>8307</v>
      </c>
      <c r="U2291" s="5" t="s">
        <v>8306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12">
        <f t="shared" si="142"/>
        <v>40148.458333333336</v>
      </c>
      <c r="K2292" s="5">
        <v>1252908330</v>
      </c>
      <c r="L2292" s="12">
        <f t="shared" si="143"/>
        <v>40070.003819444442</v>
      </c>
      <c r="M2292" t="b">
        <v>0</v>
      </c>
      <c r="N2292" s="5">
        <v>29</v>
      </c>
      <c r="O2292" t="b">
        <v>1</v>
      </c>
      <c r="P2292" s="5" t="s">
        <v>8274</v>
      </c>
      <c r="Q2292" s="5">
        <f t="shared" si="140"/>
        <v>104.06666666666666</v>
      </c>
      <c r="R2292" s="5">
        <v>53.827586206896555</v>
      </c>
      <c r="S2292" s="5">
        <f t="shared" si="141"/>
        <v>53.827586206896555</v>
      </c>
      <c r="T2292" s="5" t="s">
        <v>8307</v>
      </c>
      <c r="U2292" s="5" t="s">
        <v>8306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12">
        <f t="shared" si="142"/>
        <v>41021.916666666664</v>
      </c>
      <c r="K2293" s="5">
        <v>1332199618</v>
      </c>
      <c r="L2293" s="12">
        <f t="shared" si="143"/>
        <v>40987.727060185185</v>
      </c>
      <c r="M2293" t="b">
        <v>0</v>
      </c>
      <c r="N2293" s="5">
        <v>43</v>
      </c>
      <c r="O2293" t="b">
        <v>1</v>
      </c>
      <c r="P2293" s="5" t="s">
        <v>8274</v>
      </c>
      <c r="Q2293" s="5">
        <f t="shared" si="140"/>
        <v>172.8</v>
      </c>
      <c r="R2293" s="5">
        <v>100.46511627906976</v>
      </c>
      <c r="S2293" s="5">
        <f t="shared" si="141"/>
        <v>100.46511627906976</v>
      </c>
      <c r="T2293" s="5" t="s">
        <v>8307</v>
      </c>
      <c r="U2293" s="5" t="s">
        <v>8306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12">
        <f t="shared" si="142"/>
        <v>41017.447638888887</v>
      </c>
      <c r="K2294" s="5">
        <v>1332175476</v>
      </c>
      <c r="L2294" s="12">
        <f t="shared" si="143"/>
        <v>40987.447638888887</v>
      </c>
      <c r="M2294" t="b">
        <v>0</v>
      </c>
      <c r="N2294" s="5">
        <v>46</v>
      </c>
      <c r="O2294" t="b">
        <v>1</v>
      </c>
      <c r="P2294" s="5" t="s">
        <v>8274</v>
      </c>
      <c r="Q2294" s="5">
        <f t="shared" si="140"/>
        <v>107.25050000000002</v>
      </c>
      <c r="R2294" s="5">
        <v>46.630652173913049</v>
      </c>
      <c r="S2294" s="5">
        <f t="shared" si="141"/>
        <v>46.630652173913049</v>
      </c>
      <c r="T2294" s="5" t="s">
        <v>8307</v>
      </c>
      <c r="U2294" s="5" t="s">
        <v>8306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12">
        <f t="shared" si="142"/>
        <v>41176.915972222225</v>
      </c>
      <c r="K2295" s="5">
        <v>1346345999</v>
      </c>
      <c r="L2295" s="12">
        <f t="shared" si="143"/>
        <v>41151.458321759259</v>
      </c>
      <c r="M2295" t="b">
        <v>0</v>
      </c>
      <c r="N2295" s="5">
        <v>27</v>
      </c>
      <c r="O2295" t="b">
        <v>1</v>
      </c>
      <c r="P2295" s="5" t="s">
        <v>8274</v>
      </c>
      <c r="Q2295" s="5">
        <f t="shared" si="140"/>
        <v>108.23529411764706</v>
      </c>
      <c r="R2295" s="5">
        <v>34.074074074074076</v>
      </c>
      <c r="S2295" s="5">
        <f t="shared" si="141"/>
        <v>34.074074074074076</v>
      </c>
      <c r="T2295" s="5" t="s">
        <v>8307</v>
      </c>
      <c r="U2295" s="5" t="s">
        <v>8306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12">
        <f t="shared" si="142"/>
        <v>41294.47314814815</v>
      </c>
      <c r="K2296" s="5">
        <v>1356110480</v>
      </c>
      <c r="L2296" s="12">
        <f t="shared" si="143"/>
        <v>41264.47314814815</v>
      </c>
      <c r="M2296" t="b">
        <v>0</v>
      </c>
      <c r="N2296" s="5">
        <v>112</v>
      </c>
      <c r="O2296" t="b">
        <v>1</v>
      </c>
      <c r="P2296" s="5" t="s">
        <v>8274</v>
      </c>
      <c r="Q2296" s="5">
        <f t="shared" si="140"/>
        <v>146.08080000000001</v>
      </c>
      <c r="R2296" s="5">
        <v>65.214642857142863</v>
      </c>
      <c r="S2296" s="5">
        <f t="shared" si="141"/>
        <v>65.214642857142863</v>
      </c>
      <c r="T2296" s="5" t="s">
        <v>8307</v>
      </c>
      <c r="U2296" s="5" t="s">
        <v>8306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12">
        <f t="shared" si="142"/>
        <v>41300.704351851848</v>
      </c>
      <c r="K2297" s="5">
        <v>1356648856</v>
      </c>
      <c r="L2297" s="12">
        <f t="shared" si="143"/>
        <v>41270.704351851848</v>
      </c>
      <c r="M2297" t="b">
        <v>0</v>
      </c>
      <c r="N2297" s="5">
        <v>34</v>
      </c>
      <c r="O2297" t="b">
        <v>1</v>
      </c>
      <c r="P2297" s="5" t="s">
        <v>8274</v>
      </c>
      <c r="Q2297" s="5">
        <f t="shared" si="140"/>
        <v>125.25</v>
      </c>
      <c r="R2297" s="5">
        <v>44.205882352941174</v>
      </c>
      <c r="S2297" s="5">
        <f t="shared" si="141"/>
        <v>44.205882352941174</v>
      </c>
      <c r="T2297" s="5" t="s">
        <v>8307</v>
      </c>
      <c r="U2297" s="5" t="s">
        <v>8306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12">
        <f t="shared" si="142"/>
        <v>40962.481782407405</v>
      </c>
      <c r="K2298" s="5">
        <v>1326994426</v>
      </c>
      <c r="L2298" s="12">
        <f t="shared" si="143"/>
        <v>40927.481782407405</v>
      </c>
      <c r="M2298" t="b">
        <v>0</v>
      </c>
      <c r="N2298" s="5">
        <v>145</v>
      </c>
      <c r="O2298" t="b">
        <v>1</v>
      </c>
      <c r="P2298" s="5" t="s">
        <v>8274</v>
      </c>
      <c r="Q2298" s="5">
        <f t="shared" si="140"/>
        <v>149.07142857142858</v>
      </c>
      <c r="R2298" s="5">
        <v>71.965517241379317</v>
      </c>
      <c r="S2298" s="5">
        <f t="shared" si="141"/>
        <v>71.965517241379317</v>
      </c>
      <c r="T2298" s="5" t="s">
        <v>8307</v>
      </c>
      <c r="U2298" s="5" t="s">
        <v>8306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12">
        <f t="shared" si="142"/>
        <v>40981.915972222225</v>
      </c>
      <c r="K2299" s="5">
        <v>1328749249</v>
      </c>
      <c r="L2299" s="12">
        <f t="shared" si="143"/>
        <v>40947.792233796295</v>
      </c>
      <c r="M2299" t="b">
        <v>0</v>
      </c>
      <c r="N2299" s="5">
        <v>19</v>
      </c>
      <c r="O2299" t="b">
        <v>1</v>
      </c>
      <c r="P2299" s="5" t="s">
        <v>8274</v>
      </c>
      <c r="Q2299" s="5">
        <f t="shared" si="140"/>
        <v>100.6</v>
      </c>
      <c r="R2299" s="5">
        <v>52.94736842105263</v>
      </c>
      <c r="S2299" s="5">
        <f t="shared" si="141"/>
        <v>52.94736842105263</v>
      </c>
      <c r="T2299" s="5" t="s">
        <v>8307</v>
      </c>
      <c r="U2299" s="5" t="s">
        <v>8306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12">
        <f t="shared" si="142"/>
        <v>41724.548993055556</v>
      </c>
      <c r="K2300" s="5">
        <v>1393272633</v>
      </c>
      <c r="L2300" s="12">
        <f t="shared" si="143"/>
        <v>41694.59065972222</v>
      </c>
      <c r="M2300" t="b">
        <v>0</v>
      </c>
      <c r="N2300" s="5">
        <v>288</v>
      </c>
      <c r="O2300" t="b">
        <v>1</v>
      </c>
      <c r="P2300" s="5" t="s">
        <v>8274</v>
      </c>
      <c r="Q2300" s="5">
        <f t="shared" si="140"/>
        <v>105.07333333333334</v>
      </c>
      <c r="R2300" s="5">
        <v>109.45138888888889</v>
      </c>
      <c r="S2300" s="5">
        <f t="shared" si="141"/>
        <v>109.45138888888889</v>
      </c>
      <c r="T2300" s="5" t="s">
        <v>8307</v>
      </c>
      <c r="U2300" s="5" t="s">
        <v>8306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12">
        <f t="shared" si="142"/>
        <v>40579.782511574071</v>
      </c>
      <c r="K2301" s="5">
        <v>1295657209</v>
      </c>
      <c r="L2301" s="12">
        <f t="shared" si="143"/>
        <v>40564.782511574071</v>
      </c>
      <c r="M2301" t="b">
        <v>0</v>
      </c>
      <c r="N2301" s="5">
        <v>14</v>
      </c>
      <c r="O2301" t="b">
        <v>1</v>
      </c>
      <c r="P2301" s="5" t="s">
        <v>8274</v>
      </c>
      <c r="Q2301" s="5">
        <f t="shared" si="140"/>
        <v>350.16666666666669</v>
      </c>
      <c r="R2301" s="5">
        <v>75.035714285714292</v>
      </c>
      <c r="S2301" s="5">
        <f t="shared" si="141"/>
        <v>75.035714285714292</v>
      </c>
      <c r="T2301" s="5" t="s">
        <v>8307</v>
      </c>
      <c r="U2301" s="5" t="s">
        <v>8306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12">
        <f t="shared" si="142"/>
        <v>41088.477037037039</v>
      </c>
      <c r="K2302" s="5">
        <v>1339694816</v>
      </c>
      <c r="L2302" s="12">
        <f t="shared" si="143"/>
        <v>41074.477037037039</v>
      </c>
      <c r="M2302" t="b">
        <v>0</v>
      </c>
      <c r="N2302" s="5">
        <v>7</v>
      </c>
      <c r="O2302" t="b">
        <v>1</v>
      </c>
      <c r="P2302" s="5" t="s">
        <v>8274</v>
      </c>
      <c r="Q2302" s="5">
        <f t="shared" si="140"/>
        <v>101.25</v>
      </c>
      <c r="R2302" s="5">
        <v>115.71428571428571</v>
      </c>
      <c r="S2302" s="5">
        <f t="shared" si="141"/>
        <v>115.71428571428571</v>
      </c>
      <c r="T2302" s="5" t="s">
        <v>8307</v>
      </c>
      <c r="U2302" s="5" t="s">
        <v>8306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12">
        <f t="shared" si="142"/>
        <v>41445.896944444445</v>
      </c>
      <c r="K2303" s="5">
        <v>1369193496</v>
      </c>
      <c r="L2303" s="12">
        <f t="shared" si="143"/>
        <v>41415.896944444445</v>
      </c>
      <c r="M2303" t="b">
        <v>1</v>
      </c>
      <c r="N2303" s="5">
        <v>211</v>
      </c>
      <c r="O2303" t="b">
        <v>1</v>
      </c>
      <c r="P2303" s="5" t="s">
        <v>8277</v>
      </c>
      <c r="Q2303" s="5">
        <f t="shared" si="140"/>
        <v>133.6044</v>
      </c>
      <c r="R2303" s="5">
        <v>31.659810426540286</v>
      </c>
      <c r="S2303" s="5">
        <f t="shared" si="141"/>
        <v>31.659810426540286</v>
      </c>
      <c r="T2303" s="5" t="s">
        <v>8307</v>
      </c>
      <c r="U2303" s="5" t="s">
        <v>8312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12">
        <f t="shared" si="142"/>
        <v>41639.041666666664</v>
      </c>
      <c r="K2304" s="5">
        <v>1385585434</v>
      </c>
      <c r="L2304" s="12">
        <f t="shared" si="143"/>
        <v>41605.618449074071</v>
      </c>
      <c r="M2304" t="b">
        <v>1</v>
      </c>
      <c r="N2304" s="5">
        <v>85</v>
      </c>
      <c r="O2304" t="b">
        <v>1</v>
      </c>
      <c r="P2304" s="5" t="s">
        <v>8277</v>
      </c>
      <c r="Q2304" s="5">
        <f t="shared" si="140"/>
        <v>170.65217391304347</v>
      </c>
      <c r="R2304" s="5">
        <v>46.176470588235297</v>
      </c>
      <c r="S2304" s="5">
        <f t="shared" si="141"/>
        <v>46.176470588235297</v>
      </c>
      <c r="T2304" s="5" t="s">
        <v>8307</v>
      </c>
      <c r="U2304" s="5" t="s">
        <v>8312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12">
        <f t="shared" si="142"/>
        <v>40889.902731481481</v>
      </c>
      <c r="K2305" s="5">
        <v>1320287996</v>
      </c>
      <c r="L2305" s="12">
        <f t="shared" si="143"/>
        <v>40849.861064814817</v>
      </c>
      <c r="M2305" t="b">
        <v>1</v>
      </c>
      <c r="N2305" s="5">
        <v>103</v>
      </c>
      <c r="O2305" t="b">
        <v>1</v>
      </c>
      <c r="P2305" s="5" t="s">
        <v>8277</v>
      </c>
      <c r="Q2305" s="5">
        <f t="shared" si="140"/>
        <v>109.35829457364341</v>
      </c>
      <c r="R2305" s="5">
        <v>68.481650485436887</v>
      </c>
      <c r="S2305" s="5">
        <f t="shared" si="141"/>
        <v>68.481650485436887</v>
      </c>
      <c r="T2305" s="5" t="s">
        <v>8307</v>
      </c>
      <c r="U2305" s="5" t="s">
        <v>8312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12">
        <f t="shared" si="142"/>
        <v>40543.957638888889</v>
      </c>
      <c r="K2306" s="5">
        <v>1290281691</v>
      </c>
      <c r="L2306" s="12">
        <f t="shared" si="143"/>
        <v>40502.565868055557</v>
      </c>
      <c r="M2306" t="b">
        <v>1</v>
      </c>
      <c r="N2306" s="5">
        <v>113</v>
      </c>
      <c r="O2306" t="b">
        <v>1</v>
      </c>
      <c r="P2306" s="5" t="s">
        <v>8277</v>
      </c>
      <c r="Q2306" s="5">
        <f t="shared" ref="Q2306:Q2369" si="144">E2306*100/D2306</f>
        <v>100.70033333333333</v>
      </c>
      <c r="R2306" s="5">
        <v>53.469203539823013</v>
      </c>
      <c r="S2306" s="5">
        <f t="shared" ref="S2306:S2369" si="145">IFERROR(R2306,0)</f>
        <v>53.469203539823013</v>
      </c>
      <c r="T2306" s="5" t="s">
        <v>8307</v>
      </c>
      <c r="U2306" s="5" t="s">
        <v>8312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12">
        <f t="shared" ref="J2307:J2370" si="146">(I2307/86400)+25569+(-6/24)</f>
        <v>41859.5</v>
      </c>
      <c r="K2307" s="5">
        <v>1405356072</v>
      </c>
      <c r="L2307" s="12">
        <f t="shared" ref="L2307:L2370" si="147">(K2307/86400)+25569+(-6/24)</f>
        <v>41834.445277777777</v>
      </c>
      <c r="M2307" t="b">
        <v>1</v>
      </c>
      <c r="N2307" s="5">
        <v>167</v>
      </c>
      <c r="O2307" t="b">
        <v>1</v>
      </c>
      <c r="P2307" s="5" t="s">
        <v>8277</v>
      </c>
      <c r="Q2307" s="5">
        <f t="shared" si="144"/>
        <v>101.22777777777777</v>
      </c>
      <c r="R2307" s="5">
        <v>109.10778443113773</v>
      </c>
      <c r="S2307" s="5">
        <f t="shared" si="145"/>
        <v>109.10778443113773</v>
      </c>
      <c r="T2307" s="5" t="s">
        <v>8307</v>
      </c>
      <c r="U2307" s="5" t="s">
        <v>8312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12">
        <f t="shared" si="146"/>
        <v>40977.91815972222</v>
      </c>
      <c r="K2308" s="5">
        <v>1328760129</v>
      </c>
      <c r="L2308" s="12">
        <f t="shared" si="147"/>
        <v>40947.91815972222</v>
      </c>
      <c r="M2308" t="b">
        <v>1</v>
      </c>
      <c r="N2308" s="5">
        <v>73</v>
      </c>
      <c r="O2308" t="b">
        <v>1</v>
      </c>
      <c r="P2308" s="5" t="s">
        <v>8277</v>
      </c>
      <c r="Q2308" s="5">
        <f t="shared" si="144"/>
        <v>106.75857142857143</v>
      </c>
      <c r="R2308" s="5">
        <v>51.185616438356163</v>
      </c>
      <c r="S2308" s="5">
        <f t="shared" si="145"/>
        <v>51.185616438356163</v>
      </c>
      <c r="T2308" s="5" t="s">
        <v>8307</v>
      </c>
      <c r="U2308" s="5" t="s">
        <v>8312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12">
        <f t="shared" si="146"/>
        <v>41034.552407407406</v>
      </c>
      <c r="K2309" s="5">
        <v>1333653333</v>
      </c>
      <c r="L2309" s="12">
        <f t="shared" si="147"/>
        <v>41004.552465277782</v>
      </c>
      <c r="M2309" t="b">
        <v>1</v>
      </c>
      <c r="N2309" s="5">
        <v>75</v>
      </c>
      <c r="O2309" t="b">
        <v>1</v>
      </c>
      <c r="P2309" s="5" t="s">
        <v>8277</v>
      </c>
      <c r="Q2309" s="5">
        <f t="shared" si="144"/>
        <v>106.65777537961894</v>
      </c>
      <c r="R2309" s="5">
        <v>27.936800000000002</v>
      </c>
      <c r="S2309" s="5">
        <f t="shared" si="145"/>
        <v>27.936800000000002</v>
      </c>
      <c r="T2309" s="5" t="s">
        <v>8307</v>
      </c>
      <c r="U2309" s="5" t="s">
        <v>8312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12">
        <f t="shared" si="146"/>
        <v>41879.791666666664</v>
      </c>
      <c r="K2310" s="5">
        <v>1406847996</v>
      </c>
      <c r="L2310" s="12">
        <f t="shared" si="147"/>
        <v>41851.712916666671</v>
      </c>
      <c r="M2310" t="b">
        <v>1</v>
      </c>
      <c r="N2310" s="5">
        <v>614</v>
      </c>
      <c r="O2310" t="b">
        <v>1</v>
      </c>
      <c r="P2310" s="5" t="s">
        <v>8277</v>
      </c>
      <c r="Q2310" s="5">
        <f t="shared" si="144"/>
        <v>101.30622</v>
      </c>
      <c r="R2310" s="5">
        <v>82.496921824104234</v>
      </c>
      <c r="S2310" s="5">
        <f t="shared" si="145"/>
        <v>82.496921824104234</v>
      </c>
      <c r="T2310" s="5" t="s">
        <v>8307</v>
      </c>
      <c r="U2310" s="5" t="s">
        <v>8312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12">
        <f t="shared" si="146"/>
        <v>41342.737696759257</v>
      </c>
      <c r="K2311" s="5">
        <v>1359848537</v>
      </c>
      <c r="L2311" s="12">
        <f t="shared" si="147"/>
        <v>41307.737696759257</v>
      </c>
      <c r="M2311" t="b">
        <v>1</v>
      </c>
      <c r="N2311" s="5">
        <v>107</v>
      </c>
      <c r="O2311" t="b">
        <v>1</v>
      </c>
      <c r="P2311" s="5" t="s">
        <v>8277</v>
      </c>
      <c r="Q2311" s="5">
        <f t="shared" si="144"/>
        <v>106.67449999999999</v>
      </c>
      <c r="R2311" s="5">
        <v>59.817476635514019</v>
      </c>
      <c r="S2311" s="5">
        <f t="shared" si="145"/>
        <v>59.817476635514019</v>
      </c>
      <c r="T2311" s="5" t="s">
        <v>8307</v>
      </c>
      <c r="U2311" s="5" t="s">
        <v>8312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12">
        <f t="shared" si="146"/>
        <v>41354.502488425926</v>
      </c>
      <c r="K2312" s="5">
        <v>1361300615</v>
      </c>
      <c r="L2312" s="12">
        <f t="shared" si="147"/>
        <v>41324.54415509259</v>
      </c>
      <c r="M2312" t="b">
        <v>1</v>
      </c>
      <c r="N2312" s="5">
        <v>1224</v>
      </c>
      <c r="O2312" t="b">
        <v>1</v>
      </c>
      <c r="P2312" s="5" t="s">
        <v>8277</v>
      </c>
      <c r="Q2312" s="5">
        <f t="shared" si="144"/>
        <v>428.83978378378379</v>
      </c>
      <c r="R2312" s="5">
        <v>64.816470588235291</v>
      </c>
      <c r="S2312" s="5">
        <f t="shared" si="145"/>
        <v>64.816470588235291</v>
      </c>
      <c r="T2312" s="5" t="s">
        <v>8307</v>
      </c>
      <c r="U2312" s="5" t="s">
        <v>8312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12">
        <f t="shared" si="146"/>
        <v>41765.754502314812</v>
      </c>
      <c r="K2313" s="5">
        <v>1396829189</v>
      </c>
      <c r="L2313" s="12">
        <f t="shared" si="147"/>
        <v>41735.754502314812</v>
      </c>
      <c r="M2313" t="b">
        <v>1</v>
      </c>
      <c r="N2313" s="5">
        <v>104</v>
      </c>
      <c r="O2313" t="b">
        <v>1</v>
      </c>
      <c r="P2313" s="5" t="s">
        <v>8277</v>
      </c>
      <c r="Q2313" s="5">
        <f t="shared" si="144"/>
        <v>104.11111111111111</v>
      </c>
      <c r="R2313" s="5">
        <v>90.09615384615384</v>
      </c>
      <c r="S2313" s="5">
        <f t="shared" si="145"/>
        <v>90.09615384615384</v>
      </c>
      <c r="T2313" s="5" t="s">
        <v>8307</v>
      </c>
      <c r="U2313" s="5" t="s">
        <v>8312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12">
        <f t="shared" si="146"/>
        <v>41747.708333333336</v>
      </c>
      <c r="K2314" s="5">
        <v>1395155478</v>
      </c>
      <c r="L2314" s="12">
        <f t="shared" si="147"/>
        <v>41716.382847222223</v>
      </c>
      <c r="M2314" t="b">
        <v>1</v>
      </c>
      <c r="N2314" s="5">
        <v>79</v>
      </c>
      <c r="O2314" t="b">
        <v>1</v>
      </c>
      <c r="P2314" s="5" t="s">
        <v>8277</v>
      </c>
      <c r="Q2314" s="5">
        <f t="shared" si="144"/>
        <v>107.86666666666666</v>
      </c>
      <c r="R2314" s="5">
        <v>40.962025316455694</v>
      </c>
      <c r="S2314" s="5">
        <f t="shared" si="145"/>
        <v>40.962025316455694</v>
      </c>
      <c r="T2314" s="5" t="s">
        <v>8307</v>
      </c>
      <c r="U2314" s="5" t="s">
        <v>8312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12">
        <f t="shared" si="146"/>
        <v>41032.708634259259</v>
      </c>
      <c r="K2315" s="5">
        <v>1333494026</v>
      </c>
      <c r="L2315" s="12">
        <f t="shared" si="147"/>
        <v>41002.708634259259</v>
      </c>
      <c r="M2315" t="b">
        <v>1</v>
      </c>
      <c r="N2315" s="5">
        <v>157</v>
      </c>
      <c r="O2315" t="b">
        <v>1</v>
      </c>
      <c r="P2315" s="5" t="s">
        <v>8277</v>
      </c>
      <c r="Q2315" s="5">
        <f t="shared" si="144"/>
        <v>175.84039999999999</v>
      </c>
      <c r="R2315" s="5">
        <v>56.000127388535034</v>
      </c>
      <c r="S2315" s="5">
        <f t="shared" si="145"/>
        <v>56.000127388535034</v>
      </c>
      <c r="T2315" s="5" t="s">
        <v>8307</v>
      </c>
      <c r="U2315" s="5" t="s">
        <v>8312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12">
        <f t="shared" si="146"/>
        <v>41067.301585648151</v>
      </c>
      <c r="K2316" s="5">
        <v>1336482857</v>
      </c>
      <c r="L2316" s="12">
        <f t="shared" si="147"/>
        <v>41037.301585648151</v>
      </c>
      <c r="M2316" t="b">
        <v>1</v>
      </c>
      <c r="N2316" s="5">
        <v>50</v>
      </c>
      <c r="O2316" t="b">
        <v>1</v>
      </c>
      <c r="P2316" s="5" t="s">
        <v>8277</v>
      </c>
      <c r="Q2316" s="5">
        <f t="shared" si="144"/>
        <v>156.97</v>
      </c>
      <c r="R2316" s="5">
        <v>37.672800000000002</v>
      </c>
      <c r="S2316" s="5">
        <f t="shared" si="145"/>
        <v>37.672800000000002</v>
      </c>
      <c r="T2316" s="5" t="s">
        <v>8307</v>
      </c>
      <c r="U2316" s="5" t="s">
        <v>8312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12">
        <f t="shared" si="146"/>
        <v>41034.47619212963</v>
      </c>
      <c r="K2317" s="5">
        <v>1333646743</v>
      </c>
      <c r="L2317" s="12">
        <f t="shared" si="147"/>
        <v>41004.47619212963</v>
      </c>
      <c r="M2317" t="b">
        <v>1</v>
      </c>
      <c r="N2317" s="5">
        <v>64</v>
      </c>
      <c r="O2317" t="b">
        <v>1</v>
      </c>
      <c r="P2317" s="5" t="s">
        <v>8277</v>
      </c>
      <c r="Q2317" s="5">
        <f t="shared" si="144"/>
        <v>102.6</v>
      </c>
      <c r="R2317" s="5">
        <v>40.078125</v>
      </c>
      <c r="S2317" s="5">
        <f t="shared" si="145"/>
        <v>40.078125</v>
      </c>
      <c r="T2317" s="5" t="s">
        <v>8307</v>
      </c>
      <c r="U2317" s="5" t="s">
        <v>8312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12">
        <f t="shared" si="146"/>
        <v>40156.516666666663</v>
      </c>
      <c r="K2318" s="5">
        <v>1253726650</v>
      </c>
      <c r="L2318" s="12">
        <f t="shared" si="147"/>
        <v>40079.475115740745</v>
      </c>
      <c r="M2318" t="b">
        <v>1</v>
      </c>
      <c r="N2318" s="5">
        <v>200</v>
      </c>
      <c r="O2318" t="b">
        <v>1</v>
      </c>
      <c r="P2318" s="5" t="s">
        <v>8277</v>
      </c>
      <c r="Q2318" s="5">
        <f t="shared" si="144"/>
        <v>104.04266666666666</v>
      </c>
      <c r="R2318" s="5">
        <v>78.031999999999996</v>
      </c>
      <c r="S2318" s="5">
        <f t="shared" si="145"/>
        <v>78.031999999999996</v>
      </c>
      <c r="T2318" s="5" t="s">
        <v>8307</v>
      </c>
      <c r="U2318" s="5" t="s">
        <v>8312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12">
        <f t="shared" si="146"/>
        <v>40223.958333333336</v>
      </c>
      <c r="K2319" s="5">
        <v>1263474049</v>
      </c>
      <c r="L2319" s="12">
        <f t="shared" si="147"/>
        <v>40192.292233796295</v>
      </c>
      <c r="M2319" t="b">
        <v>1</v>
      </c>
      <c r="N2319" s="5">
        <v>22</v>
      </c>
      <c r="O2319" t="b">
        <v>1</v>
      </c>
      <c r="P2319" s="5" t="s">
        <v>8277</v>
      </c>
      <c r="Q2319" s="5">
        <f t="shared" si="144"/>
        <v>104</v>
      </c>
      <c r="R2319" s="5">
        <v>18.90909090909091</v>
      </c>
      <c r="S2319" s="5">
        <f t="shared" si="145"/>
        <v>18.90909090909091</v>
      </c>
      <c r="T2319" s="5" t="s">
        <v>8307</v>
      </c>
      <c r="U2319" s="5" t="s">
        <v>8312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12">
        <f t="shared" si="146"/>
        <v>40081.915972222225</v>
      </c>
      <c r="K2320" s="5">
        <v>1251214014</v>
      </c>
      <c r="L2320" s="12">
        <f t="shared" si="147"/>
        <v>40050.393680555557</v>
      </c>
      <c r="M2320" t="b">
        <v>1</v>
      </c>
      <c r="N2320" s="5">
        <v>163</v>
      </c>
      <c r="O2320" t="b">
        <v>1</v>
      </c>
      <c r="P2320" s="5" t="s">
        <v>8277</v>
      </c>
      <c r="Q2320" s="5">
        <f t="shared" si="144"/>
        <v>121.06</v>
      </c>
      <c r="R2320" s="5">
        <v>37.134969325153371</v>
      </c>
      <c r="S2320" s="5">
        <f t="shared" si="145"/>
        <v>37.134969325153371</v>
      </c>
      <c r="T2320" s="5" t="s">
        <v>8307</v>
      </c>
      <c r="U2320" s="5" t="s">
        <v>8312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12">
        <f t="shared" si="146"/>
        <v>41622.832002314812</v>
      </c>
      <c r="K2321" s="5">
        <v>1384480685</v>
      </c>
      <c r="L2321" s="12">
        <f t="shared" si="147"/>
        <v>41592.832002314812</v>
      </c>
      <c r="M2321" t="b">
        <v>1</v>
      </c>
      <c r="N2321" s="5">
        <v>77</v>
      </c>
      <c r="O2321" t="b">
        <v>1</v>
      </c>
      <c r="P2321" s="5" t="s">
        <v>8277</v>
      </c>
      <c r="Q2321" s="5">
        <f t="shared" si="144"/>
        <v>107.7</v>
      </c>
      <c r="R2321" s="5">
        <v>41.961038961038959</v>
      </c>
      <c r="S2321" s="5">
        <f t="shared" si="145"/>
        <v>41.961038961038959</v>
      </c>
      <c r="T2321" s="5" t="s">
        <v>8307</v>
      </c>
      <c r="U2321" s="5" t="s">
        <v>8312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12">
        <f t="shared" si="146"/>
        <v>41731.525462962964</v>
      </c>
      <c r="K2322" s="5">
        <v>1393443400</v>
      </c>
      <c r="L2322" s="12">
        <f t="shared" si="147"/>
        <v>41696.567129629628</v>
      </c>
      <c r="M2322" t="b">
        <v>1</v>
      </c>
      <c r="N2322" s="5">
        <v>89</v>
      </c>
      <c r="O2322" t="b">
        <v>1</v>
      </c>
      <c r="P2322" s="5" t="s">
        <v>8277</v>
      </c>
      <c r="Q2322" s="5">
        <f t="shared" si="144"/>
        <v>108.66</v>
      </c>
      <c r="R2322" s="5">
        <v>61.044943820224717</v>
      </c>
      <c r="S2322" s="5">
        <f t="shared" si="145"/>
        <v>61.044943820224717</v>
      </c>
      <c r="T2322" s="5" t="s">
        <v>8307</v>
      </c>
      <c r="U2322" s="5" t="s">
        <v>8312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12">
        <f t="shared" si="146"/>
        <v>42828.96876157407</v>
      </c>
      <c r="K2323" s="5">
        <v>1488694501</v>
      </c>
      <c r="L2323" s="12">
        <f t="shared" si="147"/>
        <v>42799.010428240741</v>
      </c>
      <c r="M2323" t="b">
        <v>0</v>
      </c>
      <c r="N2323" s="5">
        <v>64</v>
      </c>
      <c r="O2323" t="b">
        <v>0</v>
      </c>
      <c r="P2323" s="5" t="s">
        <v>8296</v>
      </c>
      <c r="Q2323" s="5">
        <f t="shared" si="144"/>
        <v>39.120962394619681</v>
      </c>
      <c r="R2323" s="5">
        <v>64.53125</v>
      </c>
      <c r="S2323" s="5">
        <f t="shared" si="145"/>
        <v>64.53125</v>
      </c>
      <c r="T2323" s="5" t="s">
        <v>8309</v>
      </c>
      <c r="U2323" s="5" t="s">
        <v>8348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12">
        <f t="shared" si="146"/>
        <v>42834.603807870371</v>
      </c>
      <c r="K2324" s="5">
        <v>1489181369</v>
      </c>
      <c r="L2324" s="12">
        <f t="shared" si="147"/>
        <v>42804.645474537036</v>
      </c>
      <c r="M2324" t="b">
        <v>0</v>
      </c>
      <c r="N2324" s="5">
        <v>4</v>
      </c>
      <c r="O2324" t="b">
        <v>0</v>
      </c>
      <c r="P2324" s="5" t="s">
        <v>8296</v>
      </c>
      <c r="Q2324" s="5">
        <f t="shared" si="144"/>
        <v>3.1481481481481484</v>
      </c>
      <c r="R2324" s="5">
        <v>21.25</v>
      </c>
      <c r="S2324" s="5">
        <f t="shared" si="145"/>
        <v>21.25</v>
      </c>
      <c r="T2324" s="5" t="s">
        <v>8309</v>
      </c>
      <c r="U2324" s="5" t="s">
        <v>8348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12">
        <f t="shared" si="146"/>
        <v>42814.505173611113</v>
      </c>
      <c r="K2325" s="5">
        <v>1489428447</v>
      </c>
      <c r="L2325" s="12">
        <f t="shared" si="147"/>
        <v>42807.505173611113</v>
      </c>
      <c r="M2325" t="b">
        <v>0</v>
      </c>
      <c r="N2325" s="5">
        <v>4</v>
      </c>
      <c r="O2325" t="b">
        <v>0</v>
      </c>
      <c r="P2325" s="5" t="s">
        <v>8296</v>
      </c>
      <c r="Q2325" s="5">
        <f t="shared" si="144"/>
        <v>48</v>
      </c>
      <c r="R2325" s="5">
        <v>30</v>
      </c>
      <c r="S2325" s="5">
        <f t="shared" si="145"/>
        <v>30</v>
      </c>
      <c r="T2325" s="5" t="s">
        <v>8309</v>
      </c>
      <c r="U2325" s="5" t="s">
        <v>8348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12">
        <f t="shared" si="146"/>
        <v>42820.593576388885</v>
      </c>
      <c r="K2326" s="5">
        <v>1487970885</v>
      </c>
      <c r="L2326" s="12">
        <f t="shared" si="147"/>
        <v>42790.635243055556</v>
      </c>
      <c r="M2326" t="b">
        <v>0</v>
      </c>
      <c r="N2326" s="5">
        <v>61</v>
      </c>
      <c r="O2326" t="b">
        <v>0</v>
      </c>
      <c r="P2326" s="5" t="s">
        <v>8296</v>
      </c>
      <c r="Q2326" s="5">
        <f t="shared" si="144"/>
        <v>20.733333333333334</v>
      </c>
      <c r="R2326" s="5">
        <v>25.491803278688526</v>
      </c>
      <c r="S2326" s="5">
        <f t="shared" si="145"/>
        <v>25.491803278688526</v>
      </c>
      <c r="T2326" s="5" t="s">
        <v>8309</v>
      </c>
      <c r="U2326" s="5" t="s">
        <v>8348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12">
        <f t="shared" si="146"/>
        <v>42823.730682870373</v>
      </c>
      <c r="K2327" s="5">
        <v>1488241931</v>
      </c>
      <c r="L2327" s="12">
        <f t="shared" si="147"/>
        <v>42793.772349537037</v>
      </c>
      <c r="M2327" t="b">
        <v>0</v>
      </c>
      <c r="N2327" s="5">
        <v>7</v>
      </c>
      <c r="O2327" t="b">
        <v>0</v>
      </c>
      <c r="P2327" s="5" t="s">
        <v>8296</v>
      </c>
      <c r="Q2327" s="5">
        <f t="shared" si="144"/>
        <v>8</v>
      </c>
      <c r="R2327" s="5">
        <v>11.428571428571429</v>
      </c>
      <c r="S2327" s="5">
        <f t="shared" si="145"/>
        <v>11.428571428571429</v>
      </c>
      <c r="T2327" s="5" t="s">
        <v>8309</v>
      </c>
      <c r="U2327" s="5" t="s">
        <v>8348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12">
        <f t="shared" si="146"/>
        <v>42855.458333333328</v>
      </c>
      <c r="K2328" s="5">
        <v>1489106948</v>
      </c>
      <c r="L2328" s="12">
        <f t="shared" si="147"/>
        <v>42803.784120370372</v>
      </c>
      <c r="M2328" t="b">
        <v>0</v>
      </c>
      <c r="N2328" s="5">
        <v>1</v>
      </c>
      <c r="O2328" t="b">
        <v>0</v>
      </c>
      <c r="P2328" s="5" t="s">
        <v>8296</v>
      </c>
      <c r="Q2328" s="5">
        <f t="shared" si="144"/>
        <v>0.72</v>
      </c>
      <c r="R2328" s="5">
        <v>108</v>
      </c>
      <c r="S2328" s="5">
        <f t="shared" si="145"/>
        <v>108</v>
      </c>
      <c r="T2328" s="5" t="s">
        <v>8309</v>
      </c>
      <c r="U2328" s="5" t="s">
        <v>8348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12">
        <f t="shared" si="146"/>
        <v>41877.667129629626</v>
      </c>
      <c r="K2329" s="5">
        <v>1406066440</v>
      </c>
      <c r="L2329" s="12">
        <f t="shared" si="147"/>
        <v>41842.667129629626</v>
      </c>
      <c r="M2329" t="b">
        <v>1</v>
      </c>
      <c r="N2329" s="5">
        <v>3355</v>
      </c>
      <c r="O2329" t="b">
        <v>1</v>
      </c>
      <c r="P2329" s="5" t="s">
        <v>8296</v>
      </c>
      <c r="Q2329" s="5">
        <f t="shared" si="144"/>
        <v>526.09431428571429</v>
      </c>
      <c r="R2329" s="5">
        <v>54.883162444113267</v>
      </c>
      <c r="S2329" s="5">
        <f t="shared" si="145"/>
        <v>54.883162444113267</v>
      </c>
      <c r="T2329" s="5" t="s">
        <v>8309</v>
      </c>
      <c r="U2329" s="5" t="s">
        <v>8348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12">
        <f t="shared" si="146"/>
        <v>42169.531678240739</v>
      </c>
      <c r="K2330" s="5">
        <v>1431715537</v>
      </c>
      <c r="L2330" s="12">
        <f t="shared" si="147"/>
        <v>42139.531678240739</v>
      </c>
      <c r="M2330" t="b">
        <v>1</v>
      </c>
      <c r="N2330" s="5">
        <v>537</v>
      </c>
      <c r="O2330" t="b">
        <v>1</v>
      </c>
      <c r="P2330" s="5" t="s">
        <v>8296</v>
      </c>
      <c r="Q2330" s="5">
        <f t="shared" si="144"/>
        <v>254.45</v>
      </c>
      <c r="R2330" s="5">
        <v>47.383612662942269</v>
      </c>
      <c r="S2330" s="5">
        <f t="shared" si="145"/>
        <v>47.383612662942269</v>
      </c>
      <c r="T2330" s="5" t="s">
        <v>8309</v>
      </c>
      <c r="U2330" s="5" t="s">
        <v>8348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12">
        <f t="shared" si="146"/>
        <v>41837.374374999999</v>
      </c>
      <c r="K2331" s="5">
        <v>1403017146</v>
      </c>
      <c r="L2331" s="12">
        <f t="shared" si="147"/>
        <v>41807.374374999999</v>
      </c>
      <c r="M2331" t="b">
        <v>1</v>
      </c>
      <c r="N2331" s="5">
        <v>125</v>
      </c>
      <c r="O2331" t="b">
        <v>1</v>
      </c>
      <c r="P2331" s="5" t="s">
        <v>8296</v>
      </c>
      <c r="Q2331" s="5">
        <f t="shared" si="144"/>
        <v>105.92</v>
      </c>
      <c r="R2331" s="5">
        <v>211.84</v>
      </c>
      <c r="S2331" s="5">
        <f t="shared" si="145"/>
        <v>211.84</v>
      </c>
      <c r="T2331" s="5" t="s">
        <v>8309</v>
      </c>
      <c r="U2331" s="5" t="s">
        <v>8348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12">
        <f t="shared" si="146"/>
        <v>42362.75</v>
      </c>
      <c r="K2332" s="5">
        <v>1448400943</v>
      </c>
      <c r="L2332" s="12">
        <f t="shared" si="147"/>
        <v>42332.64980324074</v>
      </c>
      <c r="M2332" t="b">
        <v>1</v>
      </c>
      <c r="N2332" s="5">
        <v>163</v>
      </c>
      <c r="O2332" t="b">
        <v>1</v>
      </c>
      <c r="P2332" s="5" t="s">
        <v>8296</v>
      </c>
      <c r="Q2332" s="5">
        <f t="shared" si="144"/>
        <v>102.42285714285714</v>
      </c>
      <c r="R2332" s="5">
        <v>219.92638036809817</v>
      </c>
      <c r="S2332" s="5">
        <f t="shared" si="145"/>
        <v>219.92638036809817</v>
      </c>
      <c r="T2332" s="5" t="s">
        <v>8309</v>
      </c>
      <c r="U2332" s="5" t="s">
        <v>8348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12">
        <f t="shared" si="146"/>
        <v>41868.755671296298</v>
      </c>
      <c r="K2333" s="5">
        <v>1405728490</v>
      </c>
      <c r="L2333" s="12">
        <f t="shared" si="147"/>
        <v>41838.755671296298</v>
      </c>
      <c r="M2333" t="b">
        <v>1</v>
      </c>
      <c r="N2333" s="5">
        <v>283</v>
      </c>
      <c r="O2333" t="b">
        <v>1</v>
      </c>
      <c r="P2333" s="5" t="s">
        <v>8296</v>
      </c>
      <c r="Q2333" s="5">
        <f t="shared" si="144"/>
        <v>144.31375</v>
      </c>
      <c r="R2333" s="5">
        <v>40.795406360424032</v>
      </c>
      <c r="S2333" s="5">
        <f t="shared" si="145"/>
        <v>40.795406360424032</v>
      </c>
      <c r="T2333" s="5" t="s">
        <v>8309</v>
      </c>
      <c r="U2333" s="5" t="s">
        <v>8348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12">
        <f t="shared" si="146"/>
        <v>42041.378136574072</v>
      </c>
      <c r="K2334" s="5">
        <v>1420643071</v>
      </c>
      <c r="L2334" s="12">
        <f t="shared" si="147"/>
        <v>42011.378136574072</v>
      </c>
      <c r="M2334" t="b">
        <v>1</v>
      </c>
      <c r="N2334" s="5">
        <v>352</v>
      </c>
      <c r="O2334" t="b">
        <v>1</v>
      </c>
      <c r="P2334" s="5" t="s">
        <v>8296</v>
      </c>
      <c r="Q2334" s="5">
        <f t="shared" si="144"/>
        <v>106.30800000000001</v>
      </c>
      <c r="R2334" s="5">
        <v>75.502840909090907</v>
      </c>
      <c r="S2334" s="5">
        <f t="shared" si="145"/>
        <v>75.502840909090907</v>
      </c>
      <c r="T2334" s="5" t="s">
        <v>8309</v>
      </c>
      <c r="U2334" s="5" t="s">
        <v>8348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12">
        <f t="shared" si="146"/>
        <v>41788.493055555555</v>
      </c>
      <c r="K2335" s="5">
        <v>1399563390</v>
      </c>
      <c r="L2335" s="12">
        <f t="shared" si="147"/>
        <v>41767.400347222225</v>
      </c>
      <c r="M2335" t="b">
        <v>1</v>
      </c>
      <c r="N2335" s="5">
        <v>94</v>
      </c>
      <c r="O2335" t="b">
        <v>1</v>
      </c>
      <c r="P2335" s="5" t="s">
        <v>8296</v>
      </c>
      <c r="Q2335" s="5">
        <f t="shared" si="144"/>
        <v>212.16666666666666</v>
      </c>
      <c r="R2335" s="5">
        <v>13.542553191489361</v>
      </c>
      <c r="S2335" s="5">
        <f t="shared" si="145"/>
        <v>13.542553191489361</v>
      </c>
      <c r="T2335" s="5" t="s">
        <v>8309</v>
      </c>
      <c r="U2335" s="5" t="s">
        <v>8348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12">
        <f t="shared" si="146"/>
        <v>41948.481944444444</v>
      </c>
      <c r="K2336" s="5">
        <v>1412611498</v>
      </c>
      <c r="L2336" s="12">
        <f t="shared" si="147"/>
        <v>41918.420115740737</v>
      </c>
      <c r="M2336" t="b">
        <v>1</v>
      </c>
      <c r="N2336" s="5">
        <v>67</v>
      </c>
      <c r="O2336" t="b">
        <v>1</v>
      </c>
      <c r="P2336" s="5" t="s">
        <v>8296</v>
      </c>
      <c r="Q2336" s="5">
        <f t="shared" si="144"/>
        <v>101.95</v>
      </c>
      <c r="R2336" s="5">
        <v>60.865671641791046</v>
      </c>
      <c r="S2336" s="5">
        <f t="shared" si="145"/>
        <v>60.865671641791046</v>
      </c>
      <c r="T2336" s="5" t="s">
        <v>8309</v>
      </c>
      <c r="U2336" s="5" t="s">
        <v>8348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12">
        <f t="shared" si="146"/>
        <v>41801.322256944448</v>
      </c>
      <c r="K2337" s="5">
        <v>1399902243</v>
      </c>
      <c r="L2337" s="12">
        <f t="shared" si="147"/>
        <v>41771.322256944448</v>
      </c>
      <c r="M2337" t="b">
        <v>1</v>
      </c>
      <c r="N2337" s="5">
        <v>221</v>
      </c>
      <c r="O2337" t="b">
        <v>1</v>
      </c>
      <c r="P2337" s="5" t="s">
        <v>8296</v>
      </c>
      <c r="Q2337" s="5">
        <f t="shared" si="144"/>
        <v>102.27200000000001</v>
      </c>
      <c r="R2337" s="5">
        <v>115.69230769230769</v>
      </c>
      <c r="S2337" s="5">
        <f t="shared" si="145"/>
        <v>115.69230769230769</v>
      </c>
      <c r="T2337" s="5" t="s">
        <v>8309</v>
      </c>
      <c r="U2337" s="5" t="s">
        <v>8348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12">
        <f t="shared" si="146"/>
        <v>41706.674710648149</v>
      </c>
      <c r="K2338" s="5">
        <v>1390860695</v>
      </c>
      <c r="L2338" s="12">
        <f t="shared" si="147"/>
        <v>41666.674710648149</v>
      </c>
      <c r="M2338" t="b">
        <v>1</v>
      </c>
      <c r="N2338" s="5">
        <v>2165</v>
      </c>
      <c r="O2338" t="b">
        <v>1</v>
      </c>
      <c r="P2338" s="5" t="s">
        <v>8296</v>
      </c>
      <c r="Q2338" s="5">
        <f t="shared" si="144"/>
        <v>520.73254999999995</v>
      </c>
      <c r="R2338" s="5">
        <v>48.104623556581984</v>
      </c>
      <c r="S2338" s="5">
        <f t="shared" si="145"/>
        <v>48.104623556581984</v>
      </c>
      <c r="T2338" s="5" t="s">
        <v>8309</v>
      </c>
      <c r="U2338" s="5" t="s">
        <v>8348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12">
        <f t="shared" si="146"/>
        <v>41816.390543981484</v>
      </c>
      <c r="K2339" s="5">
        <v>1401204143</v>
      </c>
      <c r="L2339" s="12">
        <f t="shared" si="147"/>
        <v>41786.390543981484</v>
      </c>
      <c r="M2339" t="b">
        <v>1</v>
      </c>
      <c r="N2339" s="5">
        <v>179</v>
      </c>
      <c r="O2339" t="b">
        <v>1</v>
      </c>
      <c r="P2339" s="5" t="s">
        <v>8296</v>
      </c>
      <c r="Q2339" s="5">
        <f t="shared" si="144"/>
        <v>110.65833333333333</v>
      </c>
      <c r="R2339" s="5">
        <v>74.184357541899445</v>
      </c>
      <c r="S2339" s="5">
        <f t="shared" si="145"/>
        <v>74.184357541899445</v>
      </c>
      <c r="T2339" s="5" t="s">
        <v>8309</v>
      </c>
      <c r="U2339" s="5" t="s">
        <v>8348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12">
        <f t="shared" si="146"/>
        <v>41819.64680555556</v>
      </c>
      <c r="K2340" s="5">
        <v>1401485484</v>
      </c>
      <c r="L2340" s="12">
        <f t="shared" si="147"/>
        <v>41789.64680555556</v>
      </c>
      <c r="M2340" t="b">
        <v>1</v>
      </c>
      <c r="N2340" s="5">
        <v>123</v>
      </c>
      <c r="O2340" t="b">
        <v>1</v>
      </c>
      <c r="P2340" s="5" t="s">
        <v>8296</v>
      </c>
      <c r="Q2340" s="5">
        <f t="shared" si="144"/>
        <v>101.14333333333333</v>
      </c>
      <c r="R2340" s="5">
        <v>123.34552845528455</v>
      </c>
      <c r="S2340" s="5">
        <f t="shared" si="145"/>
        <v>123.34552845528455</v>
      </c>
      <c r="T2340" s="5" t="s">
        <v>8309</v>
      </c>
      <c r="U2340" s="5" t="s">
        <v>8348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12">
        <f t="shared" si="146"/>
        <v>42723.082638888889</v>
      </c>
      <c r="K2341" s="5">
        <v>1479496309</v>
      </c>
      <c r="L2341" s="12">
        <f t="shared" si="147"/>
        <v>42692.54987268518</v>
      </c>
      <c r="M2341" t="b">
        <v>1</v>
      </c>
      <c r="N2341" s="5">
        <v>1104</v>
      </c>
      <c r="O2341" t="b">
        <v>1</v>
      </c>
      <c r="P2341" s="5" t="s">
        <v>8296</v>
      </c>
      <c r="Q2341" s="5">
        <f t="shared" si="144"/>
        <v>294.20800000000003</v>
      </c>
      <c r="R2341" s="5">
        <v>66.623188405797094</v>
      </c>
      <c r="S2341" s="5">
        <f t="shared" si="145"/>
        <v>66.623188405797094</v>
      </c>
      <c r="T2341" s="5" t="s">
        <v>8309</v>
      </c>
      <c r="U2341" s="5" t="s">
        <v>8348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12">
        <f t="shared" si="146"/>
        <v>42673.392800925925</v>
      </c>
      <c r="K2342" s="5">
        <v>1475249138</v>
      </c>
      <c r="L2342" s="12">
        <f t="shared" si="147"/>
        <v>42643.392800925925</v>
      </c>
      <c r="M2342" t="b">
        <v>1</v>
      </c>
      <c r="N2342" s="5">
        <v>403</v>
      </c>
      <c r="O2342" t="b">
        <v>1</v>
      </c>
      <c r="P2342" s="5" t="s">
        <v>8296</v>
      </c>
      <c r="Q2342" s="5">
        <f t="shared" si="144"/>
        <v>105.7775</v>
      </c>
      <c r="R2342" s="5">
        <v>104.99007444168734</v>
      </c>
      <c r="S2342" s="5">
        <f t="shared" si="145"/>
        <v>104.99007444168734</v>
      </c>
      <c r="T2342" s="5" t="s">
        <v>8309</v>
      </c>
      <c r="U2342" s="5" t="s">
        <v>8348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12">
        <f t="shared" si="146"/>
        <v>42197.563703703709</v>
      </c>
      <c r="K2343" s="5">
        <v>1434137504</v>
      </c>
      <c r="L2343" s="12">
        <f t="shared" si="147"/>
        <v>42167.563703703709</v>
      </c>
      <c r="M2343" t="b">
        <v>0</v>
      </c>
      <c r="N2343" s="5">
        <v>0</v>
      </c>
      <c r="O2343" t="b">
        <v>0</v>
      </c>
      <c r="P2343" s="5" t="s">
        <v>8270</v>
      </c>
      <c r="Q2343" s="5">
        <f t="shared" si="144"/>
        <v>0</v>
      </c>
      <c r="R2343" s="5" t="e">
        <v>#DIV/0!</v>
      </c>
      <c r="S2343" s="5">
        <f t="shared" si="145"/>
        <v>0</v>
      </c>
      <c r="T2343" s="5" t="s">
        <v>8330</v>
      </c>
      <c r="U2343" s="5" t="s">
        <v>8331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12">
        <f t="shared" si="146"/>
        <v>41917.958333333336</v>
      </c>
      <c r="K2344" s="5">
        <v>1410799870</v>
      </c>
      <c r="L2344" s="12">
        <f t="shared" si="147"/>
        <v>41897.452199074076</v>
      </c>
      <c r="M2344" t="b">
        <v>0</v>
      </c>
      <c r="N2344" s="5">
        <v>0</v>
      </c>
      <c r="O2344" t="b">
        <v>0</v>
      </c>
      <c r="P2344" s="5" t="s">
        <v>8270</v>
      </c>
      <c r="Q2344" s="5">
        <f t="shared" si="144"/>
        <v>0</v>
      </c>
      <c r="R2344" s="5" t="e">
        <v>#DIV/0!</v>
      </c>
      <c r="S2344" s="5">
        <f t="shared" si="145"/>
        <v>0</v>
      </c>
      <c r="T2344" s="5" t="s">
        <v>8330</v>
      </c>
      <c r="U2344" s="5" t="s">
        <v>8331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12">
        <f t="shared" si="146"/>
        <v>42377.57430555555</v>
      </c>
      <c r="K2345" s="5">
        <v>1447962505</v>
      </c>
      <c r="L2345" s="12">
        <f t="shared" si="147"/>
        <v>42327.575289351851</v>
      </c>
      <c r="M2345" t="b">
        <v>0</v>
      </c>
      <c r="N2345" s="5">
        <v>1</v>
      </c>
      <c r="O2345" t="b">
        <v>0</v>
      </c>
      <c r="P2345" s="5" t="s">
        <v>8270</v>
      </c>
      <c r="Q2345" s="5">
        <f t="shared" si="144"/>
        <v>3</v>
      </c>
      <c r="R2345" s="5">
        <v>300</v>
      </c>
      <c r="S2345" s="5">
        <f t="shared" si="145"/>
        <v>300</v>
      </c>
      <c r="T2345" s="5" t="s">
        <v>8330</v>
      </c>
      <c r="U2345" s="5" t="s">
        <v>8331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12">
        <f t="shared" si="146"/>
        <v>42545.477650462963</v>
      </c>
      <c r="K2346" s="5">
        <v>1464197269</v>
      </c>
      <c r="L2346" s="12">
        <f t="shared" si="147"/>
        <v>42515.477650462963</v>
      </c>
      <c r="M2346" t="b">
        <v>0</v>
      </c>
      <c r="N2346" s="5">
        <v>1</v>
      </c>
      <c r="O2346" t="b">
        <v>0</v>
      </c>
      <c r="P2346" s="5" t="s">
        <v>8270</v>
      </c>
      <c r="Q2346" s="5">
        <f t="shared" si="144"/>
        <v>0.1</v>
      </c>
      <c r="R2346" s="5">
        <v>1</v>
      </c>
      <c r="S2346" s="5">
        <f t="shared" si="145"/>
        <v>1</v>
      </c>
      <c r="T2346" s="5" t="s">
        <v>8330</v>
      </c>
      <c r="U2346" s="5" t="s">
        <v>8331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12">
        <f t="shared" si="146"/>
        <v>42094.735416666663</v>
      </c>
      <c r="K2347" s="5">
        <v>1424822556</v>
      </c>
      <c r="L2347" s="12">
        <f t="shared" si="147"/>
        <v>42059.751805555556</v>
      </c>
      <c r="M2347" t="b">
        <v>0</v>
      </c>
      <c r="N2347" s="5">
        <v>0</v>
      </c>
      <c r="O2347" t="b">
        <v>0</v>
      </c>
      <c r="P2347" s="5" t="s">
        <v>8270</v>
      </c>
      <c r="Q2347" s="5">
        <f t="shared" si="144"/>
        <v>0</v>
      </c>
      <c r="R2347" s="5" t="e">
        <v>#DIV/0!</v>
      </c>
      <c r="S2347" s="5">
        <f t="shared" si="145"/>
        <v>0</v>
      </c>
      <c r="T2347" s="5" t="s">
        <v>8330</v>
      </c>
      <c r="U2347" s="5" t="s">
        <v>8331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12">
        <f t="shared" si="146"/>
        <v>42660.54896990741</v>
      </c>
      <c r="K2348" s="5">
        <v>1472843431</v>
      </c>
      <c r="L2348" s="12">
        <f t="shared" si="147"/>
        <v>42615.54896990741</v>
      </c>
      <c r="M2348" t="b">
        <v>0</v>
      </c>
      <c r="N2348" s="5">
        <v>3</v>
      </c>
      <c r="O2348" t="b">
        <v>0</v>
      </c>
      <c r="P2348" s="5" t="s">
        <v>8270</v>
      </c>
      <c r="Q2348" s="5">
        <f t="shared" si="144"/>
        <v>6.5000000000000002E-2</v>
      </c>
      <c r="R2348" s="5">
        <v>13</v>
      </c>
      <c r="S2348" s="5">
        <f t="shared" si="145"/>
        <v>13</v>
      </c>
      <c r="T2348" s="5" t="s">
        <v>8330</v>
      </c>
      <c r="U2348" s="5" t="s">
        <v>8331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12">
        <f t="shared" si="146"/>
        <v>42607.357361111106</v>
      </c>
      <c r="K2349" s="5">
        <v>1469543676</v>
      </c>
      <c r="L2349" s="12">
        <f t="shared" si="147"/>
        <v>42577.357361111106</v>
      </c>
      <c r="M2349" t="b">
        <v>0</v>
      </c>
      <c r="N2349" s="5">
        <v>1</v>
      </c>
      <c r="O2349" t="b">
        <v>0</v>
      </c>
      <c r="P2349" s="5" t="s">
        <v>8270</v>
      </c>
      <c r="Q2349" s="5">
        <f t="shared" si="144"/>
        <v>1.5</v>
      </c>
      <c r="R2349" s="5">
        <v>15</v>
      </c>
      <c r="S2349" s="5">
        <f t="shared" si="145"/>
        <v>15</v>
      </c>
      <c r="T2349" s="5" t="s">
        <v>8330</v>
      </c>
      <c r="U2349" s="5" t="s">
        <v>8331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12">
        <f t="shared" si="146"/>
        <v>42420.682152777779</v>
      </c>
      <c r="K2350" s="5">
        <v>1450822938</v>
      </c>
      <c r="L2350" s="12">
        <f t="shared" si="147"/>
        <v>42360.682152777779</v>
      </c>
      <c r="M2350" t="b">
        <v>0</v>
      </c>
      <c r="N2350" s="5">
        <v>5</v>
      </c>
      <c r="O2350" t="b">
        <v>0</v>
      </c>
      <c r="P2350" s="5" t="s">
        <v>8270</v>
      </c>
      <c r="Q2350" s="5">
        <f t="shared" si="144"/>
        <v>0.38571428571428573</v>
      </c>
      <c r="R2350" s="5">
        <v>54</v>
      </c>
      <c r="S2350" s="5">
        <f t="shared" si="145"/>
        <v>54</v>
      </c>
      <c r="T2350" s="5" t="s">
        <v>8330</v>
      </c>
      <c r="U2350" s="5" t="s">
        <v>8331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12">
        <f t="shared" si="146"/>
        <v>42227.525787037041</v>
      </c>
      <c r="K2351" s="5">
        <v>1436812628</v>
      </c>
      <c r="L2351" s="12">
        <f t="shared" si="147"/>
        <v>42198.525787037041</v>
      </c>
      <c r="M2351" t="b">
        <v>0</v>
      </c>
      <c r="N2351" s="5">
        <v>0</v>
      </c>
      <c r="O2351" t="b">
        <v>0</v>
      </c>
      <c r="P2351" s="5" t="s">
        <v>8270</v>
      </c>
      <c r="Q2351" s="5">
        <f t="shared" si="144"/>
        <v>0</v>
      </c>
      <c r="R2351" s="5" t="e">
        <v>#DIV/0!</v>
      </c>
      <c r="S2351" s="5">
        <f t="shared" si="145"/>
        <v>0</v>
      </c>
      <c r="T2351" s="5" t="s">
        <v>8330</v>
      </c>
      <c r="U2351" s="5" t="s">
        <v>8331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12">
        <f t="shared" si="146"/>
        <v>42738.592245370368</v>
      </c>
      <c r="K2352" s="5">
        <v>1480882370</v>
      </c>
      <c r="L2352" s="12">
        <f t="shared" si="147"/>
        <v>42708.592245370368</v>
      </c>
      <c r="M2352" t="b">
        <v>0</v>
      </c>
      <c r="N2352" s="5">
        <v>0</v>
      </c>
      <c r="O2352" t="b">
        <v>0</v>
      </c>
      <c r="P2352" s="5" t="s">
        <v>8270</v>
      </c>
      <c r="Q2352" s="5">
        <f t="shared" si="144"/>
        <v>0</v>
      </c>
      <c r="R2352" s="5" t="e">
        <v>#DIV/0!</v>
      </c>
      <c r="S2352" s="5">
        <f t="shared" si="145"/>
        <v>0</v>
      </c>
      <c r="T2352" s="5" t="s">
        <v>8330</v>
      </c>
      <c r="U2352" s="5" t="s">
        <v>8331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12">
        <f t="shared" si="146"/>
        <v>42123.851145833338</v>
      </c>
      <c r="K2353" s="5">
        <v>1427768739</v>
      </c>
      <c r="L2353" s="12">
        <f t="shared" si="147"/>
        <v>42093.851145833338</v>
      </c>
      <c r="M2353" t="b">
        <v>0</v>
      </c>
      <c r="N2353" s="5">
        <v>7</v>
      </c>
      <c r="O2353" t="b">
        <v>0</v>
      </c>
      <c r="P2353" s="5" t="s">
        <v>8270</v>
      </c>
      <c r="Q2353" s="5">
        <f t="shared" si="144"/>
        <v>0.5714285714285714</v>
      </c>
      <c r="R2353" s="5">
        <v>15.428571428571429</v>
      </c>
      <c r="S2353" s="5">
        <f t="shared" si="145"/>
        <v>15.428571428571429</v>
      </c>
      <c r="T2353" s="5" t="s">
        <v>8330</v>
      </c>
      <c r="U2353" s="5" t="s">
        <v>8331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12">
        <f t="shared" si="146"/>
        <v>42161.383703703701</v>
      </c>
      <c r="K2354" s="5">
        <v>1428419552</v>
      </c>
      <c r="L2354" s="12">
        <f t="shared" si="147"/>
        <v>42101.383703703701</v>
      </c>
      <c r="M2354" t="b">
        <v>0</v>
      </c>
      <c r="N2354" s="5">
        <v>0</v>
      </c>
      <c r="O2354" t="b">
        <v>0</v>
      </c>
      <c r="P2354" s="5" t="s">
        <v>8270</v>
      </c>
      <c r="Q2354" s="5">
        <f t="shared" si="144"/>
        <v>0</v>
      </c>
      <c r="R2354" s="5" t="e">
        <v>#DIV/0!</v>
      </c>
      <c r="S2354" s="5">
        <f t="shared" si="145"/>
        <v>0</v>
      </c>
      <c r="T2354" s="5" t="s">
        <v>8330</v>
      </c>
      <c r="U2354" s="5" t="s">
        <v>8331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12">
        <f t="shared" si="146"/>
        <v>42115.426180555558</v>
      </c>
      <c r="K2355" s="5">
        <v>1428596022</v>
      </c>
      <c r="L2355" s="12">
        <f t="shared" si="147"/>
        <v>42103.426180555558</v>
      </c>
      <c r="M2355" t="b">
        <v>0</v>
      </c>
      <c r="N2355" s="5">
        <v>0</v>
      </c>
      <c r="O2355" t="b">
        <v>0</v>
      </c>
      <c r="P2355" s="5" t="s">
        <v>8270</v>
      </c>
      <c r="Q2355" s="5">
        <f t="shared" si="144"/>
        <v>0</v>
      </c>
      <c r="R2355" s="5" t="e">
        <v>#DIV/0!</v>
      </c>
      <c r="S2355" s="5">
        <f t="shared" si="145"/>
        <v>0</v>
      </c>
      <c r="T2355" s="5" t="s">
        <v>8330</v>
      </c>
      <c r="U2355" s="5" t="s">
        <v>8331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12">
        <f t="shared" si="146"/>
        <v>42014.472916666666</v>
      </c>
      <c r="K2356" s="5">
        <v>1415726460</v>
      </c>
      <c r="L2356" s="12">
        <f t="shared" si="147"/>
        <v>41954.472916666666</v>
      </c>
      <c r="M2356" t="b">
        <v>0</v>
      </c>
      <c r="N2356" s="5">
        <v>1</v>
      </c>
      <c r="O2356" t="b">
        <v>0</v>
      </c>
      <c r="P2356" s="5" t="s">
        <v>8270</v>
      </c>
      <c r="Q2356" s="5">
        <f t="shared" si="144"/>
        <v>7.1428571428571425E-2</v>
      </c>
      <c r="R2356" s="5">
        <v>25</v>
      </c>
      <c r="S2356" s="5">
        <f t="shared" si="145"/>
        <v>25</v>
      </c>
      <c r="T2356" s="5" t="s">
        <v>8330</v>
      </c>
      <c r="U2356" s="5" t="s">
        <v>8331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12">
        <f t="shared" si="146"/>
        <v>42126.668240740742</v>
      </c>
      <c r="K2357" s="5">
        <v>1428012136</v>
      </c>
      <c r="L2357" s="12">
        <f t="shared" si="147"/>
        <v>42096.668240740742</v>
      </c>
      <c r="M2357" t="b">
        <v>0</v>
      </c>
      <c r="N2357" s="5">
        <v>2</v>
      </c>
      <c r="O2357" t="b">
        <v>0</v>
      </c>
      <c r="P2357" s="5" t="s">
        <v>8270</v>
      </c>
      <c r="Q2357" s="5">
        <f t="shared" si="144"/>
        <v>0.6875</v>
      </c>
      <c r="R2357" s="5">
        <v>27.5</v>
      </c>
      <c r="S2357" s="5">
        <f t="shared" si="145"/>
        <v>27.5</v>
      </c>
      <c r="T2357" s="5" t="s">
        <v>8330</v>
      </c>
      <c r="U2357" s="5" t="s">
        <v>8331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12">
        <f t="shared" si="146"/>
        <v>42160.53361111111</v>
      </c>
      <c r="K2358" s="5">
        <v>1430938104</v>
      </c>
      <c r="L2358" s="12">
        <f t="shared" si="147"/>
        <v>42130.53361111111</v>
      </c>
      <c r="M2358" t="b">
        <v>0</v>
      </c>
      <c r="N2358" s="5">
        <v>0</v>
      </c>
      <c r="O2358" t="b">
        <v>0</v>
      </c>
      <c r="P2358" s="5" t="s">
        <v>8270</v>
      </c>
      <c r="Q2358" s="5">
        <f t="shared" si="144"/>
        <v>0</v>
      </c>
      <c r="R2358" s="5" t="e">
        <v>#DIV/0!</v>
      </c>
      <c r="S2358" s="5">
        <f t="shared" si="145"/>
        <v>0</v>
      </c>
      <c r="T2358" s="5" t="s">
        <v>8330</v>
      </c>
      <c r="U2358" s="5" t="s">
        <v>8331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12">
        <f t="shared" si="146"/>
        <v>42294.370115740741</v>
      </c>
      <c r="K2359" s="5">
        <v>1442501578</v>
      </c>
      <c r="L2359" s="12">
        <f t="shared" si="147"/>
        <v>42264.370115740741</v>
      </c>
      <c r="M2359" t="b">
        <v>0</v>
      </c>
      <c r="N2359" s="5">
        <v>0</v>
      </c>
      <c r="O2359" t="b">
        <v>0</v>
      </c>
      <c r="P2359" s="5" t="s">
        <v>8270</v>
      </c>
      <c r="Q2359" s="5">
        <f t="shared" si="144"/>
        <v>0</v>
      </c>
      <c r="R2359" s="5" t="e">
        <v>#DIV/0!</v>
      </c>
      <c r="S2359" s="5">
        <f t="shared" si="145"/>
        <v>0</v>
      </c>
      <c r="T2359" s="5" t="s">
        <v>8330</v>
      </c>
      <c r="U2359" s="5" t="s">
        <v>8331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12">
        <f t="shared" si="146"/>
        <v>42034.777083333334</v>
      </c>
      <c r="K2360" s="5">
        <v>1417818036</v>
      </c>
      <c r="L2360" s="12">
        <f t="shared" si="147"/>
        <v>41978.680972222224</v>
      </c>
      <c r="M2360" t="b">
        <v>0</v>
      </c>
      <c r="N2360" s="5">
        <v>0</v>
      </c>
      <c r="O2360" t="b">
        <v>0</v>
      </c>
      <c r="P2360" s="5" t="s">
        <v>8270</v>
      </c>
      <c r="Q2360" s="5">
        <f t="shared" si="144"/>
        <v>0</v>
      </c>
      <c r="R2360" s="5" t="e">
        <v>#DIV/0!</v>
      </c>
      <c r="S2360" s="5">
        <f t="shared" si="145"/>
        <v>0</v>
      </c>
      <c r="T2360" s="5" t="s">
        <v>8330</v>
      </c>
      <c r="U2360" s="5" t="s">
        <v>8331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12">
        <f t="shared" si="146"/>
        <v>42219.399583333332</v>
      </c>
      <c r="K2361" s="5">
        <v>1433432124</v>
      </c>
      <c r="L2361" s="12">
        <f t="shared" si="147"/>
        <v>42159.399583333332</v>
      </c>
      <c r="M2361" t="b">
        <v>0</v>
      </c>
      <c r="N2361" s="5">
        <v>3</v>
      </c>
      <c r="O2361" t="b">
        <v>0</v>
      </c>
      <c r="P2361" s="5" t="s">
        <v>8270</v>
      </c>
      <c r="Q2361" s="5">
        <f t="shared" si="144"/>
        <v>14.68</v>
      </c>
      <c r="R2361" s="5">
        <v>367</v>
      </c>
      <c r="S2361" s="5">
        <f t="shared" si="145"/>
        <v>367</v>
      </c>
      <c r="T2361" s="5" t="s">
        <v>8330</v>
      </c>
      <c r="U2361" s="5" t="s">
        <v>8331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12">
        <f t="shared" si="146"/>
        <v>42407.45694444445</v>
      </c>
      <c r="K2362" s="5">
        <v>1452272280</v>
      </c>
      <c r="L2362" s="12">
        <f t="shared" si="147"/>
        <v>42377.45694444445</v>
      </c>
      <c r="M2362" t="b">
        <v>0</v>
      </c>
      <c r="N2362" s="5">
        <v>1</v>
      </c>
      <c r="O2362" t="b">
        <v>0</v>
      </c>
      <c r="P2362" s="5" t="s">
        <v>8270</v>
      </c>
      <c r="Q2362" s="5">
        <f t="shared" si="144"/>
        <v>0.04</v>
      </c>
      <c r="R2362" s="5">
        <v>2</v>
      </c>
      <c r="S2362" s="5">
        <f t="shared" si="145"/>
        <v>2</v>
      </c>
      <c r="T2362" s="5" t="s">
        <v>8330</v>
      </c>
      <c r="U2362" s="5" t="s">
        <v>8331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12">
        <f t="shared" si="146"/>
        <v>42490.666666666672</v>
      </c>
      <c r="K2363" s="5">
        <v>1459975008</v>
      </c>
      <c r="L2363" s="12">
        <f t="shared" si="147"/>
        <v>42466.608888888892</v>
      </c>
      <c r="M2363" t="b">
        <v>0</v>
      </c>
      <c r="N2363" s="5">
        <v>0</v>
      </c>
      <c r="O2363" t="b">
        <v>0</v>
      </c>
      <c r="P2363" s="5" t="s">
        <v>8270</v>
      </c>
      <c r="Q2363" s="5">
        <f t="shared" si="144"/>
        <v>0</v>
      </c>
      <c r="R2363" s="5" t="e">
        <v>#DIV/0!</v>
      </c>
      <c r="S2363" s="5">
        <f t="shared" si="145"/>
        <v>0</v>
      </c>
      <c r="T2363" s="5" t="s">
        <v>8330</v>
      </c>
      <c r="U2363" s="5" t="s">
        <v>8331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12">
        <f t="shared" si="146"/>
        <v>41984.438310185185</v>
      </c>
      <c r="K2364" s="5">
        <v>1415723470</v>
      </c>
      <c r="L2364" s="12">
        <f t="shared" si="147"/>
        <v>41954.438310185185</v>
      </c>
      <c r="M2364" t="b">
        <v>0</v>
      </c>
      <c r="N2364" s="5">
        <v>2</v>
      </c>
      <c r="O2364" t="b">
        <v>0</v>
      </c>
      <c r="P2364" s="5" t="s">
        <v>8270</v>
      </c>
      <c r="Q2364" s="5">
        <f t="shared" si="144"/>
        <v>28.571428571428573</v>
      </c>
      <c r="R2364" s="5">
        <v>60</v>
      </c>
      <c r="S2364" s="5">
        <f t="shared" si="145"/>
        <v>60</v>
      </c>
      <c r="T2364" s="5" t="s">
        <v>8330</v>
      </c>
      <c r="U2364" s="5" t="s">
        <v>8331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12">
        <f t="shared" si="146"/>
        <v>42366.761574074073</v>
      </c>
      <c r="K2365" s="5">
        <v>1447460200</v>
      </c>
      <c r="L2365" s="12">
        <f t="shared" si="147"/>
        <v>42321.761574074073</v>
      </c>
      <c r="M2365" t="b">
        <v>0</v>
      </c>
      <c r="N2365" s="5">
        <v>0</v>
      </c>
      <c r="O2365" t="b">
        <v>0</v>
      </c>
      <c r="P2365" s="5" t="s">
        <v>8270</v>
      </c>
      <c r="Q2365" s="5">
        <f t="shared" si="144"/>
        <v>0</v>
      </c>
      <c r="R2365" s="5" t="e">
        <v>#DIV/0!</v>
      </c>
      <c r="S2365" s="5">
        <f t="shared" si="145"/>
        <v>0</v>
      </c>
      <c r="T2365" s="5" t="s">
        <v>8330</v>
      </c>
      <c r="U2365" s="5" t="s">
        <v>8331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12">
        <f t="shared" si="146"/>
        <v>42303.684675925921</v>
      </c>
      <c r="K2366" s="5">
        <v>1441146356</v>
      </c>
      <c r="L2366" s="12">
        <f t="shared" si="147"/>
        <v>42248.684675925921</v>
      </c>
      <c r="M2366" t="b">
        <v>0</v>
      </c>
      <c r="N2366" s="5">
        <v>0</v>
      </c>
      <c r="O2366" t="b">
        <v>0</v>
      </c>
      <c r="P2366" s="5" t="s">
        <v>8270</v>
      </c>
      <c r="Q2366" s="5">
        <f t="shared" si="144"/>
        <v>0</v>
      </c>
      <c r="R2366" s="5" t="e">
        <v>#DIV/0!</v>
      </c>
      <c r="S2366" s="5">
        <f t="shared" si="145"/>
        <v>0</v>
      </c>
      <c r="T2366" s="5" t="s">
        <v>8330</v>
      </c>
      <c r="U2366" s="5" t="s">
        <v>8331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12">
        <f t="shared" si="146"/>
        <v>42386.708333333328</v>
      </c>
      <c r="K2367" s="5">
        <v>1449596425</v>
      </c>
      <c r="L2367" s="12">
        <f t="shared" si="147"/>
        <v>42346.486400462964</v>
      </c>
      <c r="M2367" t="b">
        <v>0</v>
      </c>
      <c r="N2367" s="5">
        <v>0</v>
      </c>
      <c r="O2367" t="b">
        <v>0</v>
      </c>
      <c r="P2367" s="5" t="s">
        <v>8270</v>
      </c>
      <c r="Q2367" s="5">
        <f t="shared" si="144"/>
        <v>0</v>
      </c>
      <c r="R2367" s="5" t="e">
        <v>#DIV/0!</v>
      </c>
      <c r="S2367" s="5">
        <f t="shared" si="145"/>
        <v>0</v>
      </c>
      <c r="T2367" s="5" t="s">
        <v>8330</v>
      </c>
      <c r="U2367" s="5" t="s">
        <v>8331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12">
        <f t="shared" si="146"/>
        <v>42298.281631944439</v>
      </c>
      <c r="K2368" s="5">
        <v>1442839533</v>
      </c>
      <c r="L2368" s="12">
        <f t="shared" si="147"/>
        <v>42268.281631944439</v>
      </c>
      <c r="M2368" t="b">
        <v>0</v>
      </c>
      <c r="N2368" s="5">
        <v>27</v>
      </c>
      <c r="O2368" t="b">
        <v>0</v>
      </c>
      <c r="P2368" s="5" t="s">
        <v>8270</v>
      </c>
      <c r="Q2368" s="5">
        <f t="shared" si="144"/>
        <v>10.52</v>
      </c>
      <c r="R2368" s="5">
        <v>97.407407407407405</v>
      </c>
      <c r="S2368" s="5">
        <f t="shared" si="145"/>
        <v>97.407407407407405</v>
      </c>
      <c r="T2368" s="5" t="s">
        <v>8330</v>
      </c>
      <c r="U2368" s="5" t="s">
        <v>8331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12">
        <f t="shared" si="146"/>
        <v>42485.678425925929</v>
      </c>
      <c r="K2369" s="5">
        <v>1456442216</v>
      </c>
      <c r="L2369" s="12">
        <f t="shared" si="147"/>
        <v>42425.720092592594</v>
      </c>
      <c r="M2369" t="b">
        <v>0</v>
      </c>
      <c r="N2369" s="5">
        <v>14</v>
      </c>
      <c r="O2369" t="b">
        <v>0</v>
      </c>
      <c r="P2369" s="5" t="s">
        <v>8270</v>
      </c>
      <c r="Q2369" s="5">
        <f t="shared" si="144"/>
        <v>1.34</v>
      </c>
      <c r="R2369" s="5">
        <v>47.857142857142854</v>
      </c>
      <c r="S2369" s="5">
        <f t="shared" si="145"/>
        <v>47.857142857142854</v>
      </c>
      <c r="T2369" s="5" t="s">
        <v>8330</v>
      </c>
      <c r="U2369" s="5" t="s">
        <v>8331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12">
        <f t="shared" si="146"/>
        <v>42108.430150462962</v>
      </c>
      <c r="K2370" s="5">
        <v>1425143965</v>
      </c>
      <c r="L2370" s="12">
        <f t="shared" si="147"/>
        <v>42063.471817129626</v>
      </c>
      <c r="M2370" t="b">
        <v>0</v>
      </c>
      <c r="N2370" s="5">
        <v>2</v>
      </c>
      <c r="O2370" t="b">
        <v>0</v>
      </c>
      <c r="P2370" s="5" t="s">
        <v>8270</v>
      </c>
      <c r="Q2370" s="5">
        <f t="shared" ref="Q2370:Q2433" si="148">E2370*100/D2370</f>
        <v>0.25</v>
      </c>
      <c r="R2370" s="5">
        <v>50</v>
      </c>
      <c r="S2370" s="5">
        <f t="shared" ref="S2370:S2433" si="149">IFERROR(R2370,0)</f>
        <v>50</v>
      </c>
      <c r="T2370" s="5" t="s">
        <v>8330</v>
      </c>
      <c r="U2370" s="5" t="s">
        <v>8331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12">
        <f t="shared" ref="J2371:J2434" si="150">(I2371/86400)+25569+(-6/24)</f>
        <v>42410.562627314815</v>
      </c>
      <c r="K2371" s="5">
        <v>1452540611</v>
      </c>
      <c r="L2371" s="12">
        <f t="shared" ref="L2371:L2434" si="151">(K2371/86400)+25569+(-6/24)</f>
        <v>42380.562627314815</v>
      </c>
      <c r="M2371" t="b">
        <v>0</v>
      </c>
      <c r="N2371" s="5">
        <v>0</v>
      </c>
      <c r="O2371" t="b">
        <v>0</v>
      </c>
      <c r="P2371" s="5" t="s">
        <v>8270</v>
      </c>
      <c r="Q2371" s="5">
        <f t="shared" si="148"/>
        <v>0</v>
      </c>
      <c r="R2371" s="5" t="e">
        <v>#DIV/0!</v>
      </c>
      <c r="S2371" s="5">
        <f t="shared" si="149"/>
        <v>0</v>
      </c>
      <c r="T2371" s="5" t="s">
        <v>8330</v>
      </c>
      <c r="U2371" s="5" t="s">
        <v>8331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12">
        <f t="shared" si="150"/>
        <v>41990.93913194444</v>
      </c>
      <c r="K2372" s="5">
        <v>1416285141</v>
      </c>
      <c r="L2372" s="12">
        <f t="shared" si="151"/>
        <v>41960.93913194444</v>
      </c>
      <c r="M2372" t="b">
        <v>0</v>
      </c>
      <c r="N2372" s="5">
        <v>4</v>
      </c>
      <c r="O2372" t="b">
        <v>0</v>
      </c>
      <c r="P2372" s="5" t="s">
        <v>8270</v>
      </c>
      <c r="Q2372" s="5">
        <f t="shared" si="148"/>
        <v>0.32800000000000001</v>
      </c>
      <c r="R2372" s="5">
        <v>20.5</v>
      </c>
      <c r="S2372" s="5">
        <f t="shared" si="149"/>
        <v>20.5</v>
      </c>
      <c r="T2372" s="5" t="s">
        <v>8330</v>
      </c>
      <c r="U2372" s="5" t="s">
        <v>8331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12">
        <f t="shared" si="150"/>
        <v>42180.527731481481</v>
      </c>
      <c r="K2373" s="5">
        <v>1432665596</v>
      </c>
      <c r="L2373" s="12">
        <f t="shared" si="151"/>
        <v>42150.527731481481</v>
      </c>
      <c r="M2373" t="b">
        <v>0</v>
      </c>
      <c r="N2373" s="5">
        <v>0</v>
      </c>
      <c r="O2373" t="b">
        <v>0</v>
      </c>
      <c r="P2373" s="5" t="s">
        <v>8270</v>
      </c>
      <c r="Q2373" s="5">
        <f t="shared" si="148"/>
        <v>0</v>
      </c>
      <c r="R2373" s="5" t="e">
        <v>#DIV/0!</v>
      </c>
      <c r="S2373" s="5">
        <f t="shared" si="149"/>
        <v>0</v>
      </c>
      <c r="T2373" s="5" t="s">
        <v>8330</v>
      </c>
      <c r="U2373" s="5" t="s">
        <v>8331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12">
        <f t="shared" si="150"/>
        <v>42117.819108796291</v>
      </c>
      <c r="K2374" s="5">
        <v>1427247571</v>
      </c>
      <c r="L2374" s="12">
        <f t="shared" si="151"/>
        <v>42087.819108796291</v>
      </c>
      <c r="M2374" t="b">
        <v>0</v>
      </c>
      <c r="N2374" s="5">
        <v>6</v>
      </c>
      <c r="O2374" t="b">
        <v>0</v>
      </c>
      <c r="P2374" s="5" t="s">
        <v>8270</v>
      </c>
      <c r="Q2374" s="5">
        <f t="shared" si="148"/>
        <v>3.2727272727272729</v>
      </c>
      <c r="R2374" s="5">
        <v>30</v>
      </c>
      <c r="S2374" s="5">
        <f t="shared" si="149"/>
        <v>30</v>
      </c>
      <c r="T2374" s="5" t="s">
        <v>8330</v>
      </c>
      <c r="U2374" s="5" t="s">
        <v>8331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12">
        <f t="shared" si="150"/>
        <v>42245.412314814814</v>
      </c>
      <c r="K2375" s="5">
        <v>1438271624</v>
      </c>
      <c r="L2375" s="12">
        <f t="shared" si="151"/>
        <v>42215.412314814814</v>
      </c>
      <c r="M2375" t="b">
        <v>0</v>
      </c>
      <c r="N2375" s="5">
        <v>1</v>
      </c>
      <c r="O2375" t="b">
        <v>0</v>
      </c>
      <c r="P2375" s="5" t="s">
        <v>8270</v>
      </c>
      <c r="Q2375" s="5">
        <f t="shared" si="148"/>
        <v>5.8823529411764705E-3</v>
      </c>
      <c r="R2375" s="5">
        <v>50</v>
      </c>
      <c r="S2375" s="5">
        <f t="shared" si="149"/>
        <v>50</v>
      </c>
      <c r="T2375" s="5" t="s">
        <v>8330</v>
      </c>
      <c r="U2375" s="5" t="s">
        <v>8331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12">
        <f t="shared" si="150"/>
        <v>42047.593287037038</v>
      </c>
      <c r="K2376" s="5">
        <v>1421180060</v>
      </c>
      <c r="L2376" s="12">
        <f t="shared" si="151"/>
        <v>42017.593287037038</v>
      </c>
      <c r="M2376" t="b">
        <v>0</v>
      </c>
      <c r="N2376" s="5">
        <v>1</v>
      </c>
      <c r="O2376" t="b">
        <v>0</v>
      </c>
      <c r="P2376" s="5" t="s">
        <v>8270</v>
      </c>
      <c r="Q2376" s="5">
        <f t="shared" si="148"/>
        <v>4.5454545454545456E-2</v>
      </c>
      <c r="R2376" s="5">
        <v>10</v>
      </c>
      <c r="S2376" s="5">
        <f t="shared" si="149"/>
        <v>10</v>
      </c>
      <c r="T2376" s="5" t="s">
        <v>8330</v>
      </c>
      <c r="U2376" s="5" t="s">
        <v>8331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12">
        <f t="shared" si="150"/>
        <v>42622.586076388892</v>
      </c>
      <c r="K2377" s="5">
        <v>1470859437</v>
      </c>
      <c r="L2377" s="12">
        <f t="shared" si="151"/>
        <v>42592.586076388892</v>
      </c>
      <c r="M2377" t="b">
        <v>0</v>
      </c>
      <c r="N2377" s="5">
        <v>0</v>
      </c>
      <c r="O2377" t="b">
        <v>0</v>
      </c>
      <c r="P2377" s="5" t="s">
        <v>8270</v>
      </c>
      <c r="Q2377" s="5">
        <f t="shared" si="148"/>
        <v>0</v>
      </c>
      <c r="R2377" s="5" t="e">
        <v>#DIV/0!</v>
      </c>
      <c r="S2377" s="5">
        <f t="shared" si="149"/>
        <v>0</v>
      </c>
      <c r="T2377" s="5" t="s">
        <v>8330</v>
      </c>
      <c r="U2377" s="5" t="s">
        <v>8331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12">
        <f t="shared" si="150"/>
        <v>42348.675532407404</v>
      </c>
      <c r="K2378" s="5">
        <v>1447193566</v>
      </c>
      <c r="L2378" s="12">
        <f t="shared" si="151"/>
        <v>42318.675532407404</v>
      </c>
      <c r="M2378" t="b">
        <v>0</v>
      </c>
      <c r="N2378" s="5">
        <v>4</v>
      </c>
      <c r="O2378" t="b">
        <v>0</v>
      </c>
      <c r="P2378" s="5" t="s">
        <v>8270</v>
      </c>
      <c r="Q2378" s="5">
        <f t="shared" si="148"/>
        <v>10.877666666666666</v>
      </c>
      <c r="R2378" s="5">
        <v>81.582499999999996</v>
      </c>
      <c r="S2378" s="5">
        <f t="shared" si="149"/>
        <v>81.582499999999996</v>
      </c>
      <c r="T2378" s="5" t="s">
        <v>8330</v>
      </c>
      <c r="U2378" s="5" t="s">
        <v>8331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12">
        <f t="shared" si="150"/>
        <v>42699.661840277782</v>
      </c>
      <c r="K2379" s="5">
        <v>1477515183</v>
      </c>
      <c r="L2379" s="12">
        <f t="shared" si="151"/>
        <v>42669.620173611111</v>
      </c>
      <c r="M2379" t="b">
        <v>0</v>
      </c>
      <c r="N2379" s="5">
        <v>0</v>
      </c>
      <c r="O2379" t="b">
        <v>0</v>
      </c>
      <c r="P2379" s="5" t="s">
        <v>8270</v>
      </c>
      <c r="Q2379" s="5">
        <f t="shared" si="148"/>
        <v>0</v>
      </c>
      <c r="R2379" s="5" t="e">
        <v>#DIV/0!</v>
      </c>
      <c r="S2379" s="5">
        <f t="shared" si="149"/>
        <v>0</v>
      </c>
      <c r="T2379" s="5" t="s">
        <v>8330</v>
      </c>
      <c r="U2379" s="5" t="s">
        <v>8331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12">
        <f t="shared" si="150"/>
        <v>42241.763078703705</v>
      </c>
      <c r="K2380" s="5">
        <v>1438042730</v>
      </c>
      <c r="L2380" s="12">
        <f t="shared" si="151"/>
        <v>42212.763078703705</v>
      </c>
      <c r="M2380" t="b">
        <v>0</v>
      </c>
      <c r="N2380" s="5">
        <v>0</v>
      </c>
      <c r="O2380" t="b">
        <v>0</v>
      </c>
      <c r="P2380" s="5" t="s">
        <v>8270</v>
      </c>
      <c r="Q2380" s="5">
        <f t="shared" si="148"/>
        <v>0</v>
      </c>
      <c r="R2380" s="5" t="e">
        <v>#DIV/0!</v>
      </c>
      <c r="S2380" s="5">
        <f t="shared" si="149"/>
        <v>0</v>
      </c>
      <c r="T2380" s="5" t="s">
        <v>8330</v>
      </c>
      <c r="U2380" s="5" t="s">
        <v>8331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12">
        <f t="shared" si="150"/>
        <v>42281.766388888893</v>
      </c>
      <c r="K2381" s="5">
        <v>1440116616</v>
      </c>
      <c r="L2381" s="12">
        <f t="shared" si="151"/>
        <v>42236.766388888893</v>
      </c>
      <c r="M2381" t="b">
        <v>0</v>
      </c>
      <c r="N2381" s="5">
        <v>0</v>
      </c>
      <c r="O2381" t="b">
        <v>0</v>
      </c>
      <c r="P2381" s="5" t="s">
        <v>8270</v>
      </c>
      <c r="Q2381" s="5">
        <f t="shared" si="148"/>
        <v>0</v>
      </c>
      <c r="R2381" s="5" t="e">
        <v>#DIV/0!</v>
      </c>
      <c r="S2381" s="5">
        <f t="shared" si="149"/>
        <v>0</v>
      </c>
      <c r="T2381" s="5" t="s">
        <v>8330</v>
      </c>
      <c r="U2381" s="5" t="s">
        <v>8331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12">
        <f t="shared" si="150"/>
        <v>42278.543310185181</v>
      </c>
      <c r="K2382" s="5">
        <v>1441134142</v>
      </c>
      <c r="L2382" s="12">
        <f t="shared" si="151"/>
        <v>42248.543310185181</v>
      </c>
      <c r="M2382" t="b">
        <v>0</v>
      </c>
      <c r="N2382" s="5">
        <v>3</v>
      </c>
      <c r="O2382" t="b">
        <v>0</v>
      </c>
      <c r="P2382" s="5" t="s">
        <v>8270</v>
      </c>
      <c r="Q2382" s="5">
        <f t="shared" si="148"/>
        <v>0.36666666666666664</v>
      </c>
      <c r="R2382" s="5">
        <v>18.333333333333332</v>
      </c>
      <c r="S2382" s="5">
        <f t="shared" si="149"/>
        <v>18.333333333333332</v>
      </c>
      <c r="T2382" s="5" t="s">
        <v>8330</v>
      </c>
      <c r="U2382" s="5" t="s">
        <v>8331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12">
        <f t="shared" si="150"/>
        <v>42104.685740740737</v>
      </c>
      <c r="K2383" s="5">
        <v>1426112848</v>
      </c>
      <c r="L2383" s="12">
        <f t="shared" si="151"/>
        <v>42074.685740740737</v>
      </c>
      <c r="M2383" t="b">
        <v>0</v>
      </c>
      <c r="N2383" s="5">
        <v>7</v>
      </c>
      <c r="O2383" t="b">
        <v>0</v>
      </c>
      <c r="P2383" s="5" t="s">
        <v>8270</v>
      </c>
      <c r="Q2383" s="5">
        <f t="shared" si="148"/>
        <v>1.8193398957730167</v>
      </c>
      <c r="R2383" s="5">
        <v>224.42857142857142</v>
      </c>
      <c r="S2383" s="5">
        <f t="shared" si="149"/>
        <v>224.42857142857142</v>
      </c>
      <c r="T2383" s="5" t="s">
        <v>8330</v>
      </c>
      <c r="U2383" s="5" t="s">
        <v>8331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12">
        <f t="shared" si="150"/>
        <v>42219.937534722223</v>
      </c>
      <c r="K2384" s="5">
        <v>1436502603</v>
      </c>
      <c r="L2384" s="12">
        <f t="shared" si="151"/>
        <v>42194.937534722223</v>
      </c>
      <c r="M2384" t="b">
        <v>0</v>
      </c>
      <c r="N2384" s="5">
        <v>2</v>
      </c>
      <c r="O2384" t="b">
        <v>0</v>
      </c>
      <c r="P2384" s="5" t="s">
        <v>8270</v>
      </c>
      <c r="Q2384" s="5">
        <f t="shared" si="148"/>
        <v>2.5</v>
      </c>
      <c r="R2384" s="5">
        <v>37.5</v>
      </c>
      <c r="S2384" s="5">
        <f t="shared" si="149"/>
        <v>37.5</v>
      </c>
      <c r="T2384" s="5" t="s">
        <v>8330</v>
      </c>
      <c r="U2384" s="5" t="s">
        <v>8331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12">
        <f t="shared" si="150"/>
        <v>42056.806793981479</v>
      </c>
      <c r="K2385" s="5">
        <v>1421976107</v>
      </c>
      <c r="L2385" s="12">
        <f t="shared" si="151"/>
        <v>42026.806793981479</v>
      </c>
      <c r="M2385" t="b">
        <v>0</v>
      </c>
      <c r="N2385" s="5">
        <v>3</v>
      </c>
      <c r="O2385" t="b">
        <v>0</v>
      </c>
      <c r="P2385" s="5" t="s">
        <v>8270</v>
      </c>
      <c r="Q2385" s="5">
        <f t="shared" si="148"/>
        <v>4.3499999999999996</v>
      </c>
      <c r="R2385" s="5">
        <v>145</v>
      </c>
      <c r="S2385" s="5">
        <f t="shared" si="149"/>
        <v>145</v>
      </c>
      <c r="T2385" s="5" t="s">
        <v>8330</v>
      </c>
      <c r="U2385" s="5" t="s">
        <v>8331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12">
        <f t="shared" si="150"/>
        <v>41956.859293981484</v>
      </c>
      <c r="K2386" s="5">
        <v>1413337043</v>
      </c>
      <c r="L2386" s="12">
        <f t="shared" si="151"/>
        <v>41926.817627314813</v>
      </c>
      <c r="M2386" t="b">
        <v>0</v>
      </c>
      <c r="N2386" s="5">
        <v>8</v>
      </c>
      <c r="O2386" t="b">
        <v>0</v>
      </c>
      <c r="P2386" s="5" t="s">
        <v>8270</v>
      </c>
      <c r="Q2386" s="5">
        <f t="shared" si="148"/>
        <v>0.8</v>
      </c>
      <c r="R2386" s="5">
        <v>1</v>
      </c>
      <c r="S2386" s="5">
        <f t="shared" si="149"/>
        <v>1</v>
      </c>
      <c r="T2386" s="5" t="s">
        <v>8330</v>
      </c>
      <c r="U2386" s="5" t="s">
        <v>8331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12">
        <f t="shared" si="150"/>
        <v>42221.45175925926</v>
      </c>
      <c r="K2387" s="5">
        <v>1436201432</v>
      </c>
      <c r="L2387" s="12">
        <f t="shared" si="151"/>
        <v>42191.45175925926</v>
      </c>
      <c r="M2387" t="b">
        <v>0</v>
      </c>
      <c r="N2387" s="5">
        <v>7</v>
      </c>
      <c r="O2387" t="b">
        <v>0</v>
      </c>
      <c r="P2387" s="5" t="s">
        <v>8270</v>
      </c>
      <c r="Q2387" s="5">
        <f t="shared" si="148"/>
        <v>1.2123076923076923</v>
      </c>
      <c r="R2387" s="5">
        <v>112.57142857142857</v>
      </c>
      <c r="S2387" s="5">
        <f t="shared" si="149"/>
        <v>112.57142857142857</v>
      </c>
      <c r="T2387" s="5" t="s">
        <v>8330</v>
      </c>
      <c r="U2387" s="5" t="s">
        <v>8331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12">
        <f t="shared" si="150"/>
        <v>42014.588240740741</v>
      </c>
      <c r="K2388" s="5">
        <v>1415736424</v>
      </c>
      <c r="L2388" s="12">
        <f t="shared" si="151"/>
        <v>41954.588240740741</v>
      </c>
      <c r="M2388" t="b">
        <v>0</v>
      </c>
      <c r="N2388" s="5">
        <v>0</v>
      </c>
      <c r="O2388" t="b">
        <v>0</v>
      </c>
      <c r="P2388" s="5" t="s">
        <v>8270</v>
      </c>
      <c r="Q2388" s="5">
        <f t="shared" si="148"/>
        <v>0</v>
      </c>
      <c r="R2388" s="5" t="e">
        <v>#DIV/0!</v>
      </c>
      <c r="S2388" s="5">
        <f t="shared" si="149"/>
        <v>0</v>
      </c>
      <c r="T2388" s="5" t="s">
        <v>8330</v>
      </c>
      <c r="U2388" s="5" t="s">
        <v>8331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12">
        <f t="shared" si="150"/>
        <v>42573.376620370371</v>
      </c>
      <c r="K2389" s="5">
        <v>1465311740</v>
      </c>
      <c r="L2389" s="12">
        <f t="shared" si="151"/>
        <v>42528.376620370371</v>
      </c>
      <c r="M2389" t="b">
        <v>0</v>
      </c>
      <c r="N2389" s="5">
        <v>3</v>
      </c>
      <c r="O2389" t="b">
        <v>0</v>
      </c>
      <c r="P2389" s="5" t="s">
        <v>8270</v>
      </c>
      <c r="Q2389" s="5">
        <f t="shared" si="148"/>
        <v>0.68400000000000005</v>
      </c>
      <c r="R2389" s="5">
        <v>342</v>
      </c>
      <c r="S2389" s="5">
        <f t="shared" si="149"/>
        <v>342</v>
      </c>
      <c r="T2389" s="5" t="s">
        <v>8330</v>
      </c>
      <c r="U2389" s="5" t="s">
        <v>8331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12">
        <f t="shared" si="150"/>
        <v>42019.561805555553</v>
      </c>
      <c r="K2390" s="5">
        <v>1418761759</v>
      </c>
      <c r="L2390" s="12">
        <f t="shared" si="151"/>
        <v>41989.603692129633</v>
      </c>
      <c r="M2390" t="b">
        <v>0</v>
      </c>
      <c r="N2390" s="5">
        <v>8</v>
      </c>
      <c r="O2390" t="b">
        <v>0</v>
      </c>
      <c r="P2390" s="5" t="s">
        <v>8270</v>
      </c>
      <c r="Q2390" s="5">
        <f t="shared" si="148"/>
        <v>1.2513513513513514</v>
      </c>
      <c r="R2390" s="5">
        <v>57.875</v>
      </c>
      <c r="S2390" s="5">
        <f t="shared" si="149"/>
        <v>57.875</v>
      </c>
      <c r="T2390" s="5" t="s">
        <v>8330</v>
      </c>
      <c r="U2390" s="5" t="s">
        <v>8331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12">
        <f t="shared" si="150"/>
        <v>42210.665972222225</v>
      </c>
      <c r="K2391" s="5">
        <v>1435160452</v>
      </c>
      <c r="L2391" s="12">
        <f t="shared" si="151"/>
        <v>42179.403379629628</v>
      </c>
      <c r="M2391" t="b">
        <v>0</v>
      </c>
      <c r="N2391" s="5">
        <v>1</v>
      </c>
      <c r="O2391" t="b">
        <v>0</v>
      </c>
      <c r="P2391" s="5" t="s">
        <v>8270</v>
      </c>
      <c r="Q2391" s="5">
        <f t="shared" si="148"/>
        <v>0.1875</v>
      </c>
      <c r="R2391" s="5">
        <v>30</v>
      </c>
      <c r="S2391" s="5">
        <f t="shared" si="149"/>
        <v>30</v>
      </c>
      <c r="T2391" s="5" t="s">
        <v>8330</v>
      </c>
      <c r="U2391" s="5" t="s">
        <v>8331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12">
        <f t="shared" si="150"/>
        <v>42008.012314814812</v>
      </c>
      <c r="K2392" s="5">
        <v>1416896264</v>
      </c>
      <c r="L2392" s="12">
        <f t="shared" si="151"/>
        <v>41968.012314814812</v>
      </c>
      <c r="M2392" t="b">
        <v>0</v>
      </c>
      <c r="N2392" s="5">
        <v>0</v>
      </c>
      <c r="O2392" t="b">
        <v>0</v>
      </c>
      <c r="P2392" s="5" t="s">
        <v>8270</v>
      </c>
      <c r="Q2392" s="5">
        <f t="shared" si="148"/>
        <v>0</v>
      </c>
      <c r="R2392" s="5" t="e">
        <v>#DIV/0!</v>
      </c>
      <c r="S2392" s="5">
        <f t="shared" si="149"/>
        <v>0</v>
      </c>
      <c r="T2392" s="5" t="s">
        <v>8330</v>
      </c>
      <c r="U2392" s="5" t="s">
        <v>8331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12">
        <f t="shared" si="150"/>
        <v>42094.502824074079</v>
      </c>
      <c r="K2393" s="5">
        <v>1425236644</v>
      </c>
      <c r="L2393" s="12">
        <f t="shared" si="151"/>
        <v>42064.544490740736</v>
      </c>
      <c r="M2393" t="b">
        <v>0</v>
      </c>
      <c r="N2393" s="5">
        <v>1</v>
      </c>
      <c r="O2393" t="b">
        <v>0</v>
      </c>
      <c r="P2393" s="5" t="s">
        <v>8270</v>
      </c>
      <c r="Q2393" s="5">
        <f t="shared" si="148"/>
        <v>0.125</v>
      </c>
      <c r="R2393" s="5">
        <v>25</v>
      </c>
      <c r="S2393" s="5">
        <f t="shared" si="149"/>
        <v>25</v>
      </c>
      <c r="T2393" s="5" t="s">
        <v>8330</v>
      </c>
      <c r="U2393" s="5" t="s">
        <v>8331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12">
        <f t="shared" si="150"/>
        <v>42305.870636574073</v>
      </c>
      <c r="K2394" s="5">
        <v>1443495223</v>
      </c>
      <c r="L2394" s="12">
        <f t="shared" si="151"/>
        <v>42275.870636574073</v>
      </c>
      <c r="M2394" t="b">
        <v>0</v>
      </c>
      <c r="N2394" s="5">
        <v>0</v>
      </c>
      <c r="O2394" t="b">
        <v>0</v>
      </c>
      <c r="P2394" s="5" t="s">
        <v>8270</v>
      </c>
      <c r="Q2394" s="5">
        <f t="shared" si="148"/>
        <v>0</v>
      </c>
      <c r="R2394" s="5" t="e">
        <v>#DIV/0!</v>
      </c>
      <c r="S2394" s="5">
        <f t="shared" si="149"/>
        <v>0</v>
      </c>
      <c r="T2394" s="5" t="s">
        <v>8330</v>
      </c>
      <c r="U2394" s="5" t="s">
        <v>8331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12">
        <f t="shared" si="150"/>
        <v>42224.398344907408</v>
      </c>
      <c r="K2395" s="5">
        <v>1436456017</v>
      </c>
      <c r="L2395" s="12">
        <f t="shared" si="151"/>
        <v>42194.398344907408</v>
      </c>
      <c r="M2395" t="b">
        <v>0</v>
      </c>
      <c r="N2395" s="5">
        <v>1</v>
      </c>
      <c r="O2395" t="b">
        <v>0</v>
      </c>
      <c r="P2395" s="5" t="s">
        <v>8270</v>
      </c>
      <c r="Q2395" s="5">
        <f t="shared" si="148"/>
        <v>0.05</v>
      </c>
      <c r="R2395" s="5">
        <v>50</v>
      </c>
      <c r="S2395" s="5">
        <f t="shared" si="149"/>
        <v>50</v>
      </c>
      <c r="T2395" s="5" t="s">
        <v>8330</v>
      </c>
      <c r="U2395" s="5" t="s">
        <v>8331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12">
        <f t="shared" si="150"/>
        <v>42061.112187499995</v>
      </c>
      <c r="K2396" s="5">
        <v>1422348093</v>
      </c>
      <c r="L2396" s="12">
        <f t="shared" si="151"/>
        <v>42031.112187499995</v>
      </c>
      <c r="M2396" t="b">
        <v>0</v>
      </c>
      <c r="N2396" s="5">
        <v>2</v>
      </c>
      <c r="O2396" t="b">
        <v>0</v>
      </c>
      <c r="P2396" s="5" t="s">
        <v>8270</v>
      </c>
      <c r="Q2396" s="5">
        <f t="shared" si="148"/>
        <v>0.06</v>
      </c>
      <c r="R2396" s="5">
        <v>1.5</v>
      </c>
      <c r="S2396" s="5">
        <f t="shared" si="149"/>
        <v>1.5</v>
      </c>
      <c r="T2396" s="5" t="s">
        <v>8330</v>
      </c>
      <c r="U2396" s="5" t="s">
        <v>8331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12">
        <f t="shared" si="150"/>
        <v>42745.122916666667</v>
      </c>
      <c r="K2397" s="5">
        <v>1481597687</v>
      </c>
      <c r="L2397" s="12">
        <f t="shared" si="151"/>
        <v>42716.871377314819</v>
      </c>
      <c r="M2397" t="b">
        <v>0</v>
      </c>
      <c r="N2397" s="5">
        <v>0</v>
      </c>
      <c r="O2397" t="b">
        <v>0</v>
      </c>
      <c r="P2397" s="5" t="s">
        <v>8270</v>
      </c>
      <c r="Q2397" s="5">
        <f t="shared" si="148"/>
        <v>0</v>
      </c>
      <c r="R2397" s="5" t="e">
        <v>#DIV/0!</v>
      </c>
      <c r="S2397" s="5">
        <f t="shared" si="149"/>
        <v>0</v>
      </c>
      <c r="T2397" s="5" t="s">
        <v>8330</v>
      </c>
      <c r="U2397" s="5" t="s">
        <v>8331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12">
        <f t="shared" si="150"/>
        <v>42292.599050925928</v>
      </c>
      <c r="K2398" s="5">
        <v>1442348558</v>
      </c>
      <c r="L2398" s="12">
        <f t="shared" si="151"/>
        <v>42262.599050925928</v>
      </c>
      <c r="M2398" t="b">
        <v>0</v>
      </c>
      <c r="N2398" s="5">
        <v>1</v>
      </c>
      <c r="O2398" t="b">
        <v>0</v>
      </c>
      <c r="P2398" s="5" t="s">
        <v>8270</v>
      </c>
      <c r="Q2398" s="5">
        <f t="shared" si="148"/>
        <v>0.2</v>
      </c>
      <c r="R2398" s="5">
        <v>10</v>
      </c>
      <c r="S2398" s="5">
        <f t="shared" si="149"/>
        <v>10</v>
      </c>
      <c r="T2398" s="5" t="s">
        <v>8330</v>
      </c>
      <c r="U2398" s="5" t="s">
        <v>8331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12">
        <f t="shared" si="150"/>
        <v>42006.63490740741</v>
      </c>
      <c r="K2399" s="5">
        <v>1417641256</v>
      </c>
      <c r="L2399" s="12">
        <f t="shared" si="151"/>
        <v>41976.63490740741</v>
      </c>
      <c r="M2399" t="b">
        <v>0</v>
      </c>
      <c r="N2399" s="5">
        <v>0</v>
      </c>
      <c r="O2399" t="b">
        <v>0</v>
      </c>
      <c r="P2399" s="5" t="s">
        <v>8270</v>
      </c>
      <c r="Q2399" s="5">
        <f t="shared" si="148"/>
        <v>0</v>
      </c>
      <c r="R2399" s="5" t="e">
        <v>#DIV/0!</v>
      </c>
      <c r="S2399" s="5">
        <f t="shared" si="149"/>
        <v>0</v>
      </c>
      <c r="T2399" s="5" t="s">
        <v>8330</v>
      </c>
      <c r="U2399" s="5" t="s">
        <v>8331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12">
        <f t="shared" si="150"/>
        <v>42187.666481481487</v>
      </c>
      <c r="K2400" s="5">
        <v>1433282384</v>
      </c>
      <c r="L2400" s="12">
        <f t="shared" si="151"/>
        <v>42157.666481481487</v>
      </c>
      <c r="M2400" t="b">
        <v>0</v>
      </c>
      <c r="N2400" s="5">
        <v>0</v>
      </c>
      <c r="O2400" t="b">
        <v>0</v>
      </c>
      <c r="P2400" s="5" t="s">
        <v>8270</v>
      </c>
      <c r="Q2400" s="5">
        <f t="shared" si="148"/>
        <v>0</v>
      </c>
      <c r="R2400" s="5" t="e">
        <v>#DIV/0!</v>
      </c>
      <c r="S2400" s="5">
        <f t="shared" si="149"/>
        <v>0</v>
      </c>
      <c r="T2400" s="5" t="s">
        <v>8330</v>
      </c>
      <c r="U2400" s="5" t="s">
        <v>8331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12">
        <f t="shared" si="150"/>
        <v>41991.603078703702</v>
      </c>
      <c r="K2401" s="5">
        <v>1415910506</v>
      </c>
      <c r="L2401" s="12">
        <f t="shared" si="151"/>
        <v>41956.603078703702</v>
      </c>
      <c r="M2401" t="b">
        <v>0</v>
      </c>
      <c r="N2401" s="5">
        <v>0</v>
      </c>
      <c r="O2401" t="b">
        <v>0</v>
      </c>
      <c r="P2401" s="5" t="s">
        <v>8270</v>
      </c>
      <c r="Q2401" s="5">
        <f t="shared" si="148"/>
        <v>0</v>
      </c>
      <c r="R2401" s="5" t="e">
        <v>#DIV/0!</v>
      </c>
      <c r="S2401" s="5">
        <f t="shared" si="149"/>
        <v>0</v>
      </c>
      <c r="T2401" s="5" t="s">
        <v>8330</v>
      </c>
      <c r="U2401" s="5" t="s">
        <v>8331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12">
        <f t="shared" si="150"/>
        <v>42474.018101851849</v>
      </c>
      <c r="K2402" s="5">
        <v>1458023164</v>
      </c>
      <c r="L2402" s="12">
        <f t="shared" si="151"/>
        <v>42444.018101851849</v>
      </c>
      <c r="M2402" t="b">
        <v>0</v>
      </c>
      <c r="N2402" s="5">
        <v>0</v>
      </c>
      <c r="O2402" t="b">
        <v>0</v>
      </c>
      <c r="P2402" s="5" t="s">
        <v>8270</v>
      </c>
      <c r="Q2402" s="5">
        <f t="shared" si="148"/>
        <v>0</v>
      </c>
      <c r="R2402" s="5" t="e">
        <v>#DIV/0!</v>
      </c>
      <c r="S2402" s="5">
        <f t="shared" si="149"/>
        <v>0</v>
      </c>
      <c r="T2402" s="5" t="s">
        <v>8330</v>
      </c>
      <c r="U2402" s="5" t="s">
        <v>8331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12">
        <f t="shared" si="150"/>
        <v>42434.572870370372</v>
      </c>
      <c r="K2403" s="5">
        <v>1452023096</v>
      </c>
      <c r="L2403" s="12">
        <f t="shared" si="151"/>
        <v>42374.572870370372</v>
      </c>
      <c r="M2403" t="b">
        <v>0</v>
      </c>
      <c r="N2403" s="5">
        <v>9</v>
      </c>
      <c r="O2403" t="b">
        <v>0</v>
      </c>
      <c r="P2403" s="5" t="s">
        <v>8282</v>
      </c>
      <c r="Q2403" s="5">
        <f t="shared" si="148"/>
        <v>0.71785714285714286</v>
      </c>
      <c r="R2403" s="5">
        <v>22.333333333333332</v>
      </c>
      <c r="S2403" s="5">
        <f t="shared" si="149"/>
        <v>22.333333333333332</v>
      </c>
      <c r="T2403" s="5" t="s">
        <v>8309</v>
      </c>
      <c r="U2403" s="5" t="s">
        <v>8337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12">
        <f t="shared" si="150"/>
        <v>42137.429756944446</v>
      </c>
      <c r="K2404" s="5">
        <v>1428941931</v>
      </c>
      <c r="L2404" s="12">
        <f t="shared" si="151"/>
        <v>42107.429756944446</v>
      </c>
      <c r="M2404" t="b">
        <v>0</v>
      </c>
      <c r="N2404" s="5">
        <v>1</v>
      </c>
      <c r="O2404" t="b">
        <v>0</v>
      </c>
      <c r="P2404" s="5" t="s">
        <v>8282</v>
      </c>
      <c r="Q2404" s="5">
        <f t="shared" si="148"/>
        <v>0.43333333333333335</v>
      </c>
      <c r="R2404" s="5">
        <v>52</v>
      </c>
      <c r="S2404" s="5">
        <f t="shared" si="149"/>
        <v>52</v>
      </c>
      <c r="T2404" s="5" t="s">
        <v>8309</v>
      </c>
      <c r="U2404" s="5" t="s">
        <v>8337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12">
        <f t="shared" si="150"/>
        <v>42459.590949074074</v>
      </c>
      <c r="K2405" s="5">
        <v>1454188258</v>
      </c>
      <c r="L2405" s="12">
        <f t="shared" si="151"/>
        <v>42399.632615740746</v>
      </c>
      <c r="M2405" t="b">
        <v>0</v>
      </c>
      <c r="N2405" s="5">
        <v>12</v>
      </c>
      <c r="O2405" t="b">
        <v>0</v>
      </c>
      <c r="P2405" s="5" t="s">
        <v>8282</v>
      </c>
      <c r="Q2405" s="5">
        <f t="shared" si="148"/>
        <v>16.833333333333332</v>
      </c>
      <c r="R2405" s="5">
        <v>16.833333333333332</v>
      </c>
      <c r="S2405" s="5">
        <f t="shared" si="149"/>
        <v>16.833333333333332</v>
      </c>
      <c r="T2405" s="5" t="s">
        <v>8309</v>
      </c>
      <c r="U2405" s="5" t="s">
        <v>8337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12">
        <f t="shared" si="150"/>
        <v>42371.78943287037</v>
      </c>
      <c r="K2406" s="5">
        <v>1449190607</v>
      </c>
      <c r="L2406" s="12">
        <f t="shared" si="151"/>
        <v>42341.78943287037</v>
      </c>
      <c r="M2406" t="b">
        <v>0</v>
      </c>
      <c r="N2406" s="5">
        <v>0</v>
      </c>
      <c r="O2406" t="b">
        <v>0</v>
      </c>
      <c r="P2406" s="5" t="s">
        <v>8282</v>
      </c>
      <c r="Q2406" s="5">
        <f t="shared" si="148"/>
        <v>0</v>
      </c>
      <c r="R2406" s="5" t="e">
        <v>#DIV/0!</v>
      </c>
      <c r="S2406" s="5">
        <f t="shared" si="149"/>
        <v>0</v>
      </c>
      <c r="T2406" s="5" t="s">
        <v>8309</v>
      </c>
      <c r="U2406" s="5" t="s">
        <v>8337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12">
        <f t="shared" si="150"/>
        <v>42616.335358796292</v>
      </c>
      <c r="K2407" s="5">
        <v>1471096975</v>
      </c>
      <c r="L2407" s="12">
        <f t="shared" si="151"/>
        <v>42595.335358796292</v>
      </c>
      <c r="M2407" t="b">
        <v>0</v>
      </c>
      <c r="N2407" s="5">
        <v>20</v>
      </c>
      <c r="O2407" t="b">
        <v>0</v>
      </c>
      <c r="P2407" s="5" t="s">
        <v>8282</v>
      </c>
      <c r="Q2407" s="5">
        <f t="shared" si="148"/>
        <v>22.52</v>
      </c>
      <c r="R2407" s="5">
        <v>56.3</v>
      </c>
      <c r="S2407" s="5">
        <f t="shared" si="149"/>
        <v>56.3</v>
      </c>
      <c r="T2407" s="5" t="s">
        <v>8309</v>
      </c>
      <c r="U2407" s="5" t="s">
        <v>8337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12">
        <f t="shared" si="150"/>
        <v>42022.860995370371</v>
      </c>
      <c r="K2408" s="5">
        <v>1418179190</v>
      </c>
      <c r="L2408" s="12">
        <f t="shared" si="151"/>
        <v>41982.860995370371</v>
      </c>
      <c r="M2408" t="b">
        <v>0</v>
      </c>
      <c r="N2408" s="5">
        <v>16</v>
      </c>
      <c r="O2408" t="b">
        <v>0</v>
      </c>
      <c r="P2408" s="5" t="s">
        <v>8282</v>
      </c>
      <c r="Q2408" s="5">
        <f t="shared" si="148"/>
        <v>41.384615384615387</v>
      </c>
      <c r="R2408" s="5">
        <v>84.0625</v>
      </c>
      <c r="S2408" s="5">
        <f t="shared" si="149"/>
        <v>84.0625</v>
      </c>
      <c r="T2408" s="5" t="s">
        <v>8309</v>
      </c>
      <c r="U2408" s="5" t="s">
        <v>8337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12">
        <f t="shared" si="150"/>
        <v>42105</v>
      </c>
      <c r="K2409" s="5">
        <v>1426772928</v>
      </c>
      <c r="L2409" s="12">
        <f t="shared" si="151"/>
        <v>42082.325555555552</v>
      </c>
      <c r="M2409" t="b">
        <v>0</v>
      </c>
      <c r="N2409" s="5">
        <v>33</v>
      </c>
      <c r="O2409" t="b">
        <v>0</v>
      </c>
      <c r="P2409" s="5" t="s">
        <v>8282</v>
      </c>
      <c r="Q2409" s="5">
        <f t="shared" si="148"/>
        <v>25.259090909090908</v>
      </c>
      <c r="R2409" s="5">
        <v>168.39393939393941</v>
      </c>
      <c r="S2409" s="5">
        <f t="shared" si="149"/>
        <v>168.39393939393941</v>
      </c>
      <c r="T2409" s="5" t="s">
        <v>8309</v>
      </c>
      <c r="U2409" s="5" t="s">
        <v>8337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12">
        <f t="shared" si="150"/>
        <v>41948.932372685187</v>
      </c>
      <c r="K2410" s="5">
        <v>1412652157</v>
      </c>
      <c r="L2410" s="12">
        <f t="shared" si="151"/>
        <v>41918.890706018516</v>
      </c>
      <c r="M2410" t="b">
        <v>0</v>
      </c>
      <c r="N2410" s="5">
        <v>2</v>
      </c>
      <c r="O2410" t="b">
        <v>0</v>
      </c>
      <c r="P2410" s="5" t="s">
        <v>8282</v>
      </c>
      <c r="Q2410" s="5">
        <f t="shared" si="148"/>
        <v>0.2</v>
      </c>
      <c r="R2410" s="5">
        <v>15</v>
      </c>
      <c r="S2410" s="5">
        <f t="shared" si="149"/>
        <v>15</v>
      </c>
      <c r="T2410" s="5" t="s">
        <v>8309</v>
      </c>
      <c r="U2410" s="5" t="s">
        <v>8337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12">
        <f t="shared" si="150"/>
        <v>42234.625868055555</v>
      </c>
      <c r="K2411" s="5">
        <v>1437339675</v>
      </c>
      <c r="L2411" s="12">
        <f t="shared" si="151"/>
        <v>42204.625868055555</v>
      </c>
      <c r="M2411" t="b">
        <v>0</v>
      </c>
      <c r="N2411" s="5">
        <v>6</v>
      </c>
      <c r="O2411" t="b">
        <v>0</v>
      </c>
      <c r="P2411" s="5" t="s">
        <v>8282</v>
      </c>
      <c r="Q2411" s="5">
        <f t="shared" si="148"/>
        <v>1.84</v>
      </c>
      <c r="R2411" s="5">
        <v>76.666666666666671</v>
      </c>
      <c r="S2411" s="5">
        <f t="shared" si="149"/>
        <v>76.666666666666671</v>
      </c>
      <c r="T2411" s="5" t="s">
        <v>8309</v>
      </c>
      <c r="U2411" s="5" t="s">
        <v>8337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12">
        <f t="shared" si="150"/>
        <v>42254.158275462964</v>
      </c>
      <c r="K2412" s="5">
        <v>1439027275</v>
      </c>
      <c r="L2412" s="12">
        <f t="shared" si="151"/>
        <v>42224.158275462964</v>
      </c>
      <c r="M2412" t="b">
        <v>0</v>
      </c>
      <c r="N2412" s="5">
        <v>0</v>
      </c>
      <c r="O2412" t="b">
        <v>0</v>
      </c>
      <c r="P2412" s="5" t="s">
        <v>8282</v>
      </c>
      <c r="Q2412" s="5">
        <f t="shared" si="148"/>
        <v>0</v>
      </c>
      <c r="R2412" s="5" t="e">
        <v>#DIV/0!</v>
      </c>
      <c r="S2412" s="5">
        <f t="shared" si="149"/>
        <v>0</v>
      </c>
      <c r="T2412" s="5" t="s">
        <v>8309</v>
      </c>
      <c r="U2412" s="5" t="s">
        <v>8337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12">
        <f t="shared" si="150"/>
        <v>42241.482430555552</v>
      </c>
      <c r="K2413" s="5">
        <v>1437932082</v>
      </c>
      <c r="L2413" s="12">
        <f t="shared" si="151"/>
        <v>42211.482430555552</v>
      </c>
      <c r="M2413" t="b">
        <v>0</v>
      </c>
      <c r="N2413" s="5">
        <v>3</v>
      </c>
      <c r="O2413" t="b">
        <v>0</v>
      </c>
      <c r="P2413" s="5" t="s">
        <v>8282</v>
      </c>
      <c r="Q2413" s="5">
        <f t="shared" si="148"/>
        <v>0.60399999999999998</v>
      </c>
      <c r="R2413" s="5">
        <v>50.333333333333336</v>
      </c>
      <c r="S2413" s="5">
        <f t="shared" si="149"/>
        <v>50.333333333333336</v>
      </c>
      <c r="T2413" s="5" t="s">
        <v>8309</v>
      </c>
      <c r="U2413" s="5" t="s">
        <v>8337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12">
        <f t="shared" si="150"/>
        <v>42700.528622685189</v>
      </c>
      <c r="K2414" s="5">
        <v>1476294073</v>
      </c>
      <c r="L2414" s="12">
        <f t="shared" si="151"/>
        <v>42655.486956018518</v>
      </c>
      <c r="M2414" t="b">
        <v>0</v>
      </c>
      <c r="N2414" s="5">
        <v>0</v>
      </c>
      <c r="O2414" t="b">
        <v>0</v>
      </c>
      <c r="P2414" s="5" t="s">
        <v>8282</v>
      </c>
      <c r="Q2414" s="5">
        <f t="shared" si="148"/>
        <v>0</v>
      </c>
      <c r="R2414" s="5" t="e">
        <v>#DIV/0!</v>
      </c>
      <c r="S2414" s="5">
        <f t="shared" si="149"/>
        <v>0</v>
      </c>
      <c r="T2414" s="5" t="s">
        <v>8309</v>
      </c>
      <c r="U2414" s="5" t="s">
        <v>8337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12">
        <f t="shared" si="150"/>
        <v>41790.729166666664</v>
      </c>
      <c r="K2415" s="5">
        <v>1398911882</v>
      </c>
      <c r="L2415" s="12">
        <f t="shared" si="151"/>
        <v>41759.85974537037</v>
      </c>
      <c r="M2415" t="b">
        <v>0</v>
      </c>
      <c r="N2415" s="5">
        <v>3</v>
      </c>
      <c r="O2415" t="b">
        <v>0</v>
      </c>
      <c r="P2415" s="5" t="s">
        <v>8282</v>
      </c>
      <c r="Q2415" s="5">
        <f t="shared" si="148"/>
        <v>0.83333333333333337</v>
      </c>
      <c r="R2415" s="5">
        <v>8.3333333333333339</v>
      </c>
      <c r="S2415" s="5">
        <f t="shared" si="149"/>
        <v>8.3333333333333339</v>
      </c>
      <c r="T2415" s="5" t="s">
        <v>8309</v>
      </c>
      <c r="U2415" s="5" t="s">
        <v>8337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12">
        <f t="shared" si="150"/>
        <v>42237.915972222225</v>
      </c>
      <c r="K2416" s="5">
        <v>1436805660</v>
      </c>
      <c r="L2416" s="12">
        <f t="shared" si="151"/>
        <v>42198.445138888885</v>
      </c>
      <c r="M2416" t="b">
        <v>0</v>
      </c>
      <c r="N2416" s="5">
        <v>13</v>
      </c>
      <c r="O2416" t="b">
        <v>0</v>
      </c>
      <c r="P2416" s="5" t="s">
        <v>8282</v>
      </c>
      <c r="Q2416" s="5">
        <f t="shared" si="148"/>
        <v>3.0666666666666669</v>
      </c>
      <c r="R2416" s="5">
        <v>35.384615384615387</v>
      </c>
      <c r="S2416" s="5">
        <f t="shared" si="149"/>
        <v>35.384615384615387</v>
      </c>
      <c r="T2416" s="5" t="s">
        <v>8309</v>
      </c>
      <c r="U2416" s="5" t="s">
        <v>8337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12">
        <f t="shared" si="150"/>
        <v>42566.612800925926</v>
      </c>
      <c r="K2417" s="5">
        <v>1466023346</v>
      </c>
      <c r="L2417" s="12">
        <f t="shared" si="151"/>
        <v>42536.612800925926</v>
      </c>
      <c r="M2417" t="b">
        <v>0</v>
      </c>
      <c r="N2417" s="5">
        <v>6</v>
      </c>
      <c r="O2417" t="b">
        <v>0</v>
      </c>
      <c r="P2417" s="5" t="s">
        <v>8282</v>
      </c>
      <c r="Q2417" s="5">
        <f t="shared" si="148"/>
        <v>0.55833333333333335</v>
      </c>
      <c r="R2417" s="5">
        <v>55.833333333333336</v>
      </c>
      <c r="S2417" s="5">
        <f t="shared" si="149"/>
        <v>55.833333333333336</v>
      </c>
      <c r="T2417" s="5" t="s">
        <v>8309</v>
      </c>
      <c r="U2417" s="5" t="s">
        <v>8337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12">
        <f t="shared" si="150"/>
        <v>42077.375</v>
      </c>
      <c r="K2418" s="5">
        <v>1421343743</v>
      </c>
      <c r="L2418" s="12">
        <f t="shared" si="151"/>
        <v>42019.487766203703</v>
      </c>
      <c r="M2418" t="b">
        <v>0</v>
      </c>
      <c r="N2418" s="5">
        <v>1</v>
      </c>
      <c r="O2418" t="b">
        <v>0</v>
      </c>
      <c r="P2418" s="5" t="s">
        <v>8282</v>
      </c>
      <c r="Q2418" s="5">
        <f t="shared" si="148"/>
        <v>2.5000000000000001E-2</v>
      </c>
      <c r="R2418" s="5">
        <v>5</v>
      </c>
      <c r="S2418" s="5">
        <f t="shared" si="149"/>
        <v>5</v>
      </c>
      <c r="T2418" s="5" t="s">
        <v>8309</v>
      </c>
      <c r="U2418" s="5" t="s">
        <v>8337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12">
        <f t="shared" si="150"/>
        <v>41861.634108796294</v>
      </c>
      <c r="K2419" s="5">
        <v>1405113187</v>
      </c>
      <c r="L2419" s="12">
        <f t="shared" si="151"/>
        <v>41831.634108796294</v>
      </c>
      <c r="M2419" t="b">
        <v>0</v>
      </c>
      <c r="N2419" s="5">
        <v>0</v>
      </c>
      <c r="O2419" t="b">
        <v>0</v>
      </c>
      <c r="P2419" s="5" t="s">
        <v>8282</v>
      </c>
      <c r="Q2419" s="5">
        <f t="shared" si="148"/>
        <v>0</v>
      </c>
      <c r="R2419" s="5" t="e">
        <v>#DIV/0!</v>
      </c>
      <c r="S2419" s="5">
        <f t="shared" si="149"/>
        <v>0</v>
      </c>
      <c r="T2419" s="5" t="s">
        <v>8309</v>
      </c>
      <c r="U2419" s="5" t="s">
        <v>8337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12">
        <f t="shared" si="150"/>
        <v>42087.565324074079</v>
      </c>
      <c r="K2420" s="5">
        <v>1422045244</v>
      </c>
      <c r="L2420" s="12">
        <f t="shared" si="151"/>
        <v>42027.606990740736</v>
      </c>
      <c r="M2420" t="b">
        <v>0</v>
      </c>
      <c r="N2420" s="5">
        <v>5</v>
      </c>
      <c r="O2420" t="b">
        <v>0</v>
      </c>
      <c r="P2420" s="5" t="s">
        <v>8282</v>
      </c>
      <c r="Q2420" s="5">
        <f t="shared" si="148"/>
        <v>0.02</v>
      </c>
      <c r="R2420" s="5">
        <v>1</v>
      </c>
      <c r="S2420" s="5">
        <f t="shared" si="149"/>
        <v>1</v>
      </c>
      <c r="T2420" s="5" t="s">
        <v>8309</v>
      </c>
      <c r="U2420" s="5" t="s">
        <v>8337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12">
        <f t="shared" si="150"/>
        <v>42053.488298611112</v>
      </c>
      <c r="K2421" s="5">
        <v>1419097389</v>
      </c>
      <c r="L2421" s="12">
        <f t="shared" si="151"/>
        <v>41993.488298611112</v>
      </c>
      <c r="M2421" t="b">
        <v>0</v>
      </c>
      <c r="N2421" s="5">
        <v>0</v>
      </c>
      <c r="O2421" t="b">
        <v>0</v>
      </c>
      <c r="P2421" s="5" t="s">
        <v>8282</v>
      </c>
      <c r="Q2421" s="5">
        <f t="shared" si="148"/>
        <v>0</v>
      </c>
      <c r="R2421" s="5" t="e">
        <v>#DIV/0!</v>
      </c>
      <c r="S2421" s="5">
        <f t="shared" si="149"/>
        <v>0</v>
      </c>
      <c r="T2421" s="5" t="s">
        <v>8309</v>
      </c>
      <c r="U2421" s="5" t="s">
        <v>8337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12">
        <f t="shared" si="150"/>
        <v>41952.820543981477</v>
      </c>
      <c r="K2422" s="5">
        <v>1410396095</v>
      </c>
      <c r="L2422" s="12">
        <f t="shared" si="151"/>
        <v>41892.778877314813</v>
      </c>
      <c r="M2422" t="b">
        <v>0</v>
      </c>
      <c r="N2422" s="5">
        <v>36</v>
      </c>
      <c r="O2422" t="b">
        <v>0</v>
      </c>
      <c r="P2422" s="5" t="s">
        <v>8282</v>
      </c>
      <c r="Q2422" s="5">
        <f t="shared" si="148"/>
        <v>14.825133372851216</v>
      </c>
      <c r="R2422" s="5">
        <v>69.472222222222229</v>
      </c>
      <c r="S2422" s="5">
        <f t="shared" si="149"/>
        <v>69.472222222222229</v>
      </c>
      <c r="T2422" s="5" t="s">
        <v>8309</v>
      </c>
      <c r="U2422" s="5" t="s">
        <v>8337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12">
        <f t="shared" si="150"/>
        <v>42056.437453703707</v>
      </c>
      <c r="K2423" s="5">
        <v>1421944196</v>
      </c>
      <c r="L2423" s="12">
        <f t="shared" si="151"/>
        <v>42026.437453703707</v>
      </c>
      <c r="M2423" t="b">
        <v>0</v>
      </c>
      <c r="N2423" s="5">
        <v>1</v>
      </c>
      <c r="O2423" t="b">
        <v>0</v>
      </c>
      <c r="P2423" s="5" t="s">
        <v>8282</v>
      </c>
      <c r="Q2423" s="5">
        <f t="shared" si="148"/>
        <v>1.6666666666666666E-2</v>
      </c>
      <c r="R2423" s="5">
        <v>1</v>
      </c>
      <c r="S2423" s="5">
        <f t="shared" si="149"/>
        <v>1</v>
      </c>
      <c r="T2423" s="5" t="s">
        <v>8309</v>
      </c>
      <c r="U2423" s="5" t="s">
        <v>8337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12">
        <f t="shared" si="150"/>
        <v>42074.433287037042</v>
      </c>
      <c r="K2424" s="5">
        <v>1423502636</v>
      </c>
      <c r="L2424" s="12">
        <f t="shared" si="151"/>
        <v>42044.474953703699</v>
      </c>
      <c r="M2424" t="b">
        <v>0</v>
      </c>
      <c r="N2424" s="5">
        <v>1</v>
      </c>
      <c r="O2424" t="b">
        <v>0</v>
      </c>
      <c r="P2424" s="5" t="s">
        <v>8282</v>
      </c>
      <c r="Q2424" s="5">
        <f t="shared" si="148"/>
        <v>0.2</v>
      </c>
      <c r="R2424" s="5">
        <v>1</v>
      </c>
      <c r="S2424" s="5">
        <f t="shared" si="149"/>
        <v>1</v>
      </c>
      <c r="T2424" s="5" t="s">
        <v>8309</v>
      </c>
      <c r="U2424" s="5" t="s">
        <v>8337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12">
        <f t="shared" si="150"/>
        <v>42004.454745370371</v>
      </c>
      <c r="K2425" s="5">
        <v>1417452890</v>
      </c>
      <c r="L2425" s="12">
        <f t="shared" si="151"/>
        <v>41974.454745370371</v>
      </c>
      <c r="M2425" t="b">
        <v>0</v>
      </c>
      <c r="N2425" s="5">
        <v>1</v>
      </c>
      <c r="O2425" t="b">
        <v>0</v>
      </c>
      <c r="P2425" s="5" t="s">
        <v>8282</v>
      </c>
      <c r="Q2425" s="5">
        <f t="shared" si="148"/>
        <v>1.3333333333333334E-2</v>
      </c>
      <c r="R2425" s="5">
        <v>8</v>
      </c>
      <c r="S2425" s="5">
        <f t="shared" si="149"/>
        <v>8</v>
      </c>
      <c r="T2425" s="5" t="s">
        <v>8309</v>
      </c>
      <c r="U2425" s="5" t="s">
        <v>8337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12">
        <f t="shared" si="150"/>
        <v>41939.642453703702</v>
      </c>
      <c r="K2426" s="5">
        <v>1411853108</v>
      </c>
      <c r="L2426" s="12">
        <f t="shared" si="151"/>
        <v>41909.642453703702</v>
      </c>
      <c r="M2426" t="b">
        <v>0</v>
      </c>
      <c r="N2426" s="5">
        <v>9</v>
      </c>
      <c r="O2426" t="b">
        <v>0</v>
      </c>
      <c r="P2426" s="5" t="s">
        <v>8282</v>
      </c>
      <c r="Q2426" s="5">
        <f t="shared" si="148"/>
        <v>1.24</v>
      </c>
      <c r="R2426" s="5">
        <v>34.444444444444443</v>
      </c>
      <c r="S2426" s="5">
        <f t="shared" si="149"/>
        <v>34.444444444444443</v>
      </c>
      <c r="T2426" s="5" t="s">
        <v>8309</v>
      </c>
      <c r="U2426" s="5" t="s">
        <v>8337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12">
        <f t="shared" si="150"/>
        <v>42517.669444444444</v>
      </c>
      <c r="K2427" s="5">
        <v>1463090149</v>
      </c>
      <c r="L2427" s="12">
        <f t="shared" si="151"/>
        <v>42502.663761574076</v>
      </c>
      <c r="M2427" t="b">
        <v>0</v>
      </c>
      <c r="N2427" s="5">
        <v>1</v>
      </c>
      <c r="O2427" t="b">
        <v>0</v>
      </c>
      <c r="P2427" s="5" t="s">
        <v>8282</v>
      </c>
      <c r="Q2427" s="5">
        <f t="shared" si="148"/>
        <v>2.8571428571428571E-2</v>
      </c>
      <c r="R2427" s="5">
        <v>1</v>
      </c>
      <c r="S2427" s="5">
        <f t="shared" si="149"/>
        <v>1</v>
      </c>
      <c r="T2427" s="5" t="s">
        <v>8309</v>
      </c>
      <c r="U2427" s="5" t="s">
        <v>8337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12">
        <f t="shared" si="150"/>
        <v>42223.920046296298</v>
      </c>
      <c r="K2428" s="5">
        <v>1433822692</v>
      </c>
      <c r="L2428" s="12">
        <f t="shared" si="151"/>
        <v>42163.920046296298</v>
      </c>
      <c r="M2428" t="b">
        <v>0</v>
      </c>
      <c r="N2428" s="5">
        <v>0</v>
      </c>
      <c r="O2428" t="b">
        <v>0</v>
      </c>
      <c r="P2428" s="5" t="s">
        <v>8282</v>
      </c>
      <c r="Q2428" s="5">
        <f t="shared" si="148"/>
        <v>0</v>
      </c>
      <c r="R2428" s="5" t="e">
        <v>#DIV/0!</v>
      </c>
      <c r="S2428" s="5">
        <f t="shared" si="149"/>
        <v>0</v>
      </c>
      <c r="T2428" s="5" t="s">
        <v>8309</v>
      </c>
      <c r="U2428" s="5" t="s">
        <v>8337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12">
        <f t="shared" si="150"/>
        <v>42452.027002314819</v>
      </c>
      <c r="K2429" s="5">
        <v>1455262733</v>
      </c>
      <c r="L2429" s="12">
        <f t="shared" si="151"/>
        <v>42412.068668981483</v>
      </c>
      <c r="M2429" t="b">
        <v>0</v>
      </c>
      <c r="N2429" s="5">
        <v>1</v>
      </c>
      <c r="O2429" t="b">
        <v>0</v>
      </c>
      <c r="P2429" s="5" t="s">
        <v>8282</v>
      </c>
      <c r="Q2429" s="5">
        <f t="shared" si="148"/>
        <v>2E-3</v>
      </c>
      <c r="R2429" s="5">
        <v>1</v>
      </c>
      <c r="S2429" s="5">
        <f t="shared" si="149"/>
        <v>1</v>
      </c>
      <c r="T2429" s="5" t="s">
        <v>8309</v>
      </c>
      <c r="U2429" s="5" t="s">
        <v>8337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12">
        <f t="shared" si="150"/>
        <v>42075.492488425924</v>
      </c>
      <c r="K2430" s="5">
        <v>1423594151</v>
      </c>
      <c r="L2430" s="12">
        <f t="shared" si="151"/>
        <v>42045.534155092595</v>
      </c>
      <c r="M2430" t="b">
        <v>0</v>
      </c>
      <c r="N2430" s="5">
        <v>1</v>
      </c>
      <c r="O2430" t="b">
        <v>0</v>
      </c>
      <c r="P2430" s="5" t="s">
        <v>8282</v>
      </c>
      <c r="Q2430" s="5">
        <f t="shared" si="148"/>
        <v>2.8571428571428571E-3</v>
      </c>
      <c r="R2430" s="5">
        <v>1</v>
      </c>
      <c r="S2430" s="5">
        <f t="shared" si="149"/>
        <v>1</v>
      </c>
      <c r="T2430" s="5" t="s">
        <v>8309</v>
      </c>
      <c r="U2430" s="5" t="s">
        <v>8337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12">
        <f t="shared" si="150"/>
        <v>42771.447222222225</v>
      </c>
      <c r="K2431" s="5">
        <v>1483131966</v>
      </c>
      <c r="L2431" s="12">
        <f t="shared" si="151"/>
        <v>42734.629236111112</v>
      </c>
      <c r="M2431" t="b">
        <v>0</v>
      </c>
      <c r="N2431" s="5">
        <v>4</v>
      </c>
      <c r="O2431" t="b">
        <v>0</v>
      </c>
      <c r="P2431" s="5" t="s">
        <v>8282</v>
      </c>
      <c r="Q2431" s="5">
        <f t="shared" si="148"/>
        <v>1.4321428571428572</v>
      </c>
      <c r="R2431" s="5">
        <v>501.25</v>
      </c>
      <c r="S2431" s="5">
        <f t="shared" si="149"/>
        <v>501.25</v>
      </c>
      <c r="T2431" s="5" t="s">
        <v>8309</v>
      </c>
      <c r="U2431" s="5" t="s">
        <v>8337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12">
        <f t="shared" si="150"/>
        <v>42411.880833333329</v>
      </c>
      <c r="K2432" s="5">
        <v>1452654504</v>
      </c>
      <c r="L2432" s="12">
        <f t="shared" si="151"/>
        <v>42381.880833333329</v>
      </c>
      <c r="M2432" t="b">
        <v>0</v>
      </c>
      <c r="N2432" s="5">
        <v>2</v>
      </c>
      <c r="O2432" t="b">
        <v>0</v>
      </c>
      <c r="P2432" s="5" t="s">
        <v>8282</v>
      </c>
      <c r="Q2432" s="5">
        <f t="shared" si="148"/>
        <v>0.7</v>
      </c>
      <c r="R2432" s="5">
        <v>10.5</v>
      </c>
      <c r="S2432" s="5">
        <f t="shared" si="149"/>
        <v>10.5</v>
      </c>
      <c r="T2432" s="5" t="s">
        <v>8309</v>
      </c>
      <c r="U2432" s="5" t="s">
        <v>8337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12">
        <f t="shared" si="150"/>
        <v>42548.849687499998</v>
      </c>
      <c r="K2433" s="5">
        <v>1461896613</v>
      </c>
      <c r="L2433" s="12">
        <f t="shared" si="151"/>
        <v>42488.849687499998</v>
      </c>
      <c r="M2433" t="b">
        <v>0</v>
      </c>
      <c r="N2433" s="5">
        <v>2</v>
      </c>
      <c r="O2433" t="b">
        <v>0</v>
      </c>
      <c r="P2433" s="5" t="s">
        <v>8282</v>
      </c>
      <c r="Q2433" s="5">
        <f t="shared" si="148"/>
        <v>2E-3</v>
      </c>
      <c r="R2433" s="5">
        <v>1</v>
      </c>
      <c r="S2433" s="5">
        <f t="shared" si="149"/>
        <v>1</v>
      </c>
      <c r="T2433" s="5" t="s">
        <v>8309</v>
      </c>
      <c r="U2433" s="5" t="s">
        <v>8337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12">
        <f t="shared" si="150"/>
        <v>42070.968715277777</v>
      </c>
      <c r="K2434" s="5">
        <v>1423199697</v>
      </c>
      <c r="L2434" s="12">
        <f t="shared" si="151"/>
        <v>42040.968715277777</v>
      </c>
      <c r="M2434" t="b">
        <v>0</v>
      </c>
      <c r="N2434" s="5">
        <v>2</v>
      </c>
      <c r="O2434" t="b">
        <v>0</v>
      </c>
      <c r="P2434" s="5" t="s">
        <v>8282</v>
      </c>
      <c r="Q2434" s="5">
        <f t="shared" ref="Q2434:Q2497" si="152">E2434*100/D2434</f>
        <v>1.4285714285714285E-2</v>
      </c>
      <c r="R2434" s="5">
        <v>1</v>
      </c>
      <c r="S2434" s="5">
        <f t="shared" ref="S2434:S2497" si="153">IFERROR(R2434,0)</f>
        <v>1</v>
      </c>
      <c r="T2434" s="5" t="s">
        <v>8309</v>
      </c>
      <c r="U2434" s="5" t="s">
        <v>8337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12">
        <f t="shared" ref="J2435:J2498" si="154">(I2435/86400)+25569+(-6/24)</f>
        <v>42427.64980324074</v>
      </c>
      <c r="K2435" s="5">
        <v>1454016943</v>
      </c>
      <c r="L2435" s="12">
        <f t="shared" ref="L2435:L2498" si="155">(K2435/86400)+25569+(-6/24)</f>
        <v>42397.64980324074</v>
      </c>
      <c r="M2435" t="b">
        <v>0</v>
      </c>
      <c r="N2435" s="5">
        <v>0</v>
      </c>
      <c r="O2435" t="b">
        <v>0</v>
      </c>
      <c r="P2435" s="5" t="s">
        <v>8282</v>
      </c>
      <c r="Q2435" s="5">
        <f t="shared" si="152"/>
        <v>0</v>
      </c>
      <c r="R2435" s="5" t="e">
        <v>#DIV/0!</v>
      </c>
      <c r="S2435" s="5">
        <f t="shared" si="153"/>
        <v>0</v>
      </c>
      <c r="T2435" s="5" t="s">
        <v>8309</v>
      </c>
      <c r="U2435" s="5" t="s">
        <v>8337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12">
        <f t="shared" si="154"/>
        <v>42219.936041666668</v>
      </c>
      <c r="K2436" s="5">
        <v>1435206474</v>
      </c>
      <c r="L2436" s="12">
        <f t="shared" si="155"/>
        <v>42179.936041666668</v>
      </c>
      <c r="M2436" t="b">
        <v>0</v>
      </c>
      <c r="N2436" s="5">
        <v>2</v>
      </c>
      <c r="O2436" t="b">
        <v>0</v>
      </c>
      <c r="P2436" s="5" t="s">
        <v>8282</v>
      </c>
      <c r="Q2436" s="5">
        <f t="shared" si="152"/>
        <v>0.13</v>
      </c>
      <c r="R2436" s="5">
        <v>13</v>
      </c>
      <c r="S2436" s="5">
        <f t="shared" si="153"/>
        <v>13</v>
      </c>
      <c r="T2436" s="5" t="s">
        <v>8309</v>
      </c>
      <c r="U2436" s="5" t="s">
        <v>8337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12">
        <f t="shared" si="154"/>
        <v>42282.027615740742</v>
      </c>
      <c r="K2437" s="5">
        <v>1441435186</v>
      </c>
      <c r="L2437" s="12">
        <f t="shared" si="155"/>
        <v>42252.027615740742</v>
      </c>
      <c r="M2437" t="b">
        <v>0</v>
      </c>
      <c r="N2437" s="5">
        <v>4</v>
      </c>
      <c r="O2437" t="b">
        <v>0</v>
      </c>
      <c r="P2437" s="5" t="s">
        <v>8282</v>
      </c>
      <c r="Q2437" s="5">
        <f t="shared" si="152"/>
        <v>0.48959999999999998</v>
      </c>
      <c r="R2437" s="5">
        <v>306</v>
      </c>
      <c r="S2437" s="5">
        <f t="shared" si="153"/>
        <v>306</v>
      </c>
      <c r="T2437" s="5" t="s">
        <v>8309</v>
      </c>
      <c r="U2437" s="5" t="s">
        <v>8337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12">
        <f t="shared" si="154"/>
        <v>42398.365393518514</v>
      </c>
      <c r="K2438" s="5">
        <v>1448894770</v>
      </c>
      <c r="L2438" s="12">
        <f t="shared" si="155"/>
        <v>42338.365393518514</v>
      </c>
      <c r="M2438" t="b">
        <v>0</v>
      </c>
      <c r="N2438" s="5">
        <v>2</v>
      </c>
      <c r="O2438" t="b">
        <v>0</v>
      </c>
      <c r="P2438" s="5" t="s">
        <v>8282</v>
      </c>
      <c r="Q2438" s="5">
        <f t="shared" si="152"/>
        <v>3.8461538461538464E-2</v>
      </c>
      <c r="R2438" s="5">
        <v>22.5</v>
      </c>
      <c r="S2438" s="5">
        <f t="shared" si="153"/>
        <v>22.5</v>
      </c>
      <c r="T2438" s="5" t="s">
        <v>8309</v>
      </c>
      <c r="U2438" s="5" t="s">
        <v>8337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12">
        <f t="shared" si="154"/>
        <v>42080.5</v>
      </c>
      <c r="K2439" s="5">
        <v>1422400188</v>
      </c>
      <c r="L2439" s="12">
        <f t="shared" si="155"/>
        <v>42031.715138888889</v>
      </c>
      <c r="M2439" t="b">
        <v>0</v>
      </c>
      <c r="N2439" s="5">
        <v>0</v>
      </c>
      <c r="O2439" t="b">
        <v>0</v>
      </c>
      <c r="P2439" s="5" t="s">
        <v>8282</v>
      </c>
      <c r="Q2439" s="5">
        <f t="shared" si="152"/>
        <v>0</v>
      </c>
      <c r="R2439" s="5" t="e">
        <v>#DIV/0!</v>
      </c>
      <c r="S2439" s="5">
        <f t="shared" si="153"/>
        <v>0</v>
      </c>
      <c r="T2439" s="5" t="s">
        <v>8309</v>
      </c>
      <c r="U2439" s="5" t="s">
        <v>8337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12">
        <f t="shared" si="154"/>
        <v>42345.706736111111</v>
      </c>
      <c r="K2440" s="5">
        <v>1444341462</v>
      </c>
      <c r="L2440" s="12">
        <f t="shared" si="155"/>
        <v>42285.66506944444</v>
      </c>
      <c r="M2440" t="b">
        <v>0</v>
      </c>
      <c r="N2440" s="5">
        <v>1</v>
      </c>
      <c r="O2440" t="b">
        <v>0</v>
      </c>
      <c r="P2440" s="5" t="s">
        <v>8282</v>
      </c>
      <c r="Q2440" s="5">
        <f t="shared" si="152"/>
        <v>0.33333333333333331</v>
      </c>
      <c r="R2440" s="5">
        <v>50</v>
      </c>
      <c r="S2440" s="5">
        <f t="shared" si="153"/>
        <v>50</v>
      </c>
      <c r="T2440" s="5" t="s">
        <v>8309</v>
      </c>
      <c r="U2440" s="5" t="s">
        <v>8337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12">
        <f t="shared" si="154"/>
        <v>42295.568622685183</v>
      </c>
      <c r="K2441" s="5">
        <v>1442605129</v>
      </c>
      <c r="L2441" s="12">
        <f t="shared" si="155"/>
        <v>42265.568622685183</v>
      </c>
      <c r="M2441" t="b">
        <v>0</v>
      </c>
      <c r="N2441" s="5">
        <v>0</v>
      </c>
      <c r="O2441" t="b">
        <v>0</v>
      </c>
      <c r="P2441" s="5" t="s">
        <v>8282</v>
      </c>
      <c r="Q2441" s="5">
        <f t="shared" si="152"/>
        <v>0</v>
      </c>
      <c r="R2441" s="5" t="e">
        <v>#DIV/0!</v>
      </c>
      <c r="S2441" s="5">
        <f t="shared" si="153"/>
        <v>0</v>
      </c>
      <c r="T2441" s="5" t="s">
        <v>8309</v>
      </c>
      <c r="U2441" s="5" t="s">
        <v>8337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12">
        <f t="shared" si="154"/>
        <v>42413.649456018524</v>
      </c>
      <c r="K2442" s="5">
        <v>1452807313</v>
      </c>
      <c r="L2442" s="12">
        <f t="shared" si="155"/>
        <v>42383.649456018524</v>
      </c>
      <c r="M2442" t="b">
        <v>0</v>
      </c>
      <c r="N2442" s="5">
        <v>2</v>
      </c>
      <c r="O2442" t="b">
        <v>0</v>
      </c>
      <c r="P2442" s="5" t="s">
        <v>8282</v>
      </c>
      <c r="Q2442" s="5">
        <f t="shared" si="152"/>
        <v>0.2</v>
      </c>
      <c r="R2442" s="5">
        <v>5</v>
      </c>
      <c r="S2442" s="5">
        <f t="shared" si="153"/>
        <v>5</v>
      </c>
      <c r="T2442" s="5" t="s">
        <v>8309</v>
      </c>
      <c r="U2442" s="5" t="s">
        <v>8337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12">
        <f t="shared" si="154"/>
        <v>42207.957638888889</v>
      </c>
      <c r="K2443" s="5">
        <v>1435806054</v>
      </c>
      <c r="L2443" s="12">
        <f t="shared" si="155"/>
        <v>42186.875625000001</v>
      </c>
      <c r="M2443" t="b">
        <v>0</v>
      </c>
      <c r="N2443" s="5">
        <v>109</v>
      </c>
      <c r="O2443" t="b">
        <v>1</v>
      </c>
      <c r="P2443" s="5" t="s">
        <v>8296</v>
      </c>
      <c r="Q2443" s="5">
        <f t="shared" si="152"/>
        <v>107.88</v>
      </c>
      <c r="R2443" s="5">
        <v>74.22935779816514</v>
      </c>
      <c r="S2443" s="5">
        <f t="shared" si="153"/>
        <v>74.22935779816514</v>
      </c>
      <c r="T2443" s="5" t="s">
        <v>8309</v>
      </c>
      <c r="U2443" s="5" t="s">
        <v>8348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12">
        <f t="shared" si="154"/>
        <v>42082.375324074077</v>
      </c>
      <c r="K2444" s="5">
        <v>1424188828</v>
      </c>
      <c r="L2444" s="12">
        <f t="shared" si="155"/>
        <v>42052.416990740741</v>
      </c>
      <c r="M2444" t="b">
        <v>0</v>
      </c>
      <c r="N2444" s="5">
        <v>372</v>
      </c>
      <c r="O2444" t="b">
        <v>1</v>
      </c>
      <c r="P2444" s="5" t="s">
        <v>8296</v>
      </c>
      <c r="Q2444" s="5">
        <f t="shared" si="152"/>
        <v>125.94166666666666</v>
      </c>
      <c r="R2444" s="5">
        <v>81.252688172043008</v>
      </c>
      <c r="S2444" s="5">
        <f t="shared" si="153"/>
        <v>81.252688172043008</v>
      </c>
      <c r="T2444" s="5" t="s">
        <v>8309</v>
      </c>
      <c r="U2444" s="5" t="s">
        <v>8348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12">
        <f t="shared" si="154"/>
        <v>41866.375254629631</v>
      </c>
      <c r="K2445" s="5">
        <v>1405522822</v>
      </c>
      <c r="L2445" s="12">
        <f t="shared" si="155"/>
        <v>41836.375254629631</v>
      </c>
      <c r="M2445" t="b">
        <v>0</v>
      </c>
      <c r="N2445" s="5">
        <v>311</v>
      </c>
      <c r="O2445" t="b">
        <v>1</v>
      </c>
      <c r="P2445" s="5" t="s">
        <v>8296</v>
      </c>
      <c r="Q2445" s="5">
        <f t="shared" si="152"/>
        <v>202.51495</v>
      </c>
      <c r="R2445" s="5">
        <v>130.23469453376205</v>
      </c>
      <c r="S2445" s="5">
        <f t="shared" si="153"/>
        <v>130.23469453376205</v>
      </c>
      <c r="T2445" s="5" t="s">
        <v>8309</v>
      </c>
      <c r="U2445" s="5" t="s">
        <v>8348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12">
        <f t="shared" si="154"/>
        <v>42515.504525462966</v>
      </c>
      <c r="K2446" s="5">
        <v>1461607591</v>
      </c>
      <c r="L2446" s="12">
        <f t="shared" si="155"/>
        <v>42485.504525462966</v>
      </c>
      <c r="M2446" t="b">
        <v>0</v>
      </c>
      <c r="N2446" s="5">
        <v>61</v>
      </c>
      <c r="O2446" t="b">
        <v>1</v>
      </c>
      <c r="P2446" s="5" t="s">
        <v>8296</v>
      </c>
      <c r="Q2446" s="5">
        <f t="shared" si="152"/>
        <v>108.6</v>
      </c>
      <c r="R2446" s="5">
        <v>53.409836065573771</v>
      </c>
      <c r="S2446" s="5">
        <f t="shared" si="153"/>
        <v>53.409836065573771</v>
      </c>
      <c r="T2446" s="5" t="s">
        <v>8309</v>
      </c>
      <c r="U2446" s="5" t="s">
        <v>8348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12">
        <f t="shared" si="154"/>
        <v>42272.940057870372</v>
      </c>
      <c r="K2447" s="5">
        <v>1440650021</v>
      </c>
      <c r="L2447" s="12">
        <f t="shared" si="155"/>
        <v>42242.940057870372</v>
      </c>
      <c r="M2447" t="b">
        <v>0</v>
      </c>
      <c r="N2447" s="5">
        <v>115</v>
      </c>
      <c r="O2447" t="b">
        <v>1</v>
      </c>
      <c r="P2447" s="5" t="s">
        <v>8296</v>
      </c>
      <c r="Q2447" s="5">
        <f t="shared" si="152"/>
        <v>172.8</v>
      </c>
      <c r="R2447" s="5">
        <v>75.130434782608702</v>
      </c>
      <c r="S2447" s="5">
        <f t="shared" si="153"/>
        <v>75.130434782608702</v>
      </c>
      <c r="T2447" s="5" t="s">
        <v>8309</v>
      </c>
      <c r="U2447" s="5" t="s">
        <v>8348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12">
        <f t="shared" si="154"/>
        <v>42700.39434027778</v>
      </c>
      <c r="K2448" s="5">
        <v>1477578471</v>
      </c>
      <c r="L2448" s="12">
        <f t="shared" si="155"/>
        <v>42670.352673611109</v>
      </c>
      <c r="M2448" t="b">
        <v>0</v>
      </c>
      <c r="N2448" s="5">
        <v>111</v>
      </c>
      <c r="O2448" t="b">
        <v>1</v>
      </c>
      <c r="P2448" s="5" t="s">
        <v>8296</v>
      </c>
      <c r="Q2448" s="5">
        <f t="shared" si="152"/>
        <v>167.98</v>
      </c>
      <c r="R2448" s="5">
        <v>75.666666666666671</v>
      </c>
      <c r="S2448" s="5">
        <f t="shared" si="153"/>
        <v>75.666666666666671</v>
      </c>
      <c r="T2448" s="5" t="s">
        <v>8309</v>
      </c>
      <c r="U2448" s="5" t="s">
        <v>8348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12">
        <f t="shared" si="154"/>
        <v>42685.916666666672</v>
      </c>
      <c r="K2449" s="5">
        <v>1476184593</v>
      </c>
      <c r="L2449" s="12">
        <f t="shared" si="155"/>
        <v>42654.219826388886</v>
      </c>
      <c r="M2449" t="b">
        <v>0</v>
      </c>
      <c r="N2449" s="5">
        <v>337</v>
      </c>
      <c r="O2449" t="b">
        <v>1</v>
      </c>
      <c r="P2449" s="5" t="s">
        <v>8296</v>
      </c>
      <c r="Q2449" s="5">
        <f t="shared" si="152"/>
        <v>427.2</v>
      </c>
      <c r="R2449" s="5">
        <v>31.691394658753708</v>
      </c>
      <c r="S2449" s="5">
        <f t="shared" si="153"/>
        <v>31.691394658753708</v>
      </c>
      <c r="T2449" s="5" t="s">
        <v>8309</v>
      </c>
      <c r="U2449" s="5" t="s">
        <v>8348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12">
        <f t="shared" si="154"/>
        <v>42612.983333333337</v>
      </c>
      <c r="K2450" s="5">
        <v>1472110513</v>
      </c>
      <c r="L2450" s="12">
        <f t="shared" si="155"/>
        <v>42607.066122685181</v>
      </c>
      <c r="M2450" t="b">
        <v>0</v>
      </c>
      <c r="N2450" s="5">
        <v>9</v>
      </c>
      <c r="O2450" t="b">
        <v>1</v>
      </c>
      <c r="P2450" s="5" t="s">
        <v>8296</v>
      </c>
      <c r="Q2450" s="5">
        <f t="shared" si="152"/>
        <v>107.5</v>
      </c>
      <c r="R2450" s="5">
        <v>47.777777777777779</v>
      </c>
      <c r="S2450" s="5">
        <f t="shared" si="153"/>
        <v>47.777777777777779</v>
      </c>
      <c r="T2450" s="5" t="s">
        <v>8309</v>
      </c>
      <c r="U2450" s="5" t="s">
        <v>8348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12">
        <f t="shared" si="154"/>
        <v>41972.934201388889</v>
      </c>
      <c r="K2451" s="5">
        <v>1414725915</v>
      </c>
      <c r="L2451" s="12">
        <f t="shared" si="155"/>
        <v>41942.892534722225</v>
      </c>
      <c r="M2451" t="b">
        <v>0</v>
      </c>
      <c r="N2451" s="5">
        <v>120</v>
      </c>
      <c r="O2451" t="b">
        <v>1</v>
      </c>
      <c r="P2451" s="5" t="s">
        <v>8296</v>
      </c>
      <c r="Q2451" s="5">
        <f t="shared" si="152"/>
        <v>108</v>
      </c>
      <c r="R2451" s="5">
        <v>90</v>
      </c>
      <c r="S2451" s="5">
        <f t="shared" si="153"/>
        <v>90</v>
      </c>
      <c r="T2451" s="5" t="s">
        <v>8309</v>
      </c>
      <c r="U2451" s="5" t="s">
        <v>8348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12">
        <f t="shared" si="154"/>
        <v>41939.882638888885</v>
      </c>
      <c r="K2452" s="5">
        <v>1411177456</v>
      </c>
      <c r="L2452" s="12">
        <f t="shared" si="155"/>
        <v>41901.82240740741</v>
      </c>
      <c r="M2452" t="b">
        <v>0</v>
      </c>
      <c r="N2452" s="5">
        <v>102</v>
      </c>
      <c r="O2452" t="b">
        <v>1</v>
      </c>
      <c r="P2452" s="5" t="s">
        <v>8296</v>
      </c>
      <c r="Q2452" s="5">
        <f t="shared" si="152"/>
        <v>101.53353333333334</v>
      </c>
      <c r="R2452" s="5">
        <v>149.31401960784314</v>
      </c>
      <c r="S2452" s="5">
        <f t="shared" si="153"/>
        <v>149.31401960784314</v>
      </c>
      <c r="T2452" s="5" t="s">
        <v>8309</v>
      </c>
      <c r="U2452" s="5" t="s">
        <v>8348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12">
        <f t="shared" si="154"/>
        <v>42799.658449074079</v>
      </c>
      <c r="K2453" s="5">
        <v>1487022490</v>
      </c>
      <c r="L2453" s="12">
        <f t="shared" si="155"/>
        <v>42779.658449074079</v>
      </c>
      <c r="M2453" t="b">
        <v>0</v>
      </c>
      <c r="N2453" s="5">
        <v>186</v>
      </c>
      <c r="O2453" t="b">
        <v>1</v>
      </c>
      <c r="P2453" s="5" t="s">
        <v>8296</v>
      </c>
      <c r="Q2453" s="5">
        <f t="shared" si="152"/>
        <v>115.45</v>
      </c>
      <c r="R2453" s="5">
        <v>62.06989247311828</v>
      </c>
      <c r="S2453" s="5">
        <f t="shared" si="153"/>
        <v>62.06989247311828</v>
      </c>
      <c r="T2453" s="5" t="s">
        <v>8309</v>
      </c>
      <c r="U2453" s="5" t="s">
        <v>8348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12">
        <f t="shared" si="154"/>
        <v>42367.708333333328</v>
      </c>
      <c r="K2454" s="5">
        <v>1448914500</v>
      </c>
      <c r="L2454" s="12">
        <f t="shared" si="155"/>
        <v>42338.59375</v>
      </c>
      <c r="M2454" t="b">
        <v>0</v>
      </c>
      <c r="N2454" s="5">
        <v>15</v>
      </c>
      <c r="O2454" t="b">
        <v>1</v>
      </c>
      <c r="P2454" s="5" t="s">
        <v>8296</v>
      </c>
      <c r="Q2454" s="5">
        <f t="shared" si="152"/>
        <v>133.5</v>
      </c>
      <c r="R2454" s="5">
        <v>53.4</v>
      </c>
      <c r="S2454" s="5">
        <f t="shared" si="153"/>
        <v>53.4</v>
      </c>
      <c r="T2454" s="5" t="s">
        <v>8309</v>
      </c>
      <c r="U2454" s="5" t="s">
        <v>8348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12">
        <f t="shared" si="154"/>
        <v>42768.442233796297</v>
      </c>
      <c r="K2455" s="5">
        <v>1483461409</v>
      </c>
      <c r="L2455" s="12">
        <f t="shared" si="155"/>
        <v>42738.442233796297</v>
      </c>
      <c r="M2455" t="b">
        <v>0</v>
      </c>
      <c r="N2455" s="5">
        <v>67</v>
      </c>
      <c r="O2455" t="b">
        <v>1</v>
      </c>
      <c r="P2455" s="5" t="s">
        <v>8296</v>
      </c>
      <c r="Q2455" s="5">
        <f t="shared" si="152"/>
        <v>154.69999999999999</v>
      </c>
      <c r="R2455" s="5">
        <v>69.268656716417908</v>
      </c>
      <c r="S2455" s="5">
        <f t="shared" si="153"/>
        <v>69.268656716417908</v>
      </c>
      <c r="T2455" s="5" t="s">
        <v>8309</v>
      </c>
      <c r="U2455" s="5" t="s">
        <v>8348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12">
        <f t="shared" si="154"/>
        <v>42804.951481481483</v>
      </c>
      <c r="K2456" s="5">
        <v>1486183808</v>
      </c>
      <c r="L2456" s="12">
        <f t="shared" si="155"/>
        <v>42769.951481481483</v>
      </c>
      <c r="M2456" t="b">
        <v>0</v>
      </c>
      <c r="N2456" s="5">
        <v>130</v>
      </c>
      <c r="O2456" t="b">
        <v>1</v>
      </c>
      <c r="P2456" s="5" t="s">
        <v>8296</v>
      </c>
      <c r="Q2456" s="5">
        <f t="shared" si="152"/>
        <v>100.84571428571428</v>
      </c>
      <c r="R2456" s="5">
        <v>271.50769230769231</v>
      </c>
      <c r="S2456" s="5">
        <f t="shared" si="153"/>
        <v>271.50769230769231</v>
      </c>
      <c r="T2456" s="5" t="s">
        <v>8309</v>
      </c>
      <c r="U2456" s="5" t="s">
        <v>8348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12">
        <f t="shared" si="154"/>
        <v>42480.531828703708</v>
      </c>
      <c r="K2457" s="5">
        <v>1458758750</v>
      </c>
      <c r="L2457" s="12">
        <f t="shared" si="155"/>
        <v>42452.531828703708</v>
      </c>
      <c r="M2457" t="b">
        <v>0</v>
      </c>
      <c r="N2457" s="5">
        <v>16</v>
      </c>
      <c r="O2457" t="b">
        <v>1</v>
      </c>
      <c r="P2457" s="5" t="s">
        <v>8296</v>
      </c>
      <c r="Q2457" s="5">
        <f t="shared" si="152"/>
        <v>182</v>
      </c>
      <c r="R2457" s="5">
        <v>34.125</v>
      </c>
      <c r="S2457" s="5">
        <f t="shared" si="153"/>
        <v>34.125</v>
      </c>
      <c r="T2457" s="5" t="s">
        <v>8309</v>
      </c>
      <c r="U2457" s="5" t="s">
        <v>8348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12">
        <f t="shared" si="154"/>
        <v>42791.711099537039</v>
      </c>
      <c r="K2458" s="5">
        <v>1485471839</v>
      </c>
      <c r="L2458" s="12">
        <f t="shared" si="155"/>
        <v>42761.711099537039</v>
      </c>
      <c r="M2458" t="b">
        <v>0</v>
      </c>
      <c r="N2458" s="5">
        <v>67</v>
      </c>
      <c r="O2458" t="b">
        <v>1</v>
      </c>
      <c r="P2458" s="5" t="s">
        <v>8296</v>
      </c>
      <c r="Q2458" s="5">
        <f t="shared" si="152"/>
        <v>180.86666666666667</v>
      </c>
      <c r="R2458" s="5">
        <v>40.492537313432834</v>
      </c>
      <c r="S2458" s="5">
        <f t="shared" si="153"/>
        <v>40.492537313432834</v>
      </c>
      <c r="T2458" s="5" t="s">
        <v>8309</v>
      </c>
      <c r="U2458" s="5" t="s">
        <v>8348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12">
        <f t="shared" si="154"/>
        <v>42453.310833333337</v>
      </c>
      <c r="K2459" s="5">
        <v>1456237656</v>
      </c>
      <c r="L2459" s="12">
        <f t="shared" si="155"/>
        <v>42423.352500000001</v>
      </c>
      <c r="M2459" t="b">
        <v>0</v>
      </c>
      <c r="N2459" s="5">
        <v>124</v>
      </c>
      <c r="O2459" t="b">
        <v>1</v>
      </c>
      <c r="P2459" s="5" t="s">
        <v>8296</v>
      </c>
      <c r="Q2459" s="5">
        <f t="shared" si="152"/>
        <v>102.30434782608695</v>
      </c>
      <c r="R2459" s="5">
        <v>189.75806451612902</v>
      </c>
      <c r="S2459" s="5">
        <f t="shared" si="153"/>
        <v>189.75806451612902</v>
      </c>
      <c r="T2459" s="5" t="s">
        <v>8309</v>
      </c>
      <c r="U2459" s="5" t="s">
        <v>8348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12">
        <f t="shared" si="154"/>
        <v>42530.541666666672</v>
      </c>
      <c r="K2460" s="5">
        <v>1462481718</v>
      </c>
      <c r="L2460" s="12">
        <f t="shared" si="155"/>
        <v>42495.621736111112</v>
      </c>
      <c r="M2460" t="b">
        <v>0</v>
      </c>
      <c r="N2460" s="5">
        <v>80</v>
      </c>
      <c r="O2460" t="b">
        <v>1</v>
      </c>
      <c r="P2460" s="5" t="s">
        <v>8296</v>
      </c>
      <c r="Q2460" s="5">
        <f t="shared" si="152"/>
        <v>110.18</v>
      </c>
      <c r="R2460" s="5">
        <v>68.862499999999997</v>
      </c>
      <c r="S2460" s="5">
        <f t="shared" si="153"/>
        <v>68.862499999999997</v>
      </c>
      <c r="T2460" s="5" t="s">
        <v>8309</v>
      </c>
      <c r="U2460" s="5" t="s">
        <v>8348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12">
        <f t="shared" si="154"/>
        <v>42452.345891203702</v>
      </c>
      <c r="K2461" s="5">
        <v>1454858285</v>
      </c>
      <c r="L2461" s="12">
        <f t="shared" si="155"/>
        <v>42407.387557870374</v>
      </c>
      <c r="M2461" t="b">
        <v>0</v>
      </c>
      <c r="N2461" s="5">
        <v>282</v>
      </c>
      <c r="O2461" t="b">
        <v>1</v>
      </c>
      <c r="P2461" s="5" t="s">
        <v>8296</v>
      </c>
      <c r="Q2461" s="5">
        <f t="shared" si="152"/>
        <v>102.25</v>
      </c>
      <c r="R2461" s="5">
        <v>108.77659574468085</v>
      </c>
      <c r="S2461" s="5">
        <f t="shared" si="153"/>
        <v>108.77659574468085</v>
      </c>
      <c r="T2461" s="5" t="s">
        <v>8309</v>
      </c>
      <c r="U2461" s="5" t="s">
        <v>8348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12">
        <f t="shared" si="154"/>
        <v>42737.928472222222</v>
      </c>
      <c r="K2462" s="5">
        <v>1480480167</v>
      </c>
      <c r="L2462" s="12">
        <f t="shared" si="155"/>
        <v>42703.937118055561</v>
      </c>
      <c r="M2462" t="b">
        <v>0</v>
      </c>
      <c r="N2462" s="5">
        <v>68</v>
      </c>
      <c r="O2462" t="b">
        <v>1</v>
      </c>
      <c r="P2462" s="5" t="s">
        <v>8296</v>
      </c>
      <c r="Q2462" s="5">
        <f t="shared" si="152"/>
        <v>100.78823529411764</v>
      </c>
      <c r="R2462" s="5">
        <v>125.98529411764706</v>
      </c>
      <c r="S2462" s="5">
        <f t="shared" si="153"/>
        <v>125.98529411764706</v>
      </c>
      <c r="T2462" s="5" t="s">
        <v>8309</v>
      </c>
      <c r="U2462" s="5" t="s">
        <v>8348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12">
        <f t="shared" si="154"/>
        <v>40816.875</v>
      </c>
      <c r="K2463" s="5">
        <v>1314577097</v>
      </c>
      <c r="L2463" s="12">
        <f t="shared" si="155"/>
        <v>40783.762696759259</v>
      </c>
      <c r="M2463" t="b">
        <v>0</v>
      </c>
      <c r="N2463" s="5">
        <v>86</v>
      </c>
      <c r="O2463" t="b">
        <v>1</v>
      </c>
      <c r="P2463" s="5" t="s">
        <v>8277</v>
      </c>
      <c r="Q2463" s="5">
        <f t="shared" si="152"/>
        <v>103.8</v>
      </c>
      <c r="R2463" s="5">
        <v>90.523255813953483</v>
      </c>
      <c r="S2463" s="5">
        <f t="shared" si="153"/>
        <v>90.523255813953483</v>
      </c>
      <c r="T2463" s="5" t="s">
        <v>8307</v>
      </c>
      <c r="U2463" s="5" t="s">
        <v>8312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12">
        <f t="shared" si="154"/>
        <v>41108.936296296299</v>
      </c>
      <c r="K2464" s="5">
        <v>1340944096</v>
      </c>
      <c r="L2464" s="12">
        <f t="shared" si="155"/>
        <v>41088.936296296299</v>
      </c>
      <c r="M2464" t="b">
        <v>0</v>
      </c>
      <c r="N2464" s="5">
        <v>115</v>
      </c>
      <c r="O2464" t="b">
        <v>1</v>
      </c>
      <c r="P2464" s="5" t="s">
        <v>8277</v>
      </c>
      <c r="Q2464" s="5">
        <f t="shared" si="152"/>
        <v>110.70833333333333</v>
      </c>
      <c r="R2464" s="5">
        <v>28.880434782608695</v>
      </c>
      <c r="S2464" s="5">
        <f t="shared" si="153"/>
        <v>28.880434782608695</v>
      </c>
      <c r="T2464" s="5" t="s">
        <v>8307</v>
      </c>
      <c r="U2464" s="5" t="s">
        <v>8312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12">
        <f t="shared" si="154"/>
        <v>41380.541666666664</v>
      </c>
      <c r="K2465" s="5">
        <v>1362710425</v>
      </c>
      <c r="L2465" s="12">
        <f t="shared" si="155"/>
        <v>41340.861400462964</v>
      </c>
      <c r="M2465" t="b">
        <v>0</v>
      </c>
      <c r="N2465" s="5">
        <v>75</v>
      </c>
      <c r="O2465" t="b">
        <v>1</v>
      </c>
      <c r="P2465" s="5" t="s">
        <v>8277</v>
      </c>
      <c r="Q2465" s="5">
        <f t="shared" si="152"/>
        <v>116.25</v>
      </c>
      <c r="R2465" s="5">
        <v>31</v>
      </c>
      <c r="S2465" s="5">
        <f t="shared" si="153"/>
        <v>31</v>
      </c>
      <c r="T2465" s="5" t="s">
        <v>8307</v>
      </c>
      <c r="U2465" s="5" t="s">
        <v>8312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12">
        <f t="shared" si="154"/>
        <v>42277.561805555553</v>
      </c>
      <c r="K2466" s="5">
        <v>1441143397</v>
      </c>
      <c r="L2466" s="12">
        <f t="shared" si="155"/>
        <v>42248.65042824074</v>
      </c>
      <c r="M2466" t="b">
        <v>0</v>
      </c>
      <c r="N2466" s="5">
        <v>43</v>
      </c>
      <c r="O2466" t="b">
        <v>1</v>
      </c>
      <c r="P2466" s="5" t="s">
        <v>8277</v>
      </c>
      <c r="Q2466" s="5">
        <f t="shared" si="152"/>
        <v>111.1</v>
      </c>
      <c r="R2466" s="5">
        <v>51.674418604651166</v>
      </c>
      <c r="S2466" s="5">
        <f t="shared" si="153"/>
        <v>51.674418604651166</v>
      </c>
      <c r="T2466" s="5" t="s">
        <v>8307</v>
      </c>
      <c r="U2466" s="5" t="s">
        <v>8312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12">
        <f t="shared" si="154"/>
        <v>41175.469305555554</v>
      </c>
      <c r="K2467" s="5">
        <v>1345828548</v>
      </c>
      <c r="L2467" s="12">
        <f t="shared" si="155"/>
        <v>41145.469305555554</v>
      </c>
      <c r="M2467" t="b">
        <v>0</v>
      </c>
      <c r="N2467" s="5">
        <v>48</v>
      </c>
      <c r="O2467" t="b">
        <v>1</v>
      </c>
      <c r="P2467" s="5" t="s">
        <v>8277</v>
      </c>
      <c r="Q2467" s="5">
        <f t="shared" si="152"/>
        <v>180.14285714285714</v>
      </c>
      <c r="R2467" s="5">
        <v>26.270833333333332</v>
      </c>
      <c r="S2467" s="5">
        <f t="shared" si="153"/>
        <v>26.270833333333332</v>
      </c>
      <c r="T2467" s="5" t="s">
        <v>8307</v>
      </c>
      <c r="U2467" s="5" t="s">
        <v>8312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12">
        <f t="shared" si="154"/>
        <v>41402.852465277778</v>
      </c>
      <c r="K2468" s="5">
        <v>1365474453</v>
      </c>
      <c r="L2468" s="12">
        <f t="shared" si="155"/>
        <v>41372.852465277778</v>
      </c>
      <c r="M2468" t="b">
        <v>0</v>
      </c>
      <c r="N2468" s="5">
        <v>52</v>
      </c>
      <c r="O2468" t="b">
        <v>1</v>
      </c>
      <c r="P2468" s="5" t="s">
        <v>8277</v>
      </c>
      <c r="Q2468" s="5">
        <f t="shared" si="152"/>
        <v>100</v>
      </c>
      <c r="R2468" s="5">
        <v>48.07692307692308</v>
      </c>
      <c r="S2468" s="5">
        <f t="shared" si="153"/>
        <v>48.07692307692308</v>
      </c>
      <c r="T2468" s="5" t="s">
        <v>8307</v>
      </c>
      <c r="U2468" s="5" t="s">
        <v>8312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12">
        <f t="shared" si="154"/>
        <v>41039.458333333336</v>
      </c>
      <c r="K2469" s="5">
        <v>1335473931</v>
      </c>
      <c r="L2469" s="12">
        <f t="shared" si="155"/>
        <v>41025.624201388891</v>
      </c>
      <c r="M2469" t="b">
        <v>0</v>
      </c>
      <c r="N2469" s="5">
        <v>43</v>
      </c>
      <c r="O2469" t="b">
        <v>1</v>
      </c>
      <c r="P2469" s="5" t="s">
        <v>8277</v>
      </c>
      <c r="Q2469" s="5">
        <f t="shared" si="152"/>
        <v>118.5</v>
      </c>
      <c r="R2469" s="5">
        <v>27.558139534883722</v>
      </c>
      <c r="S2469" s="5">
        <f t="shared" si="153"/>
        <v>27.558139534883722</v>
      </c>
      <c r="T2469" s="5" t="s">
        <v>8307</v>
      </c>
      <c r="U2469" s="5" t="s">
        <v>8312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12">
        <f t="shared" si="154"/>
        <v>41209.958333333336</v>
      </c>
      <c r="K2470" s="5">
        <v>1348285321</v>
      </c>
      <c r="L2470" s="12">
        <f t="shared" si="155"/>
        <v>41173.904178240744</v>
      </c>
      <c r="M2470" t="b">
        <v>0</v>
      </c>
      <c r="N2470" s="5">
        <v>58</v>
      </c>
      <c r="O2470" t="b">
        <v>1</v>
      </c>
      <c r="P2470" s="5" t="s">
        <v>8277</v>
      </c>
      <c r="Q2470" s="5">
        <f t="shared" si="152"/>
        <v>107.217</v>
      </c>
      <c r="R2470" s="5">
        <v>36.97137931034483</v>
      </c>
      <c r="S2470" s="5">
        <f t="shared" si="153"/>
        <v>36.97137931034483</v>
      </c>
      <c r="T2470" s="5" t="s">
        <v>8307</v>
      </c>
      <c r="U2470" s="5" t="s">
        <v>8312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12">
        <f t="shared" si="154"/>
        <v>40582.179733796293</v>
      </c>
      <c r="K2471" s="5">
        <v>1295000329</v>
      </c>
      <c r="L2471" s="12">
        <f t="shared" si="155"/>
        <v>40557.179733796293</v>
      </c>
      <c r="M2471" t="b">
        <v>0</v>
      </c>
      <c r="N2471" s="5">
        <v>47</v>
      </c>
      <c r="O2471" t="b">
        <v>1</v>
      </c>
      <c r="P2471" s="5" t="s">
        <v>8277</v>
      </c>
      <c r="Q2471" s="5">
        <f t="shared" si="152"/>
        <v>113.66666666666667</v>
      </c>
      <c r="R2471" s="5">
        <v>29.021276595744681</v>
      </c>
      <c r="S2471" s="5">
        <f t="shared" si="153"/>
        <v>29.021276595744681</v>
      </c>
      <c r="T2471" s="5" t="s">
        <v>8307</v>
      </c>
      <c r="U2471" s="5" t="s">
        <v>8312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12">
        <f t="shared" si="154"/>
        <v>41052.82471064815</v>
      </c>
      <c r="K2472" s="5">
        <v>1335232055</v>
      </c>
      <c r="L2472" s="12">
        <f t="shared" si="155"/>
        <v>41022.82471064815</v>
      </c>
      <c r="M2472" t="b">
        <v>0</v>
      </c>
      <c r="N2472" s="5">
        <v>36</v>
      </c>
      <c r="O2472" t="b">
        <v>1</v>
      </c>
      <c r="P2472" s="5" t="s">
        <v>8277</v>
      </c>
      <c r="Q2472" s="5">
        <f t="shared" si="152"/>
        <v>103.16400000000002</v>
      </c>
      <c r="R2472" s="5">
        <v>28.65666666666667</v>
      </c>
      <c r="S2472" s="5">
        <f t="shared" si="153"/>
        <v>28.65666666666667</v>
      </c>
      <c r="T2472" s="5" t="s">
        <v>8307</v>
      </c>
      <c r="U2472" s="5" t="s">
        <v>8312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12">
        <f t="shared" si="154"/>
        <v>40933.742962962962</v>
      </c>
      <c r="K2473" s="5">
        <v>1324079392</v>
      </c>
      <c r="L2473" s="12">
        <f t="shared" si="155"/>
        <v>40893.742962962962</v>
      </c>
      <c r="M2473" t="b">
        <v>0</v>
      </c>
      <c r="N2473" s="5">
        <v>17</v>
      </c>
      <c r="O2473" t="b">
        <v>1</v>
      </c>
      <c r="P2473" s="5" t="s">
        <v>8277</v>
      </c>
      <c r="Q2473" s="5">
        <f t="shared" si="152"/>
        <v>128</v>
      </c>
      <c r="R2473" s="5">
        <v>37.647058823529413</v>
      </c>
      <c r="S2473" s="5">
        <f t="shared" si="153"/>
        <v>37.647058823529413</v>
      </c>
      <c r="T2473" s="5" t="s">
        <v>8307</v>
      </c>
      <c r="U2473" s="5" t="s">
        <v>8312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12">
        <f t="shared" si="154"/>
        <v>40424.793749999997</v>
      </c>
      <c r="K2474" s="5">
        <v>1277433980</v>
      </c>
      <c r="L2474" s="12">
        <f t="shared" si="155"/>
        <v>40353.86550925926</v>
      </c>
      <c r="M2474" t="b">
        <v>0</v>
      </c>
      <c r="N2474" s="5">
        <v>104</v>
      </c>
      <c r="O2474" t="b">
        <v>1</v>
      </c>
      <c r="P2474" s="5" t="s">
        <v>8277</v>
      </c>
      <c r="Q2474" s="5">
        <f t="shared" si="152"/>
        <v>135.76026666666667</v>
      </c>
      <c r="R2474" s="5">
        <v>97.904038461538462</v>
      </c>
      <c r="S2474" s="5">
        <f t="shared" si="153"/>
        <v>97.904038461538462</v>
      </c>
      <c r="T2474" s="5" t="s">
        <v>8307</v>
      </c>
      <c r="U2474" s="5" t="s">
        <v>8312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12">
        <f t="shared" si="154"/>
        <v>41223.540150462963</v>
      </c>
      <c r="K2475" s="5">
        <v>1349978269</v>
      </c>
      <c r="L2475" s="12">
        <f t="shared" si="155"/>
        <v>41193.498483796298</v>
      </c>
      <c r="M2475" t="b">
        <v>0</v>
      </c>
      <c r="N2475" s="5">
        <v>47</v>
      </c>
      <c r="O2475" t="b">
        <v>1</v>
      </c>
      <c r="P2475" s="5" t="s">
        <v>8277</v>
      </c>
      <c r="Q2475" s="5">
        <f t="shared" si="152"/>
        <v>100</v>
      </c>
      <c r="R2475" s="5">
        <v>42.553191489361701</v>
      </c>
      <c r="S2475" s="5">
        <f t="shared" si="153"/>
        <v>42.553191489361701</v>
      </c>
      <c r="T2475" s="5" t="s">
        <v>8307</v>
      </c>
      <c r="U2475" s="5" t="s">
        <v>8312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12">
        <f t="shared" si="154"/>
        <v>40461.761296296296</v>
      </c>
      <c r="K2476" s="5">
        <v>1282868176</v>
      </c>
      <c r="L2476" s="12">
        <f t="shared" si="155"/>
        <v>40416.761296296296</v>
      </c>
      <c r="M2476" t="b">
        <v>0</v>
      </c>
      <c r="N2476" s="5">
        <v>38</v>
      </c>
      <c r="O2476" t="b">
        <v>1</v>
      </c>
      <c r="P2476" s="5" t="s">
        <v>8277</v>
      </c>
      <c r="Q2476" s="5">
        <f t="shared" si="152"/>
        <v>100.00360000000001</v>
      </c>
      <c r="R2476" s="5">
        <v>131.58368421052631</v>
      </c>
      <c r="S2476" s="5">
        <f t="shared" si="153"/>
        <v>131.58368421052631</v>
      </c>
      <c r="T2476" s="5" t="s">
        <v>8307</v>
      </c>
      <c r="U2476" s="5" t="s">
        <v>8312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12">
        <f t="shared" si="154"/>
        <v>40369.666666666664</v>
      </c>
      <c r="K2477" s="5">
        <v>1273647255</v>
      </c>
      <c r="L2477" s="12">
        <f t="shared" si="155"/>
        <v>40310.037673611107</v>
      </c>
      <c r="M2477" t="b">
        <v>0</v>
      </c>
      <c r="N2477" s="5">
        <v>81</v>
      </c>
      <c r="O2477" t="b">
        <v>1</v>
      </c>
      <c r="P2477" s="5" t="s">
        <v>8277</v>
      </c>
      <c r="Q2477" s="5">
        <f t="shared" si="152"/>
        <v>104.72</v>
      </c>
      <c r="R2477" s="5">
        <v>32.320987654320987</v>
      </c>
      <c r="S2477" s="5">
        <f t="shared" si="153"/>
        <v>32.320987654320987</v>
      </c>
      <c r="T2477" s="5" t="s">
        <v>8307</v>
      </c>
      <c r="U2477" s="5" t="s">
        <v>8312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12">
        <f t="shared" si="154"/>
        <v>41946.120023148149</v>
      </c>
      <c r="K2478" s="5">
        <v>1412149970</v>
      </c>
      <c r="L2478" s="12">
        <f t="shared" si="155"/>
        <v>41913.078356481477</v>
      </c>
      <c r="M2478" t="b">
        <v>0</v>
      </c>
      <c r="N2478" s="5">
        <v>55</v>
      </c>
      <c r="O2478" t="b">
        <v>1</v>
      </c>
      <c r="P2478" s="5" t="s">
        <v>8277</v>
      </c>
      <c r="Q2478" s="5">
        <f t="shared" si="152"/>
        <v>105.02249999999999</v>
      </c>
      <c r="R2478" s="5">
        <v>61.103999999999999</v>
      </c>
      <c r="S2478" s="5">
        <f t="shared" si="153"/>
        <v>61.103999999999999</v>
      </c>
      <c r="T2478" s="5" t="s">
        <v>8307</v>
      </c>
      <c r="U2478" s="5" t="s">
        <v>8312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12">
        <f t="shared" si="154"/>
        <v>41133.441493055558</v>
      </c>
      <c r="K2479" s="5">
        <v>1340901345</v>
      </c>
      <c r="L2479" s="12">
        <f t="shared" si="155"/>
        <v>41088.441493055558</v>
      </c>
      <c r="M2479" t="b">
        <v>0</v>
      </c>
      <c r="N2479" s="5">
        <v>41</v>
      </c>
      <c r="O2479" t="b">
        <v>1</v>
      </c>
      <c r="P2479" s="5" t="s">
        <v>8277</v>
      </c>
      <c r="Q2479" s="5">
        <f t="shared" si="152"/>
        <v>171.33333333333334</v>
      </c>
      <c r="R2479" s="5">
        <v>31.341463414634145</v>
      </c>
      <c r="S2479" s="5">
        <f t="shared" si="153"/>
        <v>31.341463414634145</v>
      </c>
      <c r="T2479" s="5" t="s">
        <v>8307</v>
      </c>
      <c r="U2479" s="5" t="s">
        <v>8312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12">
        <f t="shared" si="154"/>
        <v>41287.700381944444</v>
      </c>
      <c r="K2480" s="5">
        <v>1355525313</v>
      </c>
      <c r="L2480" s="12">
        <f t="shared" si="155"/>
        <v>41257.700381944444</v>
      </c>
      <c r="M2480" t="b">
        <v>0</v>
      </c>
      <c r="N2480" s="5">
        <v>79</v>
      </c>
      <c r="O2480" t="b">
        <v>1</v>
      </c>
      <c r="P2480" s="5" t="s">
        <v>8277</v>
      </c>
      <c r="Q2480" s="5">
        <f t="shared" si="152"/>
        <v>127.5</v>
      </c>
      <c r="R2480" s="5">
        <v>129.1139240506329</v>
      </c>
      <c r="S2480" s="5">
        <f t="shared" si="153"/>
        <v>129.1139240506329</v>
      </c>
      <c r="T2480" s="5" t="s">
        <v>8307</v>
      </c>
      <c r="U2480" s="5" t="s">
        <v>8312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12">
        <f t="shared" si="154"/>
        <v>41117.833333333336</v>
      </c>
      <c r="K2481" s="5">
        <v>1342545994</v>
      </c>
      <c r="L2481" s="12">
        <f t="shared" si="155"/>
        <v>41107.476782407408</v>
      </c>
      <c r="M2481" t="b">
        <v>0</v>
      </c>
      <c r="N2481" s="5">
        <v>16</v>
      </c>
      <c r="O2481" t="b">
        <v>1</v>
      </c>
      <c r="P2481" s="5" t="s">
        <v>8277</v>
      </c>
      <c r="Q2481" s="5">
        <f t="shared" si="152"/>
        <v>133.44333333333333</v>
      </c>
      <c r="R2481" s="5">
        <v>25.020624999999999</v>
      </c>
      <c r="S2481" s="5">
        <f t="shared" si="153"/>
        <v>25.020624999999999</v>
      </c>
      <c r="T2481" s="5" t="s">
        <v>8307</v>
      </c>
      <c r="U2481" s="5" t="s">
        <v>8312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12">
        <f t="shared" si="154"/>
        <v>42287.686157407406</v>
      </c>
      <c r="K2482" s="5">
        <v>1439332084</v>
      </c>
      <c r="L2482" s="12">
        <f t="shared" si="155"/>
        <v>42227.686157407406</v>
      </c>
      <c r="M2482" t="b">
        <v>0</v>
      </c>
      <c r="N2482" s="5">
        <v>8</v>
      </c>
      <c r="O2482" t="b">
        <v>1</v>
      </c>
      <c r="P2482" s="5" t="s">
        <v>8277</v>
      </c>
      <c r="Q2482" s="5">
        <f t="shared" si="152"/>
        <v>100</v>
      </c>
      <c r="R2482" s="5">
        <v>250</v>
      </c>
      <c r="S2482" s="5">
        <f t="shared" si="153"/>
        <v>250</v>
      </c>
      <c r="T2482" s="5" t="s">
        <v>8307</v>
      </c>
      <c r="U2482" s="5" t="s">
        <v>8312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12">
        <f t="shared" si="154"/>
        <v>41029.395925925928</v>
      </c>
      <c r="K2483" s="5">
        <v>1333207808</v>
      </c>
      <c r="L2483" s="12">
        <f t="shared" si="155"/>
        <v>40999.395925925928</v>
      </c>
      <c r="M2483" t="b">
        <v>0</v>
      </c>
      <c r="N2483" s="5">
        <v>95</v>
      </c>
      <c r="O2483" t="b">
        <v>1</v>
      </c>
      <c r="P2483" s="5" t="s">
        <v>8277</v>
      </c>
      <c r="Q2483" s="5">
        <f t="shared" si="152"/>
        <v>112.91099999999999</v>
      </c>
      <c r="R2483" s="5">
        <v>47.541473684210523</v>
      </c>
      <c r="S2483" s="5">
        <f t="shared" si="153"/>
        <v>47.541473684210523</v>
      </c>
      <c r="T2483" s="5" t="s">
        <v>8307</v>
      </c>
      <c r="U2483" s="5" t="s">
        <v>8312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12">
        <f t="shared" si="154"/>
        <v>40756.532210648147</v>
      </c>
      <c r="K2484" s="5">
        <v>1308336383</v>
      </c>
      <c r="L2484" s="12">
        <f t="shared" si="155"/>
        <v>40711.532210648147</v>
      </c>
      <c r="M2484" t="b">
        <v>0</v>
      </c>
      <c r="N2484" s="5">
        <v>25</v>
      </c>
      <c r="O2484" t="b">
        <v>1</v>
      </c>
      <c r="P2484" s="5" t="s">
        <v>8277</v>
      </c>
      <c r="Q2484" s="5">
        <f t="shared" si="152"/>
        <v>100.1</v>
      </c>
      <c r="R2484" s="5">
        <v>40.04</v>
      </c>
      <c r="S2484" s="5">
        <f t="shared" si="153"/>
        <v>40.04</v>
      </c>
      <c r="T2484" s="5" t="s">
        <v>8307</v>
      </c>
      <c r="U2484" s="5" t="s">
        <v>8312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12">
        <f t="shared" si="154"/>
        <v>41030.458368055552</v>
      </c>
      <c r="K2485" s="5">
        <v>1330711203</v>
      </c>
      <c r="L2485" s="12">
        <f t="shared" si="155"/>
        <v>40970.500034722223</v>
      </c>
      <c r="M2485" t="b">
        <v>0</v>
      </c>
      <c r="N2485" s="5">
        <v>19</v>
      </c>
      <c r="O2485" t="b">
        <v>1</v>
      </c>
      <c r="P2485" s="5" t="s">
        <v>8277</v>
      </c>
      <c r="Q2485" s="5">
        <f t="shared" si="152"/>
        <v>113.72727272727273</v>
      </c>
      <c r="R2485" s="5">
        <v>65.84210526315789</v>
      </c>
      <c r="S2485" s="5">
        <f t="shared" si="153"/>
        <v>65.84210526315789</v>
      </c>
      <c r="T2485" s="5" t="s">
        <v>8307</v>
      </c>
      <c r="U2485" s="5" t="s">
        <v>8312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12">
        <f t="shared" si="154"/>
        <v>40801.666701388887</v>
      </c>
      <c r="K2486" s="5">
        <v>1313532003</v>
      </c>
      <c r="L2486" s="12">
        <f t="shared" si="155"/>
        <v>40771.666701388887</v>
      </c>
      <c r="M2486" t="b">
        <v>0</v>
      </c>
      <c r="N2486" s="5">
        <v>90</v>
      </c>
      <c r="O2486" t="b">
        <v>1</v>
      </c>
      <c r="P2486" s="5" t="s">
        <v>8277</v>
      </c>
      <c r="Q2486" s="5">
        <f t="shared" si="152"/>
        <v>119.31742857142855</v>
      </c>
      <c r="R2486" s="5">
        <v>46.401222222222216</v>
      </c>
      <c r="S2486" s="5">
        <f t="shared" si="153"/>
        <v>46.401222222222216</v>
      </c>
      <c r="T2486" s="5" t="s">
        <v>8307</v>
      </c>
      <c r="U2486" s="5" t="s">
        <v>8312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12">
        <f t="shared" si="154"/>
        <v>40828.748599537037</v>
      </c>
      <c r="K2487" s="5">
        <v>1315439879</v>
      </c>
      <c r="L2487" s="12">
        <f t="shared" si="155"/>
        <v>40793.748599537037</v>
      </c>
      <c r="M2487" t="b">
        <v>0</v>
      </c>
      <c r="N2487" s="5">
        <v>41</v>
      </c>
      <c r="O2487" t="b">
        <v>1</v>
      </c>
      <c r="P2487" s="5" t="s">
        <v>8277</v>
      </c>
      <c r="Q2487" s="5">
        <f t="shared" si="152"/>
        <v>103.25</v>
      </c>
      <c r="R2487" s="5">
        <v>50.365853658536587</v>
      </c>
      <c r="S2487" s="5">
        <f t="shared" si="153"/>
        <v>50.365853658536587</v>
      </c>
      <c r="T2487" s="5" t="s">
        <v>8307</v>
      </c>
      <c r="U2487" s="5" t="s">
        <v>8312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12">
        <f t="shared" si="154"/>
        <v>41021.458055555559</v>
      </c>
      <c r="K2488" s="5">
        <v>1332521976</v>
      </c>
      <c r="L2488" s="12">
        <f t="shared" si="155"/>
        <v>40991.458055555559</v>
      </c>
      <c r="M2488" t="b">
        <v>0</v>
      </c>
      <c r="N2488" s="5">
        <v>30</v>
      </c>
      <c r="O2488" t="b">
        <v>1</v>
      </c>
      <c r="P2488" s="5" t="s">
        <v>8277</v>
      </c>
      <c r="Q2488" s="5">
        <f t="shared" si="152"/>
        <v>265.66666666666669</v>
      </c>
      <c r="R2488" s="5">
        <v>26.566666666666666</v>
      </c>
      <c r="S2488" s="5">
        <f t="shared" si="153"/>
        <v>26.566666666666666</v>
      </c>
      <c r="T2488" s="5" t="s">
        <v>8307</v>
      </c>
      <c r="U2488" s="5" t="s">
        <v>8312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12">
        <f t="shared" si="154"/>
        <v>41055.833298611113</v>
      </c>
      <c r="K2489" s="5">
        <v>1335491997</v>
      </c>
      <c r="L2489" s="12">
        <f t="shared" si="155"/>
        <v>41025.833298611113</v>
      </c>
      <c r="M2489" t="b">
        <v>0</v>
      </c>
      <c r="N2489" s="5">
        <v>38</v>
      </c>
      <c r="O2489" t="b">
        <v>1</v>
      </c>
      <c r="P2489" s="5" t="s">
        <v>8277</v>
      </c>
      <c r="Q2489" s="5">
        <f t="shared" si="152"/>
        <v>100.05066666666667</v>
      </c>
      <c r="R2489" s="5">
        <v>39.493684210526318</v>
      </c>
      <c r="S2489" s="5">
        <f t="shared" si="153"/>
        <v>39.493684210526318</v>
      </c>
      <c r="T2489" s="5" t="s">
        <v>8307</v>
      </c>
      <c r="U2489" s="5" t="s">
        <v>8312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12">
        <f t="shared" si="154"/>
        <v>40863.424861111111</v>
      </c>
      <c r="K2490" s="5">
        <v>1318864308</v>
      </c>
      <c r="L2490" s="12">
        <f t="shared" si="155"/>
        <v>40833.383194444446</v>
      </c>
      <c r="M2490" t="b">
        <v>0</v>
      </c>
      <c r="N2490" s="5">
        <v>65</v>
      </c>
      <c r="O2490" t="b">
        <v>1</v>
      </c>
      <c r="P2490" s="5" t="s">
        <v>8277</v>
      </c>
      <c r="Q2490" s="5">
        <f t="shared" si="152"/>
        <v>106.7</v>
      </c>
      <c r="R2490" s="5">
        <v>49.246153846153845</v>
      </c>
      <c r="S2490" s="5">
        <f t="shared" si="153"/>
        <v>49.246153846153845</v>
      </c>
      <c r="T2490" s="5" t="s">
        <v>8307</v>
      </c>
      <c r="U2490" s="5" t="s">
        <v>8312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12">
        <f t="shared" si="154"/>
        <v>41403.440266203703</v>
      </c>
      <c r="K2491" s="5">
        <v>1365525239</v>
      </c>
      <c r="L2491" s="12">
        <f t="shared" si="155"/>
        <v>41373.440266203703</v>
      </c>
      <c r="M2491" t="b">
        <v>0</v>
      </c>
      <c r="N2491" s="5">
        <v>75</v>
      </c>
      <c r="O2491" t="b">
        <v>1</v>
      </c>
      <c r="P2491" s="5" t="s">
        <v>8277</v>
      </c>
      <c r="Q2491" s="5">
        <f t="shared" si="152"/>
        <v>133.67142857142858</v>
      </c>
      <c r="R2491" s="5">
        <v>62.38</v>
      </c>
      <c r="S2491" s="5">
        <f t="shared" si="153"/>
        <v>62.38</v>
      </c>
      <c r="T2491" s="5" t="s">
        <v>8307</v>
      </c>
      <c r="U2491" s="5" t="s">
        <v>8312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12">
        <f t="shared" si="154"/>
        <v>41082.977731481486</v>
      </c>
      <c r="K2492" s="5">
        <v>1335245276</v>
      </c>
      <c r="L2492" s="12">
        <f t="shared" si="155"/>
        <v>41022.977731481486</v>
      </c>
      <c r="M2492" t="b">
        <v>0</v>
      </c>
      <c r="N2492" s="5">
        <v>16</v>
      </c>
      <c r="O2492" t="b">
        <v>1</v>
      </c>
      <c r="P2492" s="5" t="s">
        <v>8277</v>
      </c>
      <c r="Q2492" s="5">
        <f t="shared" si="152"/>
        <v>121.4</v>
      </c>
      <c r="R2492" s="5">
        <v>37.9375</v>
      </c>
      <c r="S2492" s="5">
        <f t="shared" si="153"/>
        <v>37.9375</v>
      </c>
      <c r="T2492" s="5" t="s">
        <v>8307</v>
      </c>
      <c r="U2492" s="5" t="s">
        <v>8312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12">
        <f t="shared" si="154"/>
        <v>40558.827083333337</v>
      </c>
      <c r="K2493" s="5">
        <v>1293739714</v>
      </c>
      <c r="L2493" s="12">
        <f t="shared" si="155"/>
        <v>40542.589282407411</v>
      </c>
      <c r="M2493" t="b">
        <v>0</v>
      </c>
      <c r="N2493" s="5">
        <v>10</v>
      </c>
      <c r="O2493" t="b">
        <v>1</v>
      </c>
      <c r="P2493" s="5" t="s">
        <v>8277</v>
      </c>
      <c r="Q2493" s="5">
        <f t="shared" si="152"/>
        <v>103.2</v>
      </c>
      <c r="R2493" s="5">
        <v>51.6</v>
      </c>
      <c r="S2493" s="5">
        <f t="shared" si="153"/>
        <v>51.6</v>
      </c>
      <c r="T2493" s="5" t="s">
        <v>8307</v>
      </c>
      <c r="U2493" s="5" t="s">
        <v>8312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12">
        <f t="shared" si="154"/>
        <v>41076.165972222225</v>
      </c>
      <c r="K2494" s="5">
        <v>1335397188</v>
      </c>
      <c r="L2494" s="12">
        <f t="shared" si="155"/>
        <v>41024.735972222225</v>
      </c>
      <c r="M2494" t="b">
        <v>0</v>
      </c>
      <c r="N2494" s="5">
        <v>27</v>
      </c>
      <c r="O2494" t="b">
        <v>1</v>
      </c>
      <c r="P2494" s="5" t="s">
        <v>8277</v>
      </c>
      <c r="Q2494" s="5">
        <f t="shared" si="152"/>
        <v>125</v>
      </c>
      <c r="R2494" s="5">
        <v>27.777777777777779</v>
      </c>
      <c r="S2494" s="5">
        <f t="shared" si="153"/>
        <v>27.777777777777779</v>
      </c>
      <c r="T2494" s="5" t="s">
        <v>8307</v>
      </c>
      <c r="U2494" s="5" t="s">
        <v>8312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12">
        <f t="shared" si="154"/>
        <v>41392.918287037035</v>
      </c>
      <c r="K2495" s="5">
        <v>1363320140</v>
      </c>
      <c r="L2495" s="12">
        <f t="shared" si="155"/>
        <v>41347.918287037035</v>
      </c>
      <c r="M2495" t="b">
        <v>0</v>
      </c>
      <c r="N2495" s="5">
        <v>259</v>
      </c>
      <c r="O2495" t="b">
        <v>1</v>
      </c>
      <c r="P2495" s="5" t="s">
        <v>8277</v>
      </c>
      <c r="Q2495" s="5">
        <f t="shared" si="152"/>
        <v>128.69999999999999</v>
      </c>
      <c r="R2495" s="5">
        <v>99.382239382239376</v>
      </c>
      <c r="S2495" s="5">
        <f t="shared" si="153"/>
        <v>99.382239382239376</v>
      </c>
      <c r="T2495" s="5" t="s">
        <v>8307</v>
      </c>
      <c r="U2495" s="5" t="s">
        <v>8312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12">
        <f t="shared" si="154"/>
        <v>41052.395185185189</v>
      </c>
      <c r="K2496" s="5">
        <v>1335194944</v>
      </c>
      <c r="L2496" s="12">
        <f t="shared" si="155"/>
        <v>41022.395185185189</v>
      </c>
      <c r="M2496" t="b">
        <v>0</v>
      </c>
      <c r="N2496" s="5">
        <v>39</v>
      </c>
      <c r="O2496" t="b">
        <v>1</v>
      </c>
      <c r="P2496" s="5" t="s">
        <v>8277</v>
      </c>
      <c r="Q2496" s="5">
        <f t="shared" si="152"/>
        <v>101.00533333333334</v>
      </c>
      <c r="R2496" s="5">
        <v>38.848205128205123</v>
      </c>
      <c r="S2496" s="5">
        <f t="shared" si="153"/>
        <v>38.848205128205123</v>
      </c>
      <c r="T2496" s="5" t="s">
        <v>8307</v>
      </c>
      <c r="U2496" s="5" t="s">
        <v>8312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12">
        <f t="shared" si="154"/>
        <v>41066.696469907409</v>
      </c>
      <c r="K2497" s="5">
        <v>1336430575</v>
      </c>
      <c r="L2497" s="12">
        <f t="shared" si="155"/>
        <v>41036.696469907409</v>
      </c>
      <c r="M2497" t="b">
        <v>0</v>
      </c>
      <c r="N2497" s="5">
        <v>42</v>
      </c>
      <c r="O2497" t="b">
        <v>1</v>
      </c>
      <c r="P2497" s="5" t="s">
        <v>8277</v>
      </c>
      <c r="Q2497" s="5">
        <f t="shared" si="152"/>
        <v>127.53666666666666</v>
      </c>
      <c r="R2497" s="5">
        <v>45.548809523809524</v>
      </c>
      <c r="S2497" s="5">
        <f t="shared" si="153"/>
        <v>45.548809523809524</v>
      </c>
      <c r="T2497" s="5" t="s">
        <v>8307</v>
      </c>
      <c r="U2497" s="5" t="s">
        <v>8312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12">
        <f t="shared" si="154"/>
        <v>41362.704768518517</v>
      </c>
      <c r="K2498" s="5">
        <v>1361577292</v>
      </c>
      <c r="L2498" s="12">
        <f t="shared" si="155"/>
        <v>41327.746435185181</v>
      </c>
      <c r="M2498" t="b">
        <v>0</v>
      </c>
      <c r="N2498" s="5">
        <v>10</v>
      </c>
      <c r="O2498" t="b">
        <v>1</v>
      </c>
      <c r="P2498" s="5" t="s">
        <v>8277</v>
      </c>
      <c r="Q2498" s="5">
        <f t="shared" ref="Q2498:Q2561" si="156">E2498*100/D2498</f>
        <v>100</v>
      </c>
      <c r="R2498" s="5">
        <v>600</v>
      </c>
      <c r="S2498" s="5">
        <f t="shared" ref="S2498:S2561" si="157">IFERROR(R2498,0)</f>
        <v>600</v>
      </c>
      <c r="T2498" s="5" t="s">
        <v>8307</v>
      </c>
      <c r="U2498" s="5" t="s">
        <v>8312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12">
        <f t="shared" ref="J2499:J2562" si="158">(I2499/86400)+25569+(-6/24)</f>
        <v>40760.628912037035</v>
      </c>
      <c r="K2499" s="5">
        <v>1309986338</v>
      </c>
      <c r="L2499" s="12">
        <f t="shared" ref="L2499:L2562" si="159">(K2499/86400)+25569+(-6/24)</f>
        <v>40730.628912037035</v>
      </c>
      <c r="M2499" t="b">
        <v>0</v>
      </c>
      <c r="N2499" s="5">
        <v>56</v>
      </c>
      <c r="O2499" t="b">
        <v>1</v>
      </c>
      <c r="P2499" s="5" t="s">
        <v>8277</v>
      </c>
      <c r="Q2499" s="5">
        <f t="shared" si="156"/>
        <v>112.77149999999999</v>
      </c>
      <c r="R2499" s="5">
        <v>80.551071428571419</v>
      </c>
      <c r="S2499" s="5">
        <f t="shared" si="157"/>
        <v>80.551071428571419</v>
      </c>
      <c r="T2499" s="5" t="s">
        <v>8307</v>
      </c>
      <c r="U2499" s="5" t="s">
        <v>8312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12">
        <f t="shared" si="158"/>
        <v>42031.717442129629</v>
      </c>
      <c r="K2500" s="5">
        <v>1421190787</v>
      </c>
      <c r="L2500" s="12">
        <f t="shared" si="159"/>
        <v>42017.717442129629</v>
      </c>
      <c r="M2500" t="b">
        <v>0</v>
      </c>
      <c r="N2500" s="5">
        <v>20</v>
      </c>
      <c r="O2500" t="b">
        <v>1</v>
      </c>
      <c r="P2500" s="5" t="s">
        <v>8277</v>
      </c>
      <c r="Q2500" s="5">
        <f t="shared" si="156"/>
        <v>105.6</v>
      </c>
      <c r="R2500" s="5">
        <v>52.8</v>
      </c>
      <c r="S2500" s="5">
        <f t="shared" si="157"/>
        <v>52.8</v>
      </c>
      <c r="T2500" s="5" t="s">
        <v>8307</v>
      </c>
      <c r="U2500" s="5" t="s">
        <v>8312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12">
        <f t="shared" si="158"/>
        <v>41274.5</v>
      </c>
      <c r="K2501" s="5">
        <v>1352820837</v>
      </c>
      <c r="L2501" s="12">
        <f t="shared" si="159"/>
        <v>41226.398576388892</v>
      </c>
      <c r="M2501" t="b">
        <v>0</v>
      </c>
      <c r="N2501" s="5">
        <v>170</v>
      </c>
      <c r="O2501" t="b">
        <v>1</v>
      </c>
      <c r="P2501" s="5" t="s">
        <v>8277</v>
      </c>
      <c r="Q2501" s="5">
        <f t="shared" si="156"/>
        <v>202.625</v>
      </c>
      <c r="R2501" s="5">
        <v>47.676470588235297</v>
      </c>
      <c r="S2501" s="5">
        <f t="shared" si="157"/>
        <v>47.676470588235297</v>
      </c>
      <c r="T2501" s="5" t="s">
        <v>8307</v>
      </c>
      <c r="U2501" s="5" t="s">
        <v>8312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12">
        <f t="shared" si="158"/>
        <v>41083.522858796292</v>
      </c>
      <c r="K2502" s="5">
        <v>1337884375</v>
      </c>
      <c r="L2502" s="12">
        <f t="shared" si="159"/>
        <v>41053.522858796292</v>
      </c>
      <c r="M2502" t="b">
        <v>0</v>
      </c>
      <c r="N2502" s="5">
        <v>29</v>
      </c>
      <c r="O2502" t="b">
        <v>1</v>
      </c>
      <c r="P2502" s="5" t="s">
        <v>8277</v>
      </c>
      <c r="Q2502" s="5">
        <f t="shared" si="156"/>
        <v>113.33333333333333</v>
      </c>
      <c r="R2502" s="5">
        <v>23.448275862068964</v>
      </c>
      <c r="S2502" s="5">
        <f t="shared" si="157"/>
        <v>23.448275862068964</v>
      </c>
      <c r="T2502" s="5" t="s">
        <v>8307</v>
      </c>
      <c r="U2502" s="5" t="s">
        <v>8312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12">
        <f t="shared" si="158"/>
        <v>42274.526666666672</v>
      </c>
      <c r="K2503" s="5">
        <v>1440787104</v>
      </c>
      <c r="L2503" s="12">
        <f t="shared" si="159"/>
        <v>42244.526666666672</v>
      </c>
      <c r="M2503" t="b">
        <v>0</v>
      </c>
      <c r="N2503" s="5">
        <v>7</v>
      </c>
      <c r="O2503" t="b">
        <v>0</v>
      </c>
      <c r="P2503" s="5" t="s">
        <v>8297</v>
      </c>
      <c r="Q2503" s="5">
        <f t="shared" si="156"/>
        <v>2.5545454545454547</v>
      </c>
      <c r="R2503" s="5">
        <v>40.142857142857146</v>
      </c>
      <c r="S2503" s="5">
        <f t="shared" si="157"/>
        <v>40.142857142857146</v>
      </c>
      <c r="T2503" s="5" t="s">
        <v>8309</v>
      </c>
      <c r="U2503" s="5" t="s">
        <v>8349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12">
        <f t="shared" si="158"/>
        <v>41903.575439814813</v>
      </c>
      <c r="K2504" s="5">
        <v>1407440918</v>
      </c>
      <c r="L2504" s="12">
        <f t="shared" si="159"/>
        <v>41858.575439814813</v>
      </c>
      <c r="M2504" t="b">
        <v>0</v>
      </c>
      <c r="N2504" s="5">
        <v>5</v>
      </c>
      <c r="O2504" t="b">
        <v>0</v>
      </c>
      <c r="P2504" s="5" t="s">
        <v>8297</v>
      </c>
      <c r="Q2504" s="5">
        <f t="shared" si="156"/>
        <v>7.8181818181818186E-2</v>
      </c>
      <c r="R2504" s="5">
        <v>17.2</v>
      </c>
      <c r="S2504" s="5">
        <f t="shared" si="157"/>
        <v>17.2</v>
      </c>
      <c r="T2504" s="5" t="s">
        <v>8309</v>
      </c>
      <c r="U2504" s="5" t="s">
        <v>8349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12">
        <f t="shared" si="158"/>
        <v>42528.629166666666</v>
      </c>
      <c r="K2505" s="5">
        <v>1462743308</v>
      </c>
      <c r="L2505" s="12">
        <f t="shared" si="159"/>
        <v>42498.649398148147</v>
      </c>
      <c r="M2505" t="b">
        <v>0</v>
      </c>
      <c r="N2505" s="5">
        <v>0</v>
      </c>
      <c r="O2505" t="b">
        <v>0</v>
      </c>
      <c r="P2505" s="5" t="s">
        <v>8297</v>
      </c>
      <c r="Q2505" s="5">
        <f t="shared" si="156"/>
        <v>0</v>
      </c>
      <c r="R2505" s="5" t="e">
        <v>#DIV/0!</v>
      </c>
      <c r="S2505" s="5">
        <f t="shared" si="157"/>
        <v>0</v>
      </c>
      <c r="T2505" s="5" t="s">
        <v>8309</v>
      </c>
      <c r="U2505" s="5" t="s">
        <v>8349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12">
        <f t="shared" si="158"/>
        <v>41957.807106481487</v>
      </c>
      <c r="K2506" s="5">
        <v>1413418934</v>
      </c>
      <c r="L2506" s="12">
        <f t="shared" si="159"/>
        <v>41927.765439814815</v>
      </c>
      <c r="M2506" t="b">
        <v>0</v>
      </c>
      <c r="N2506" s="5">
        <v>0</v>
      </c>
      <c r="O2506" t="b">
        <v>0</v>
      </c>
      <c r="P2506" s="5" t="s">
        <v>8297</v>
      </c>
      <c r="Q2506" s="5">
        <f t="shared" si="156"/>
        <v>0</v>
      </c>
      <c r="R2506" s="5" t="e">
        <v>#DIV/0!</v>
      </c>
      <c r="S2506" s="5">
        <f t="shared" si="157"/>
        <v>0</v>
      </c>
      <c r="T2506" s="5" t="s">
        <v>8309</v>
      </c>
      <c r="U2506" s="5" t="s">
        <v>8349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12">
        <f t="shared" si="158"/>
        <v>42076.764074074075</v>
      </c>
      <c r="K2507" s="5">
        <v>1423704016</v>
      </c>
      <c r="L2507" s="12">
        <f t="shared" si="159"/>
        <v>42046.80574074074</v>
      </c>
      <c r="M2507" t="b">
        <v>0</v>
      </c>
      <c r="N2507" s="5">
        <v>0</v>
      </c>
      <c r="O2507" t="b">
        <v>0</v>
      </c>
      <c r="P2507" s="5" t="s">
        <v>8297</v>
      </c>
      <c r="Q2507" s="5">
        <f t="shared" si="156"/>
        <v>0</v>
      </c>
      <c r="R2507" s="5" t="e">
        <v>#DIV/0!</v>
      </c>
      <c r="S2507" s="5">
        <f t="shared" si="157"/>
        <v>0</v>
      </c>
      <c r="T2507" s="5" t="s">
        <v>8309</v>
      </c>
      <c r="U2507" s="5" t="s">
        <v>8349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12">
        <f t="shared" si="158"/>
        <v>42280.625</v>
      </c>
      <c r="K2508" s="5">
        <v>1441955269</v>
      </c>
      <c r="L2508" s="12">
        <f t="shared" si="159"/>
        <v>42258.047094907408</v>
      </c>
      <c r="M2508" t="b">
        <v>0</v>
      </c>
      <c r="N2508" s="5">
        <v>2</v>
      </c>
      <c r="O2508" t="b">
        <v>0</v>
      </c>
      <c r="P2508" s="5" t="s">
        <v>8297</v>
      </c>
      <c r="Q2508" s="5">
        <f t="shared" si="156"/>
        <v>0.6</v>
      </c>
      <c r="R2508" s="5">
        <v>15</v>
      </c>
      <c r="S2508" s="5">
        <f t="shared" si="157"/>
        <v>15</v>
      </c>
      <c r="T2508" s="5" t="s">
        <v>8309</v>
      </c>
      <c r="U2508" s="5" t="s">
        <v>8349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12">
        <f t="shared" si="158"/>
        <v>42134.822962962964</v>
      </c>
      <c r="K2509" s="5">
        <v>1428716704</v>
      </c>
      <c r="L2509" s="12">
        <f t="shared" si="159"/>
        <v>42104.822962962964</v>
      </c>
      <c r="M2509" t="b">
        <v>0</v>
      </c>
      <c r="N2509" s="5">
        <v>0</v>
      </c>
      <c r="O2509" t="b">
        <v>0</v>
      </c>
      <c r="P2509" s="5" t="s">
        <v>8297</v>
      </c>
      <c r="Q2509" s="5">
        <f t="shared" si="156"/>
        <v>0</v>
      </c>
      <c r="R2509" s="5" t="e">
        <v>#DIV/0!</v>
      </c>
      <c r="S2509" s="5">
        <f t="shared" si="157"/>
        <v>0</v>
      </c>
      <c r="T2509" s="5" t="s">
        <v>8309</v>
      </c>
      <c r="U2509" s="5" t="s">
        <v>8349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12">
        <f t="shared" si="158"/>
        <v>41865.701782407406</v>
      </c>
      <c r="K2510" s="5">
        <v>1405464634</v>
      </c>
      <c r="L2510" s="12">
        <f t="shared" si="159"/>
        <v>41835.701782407406</v>
      </c>
      <c r="M2510" t="b">
        <v>0</v>
      </c>
      <c r="N2510" s="5">
        <v>0</v>
      </c>
      <c r="O2510" t="b">
        <v>0</v>
      </c>
      <c r="P2510" s="5" t="s">
        <v>8297</v>
      </c>
      <c r="Q2510" s="5">
        <f t="shared" si="156"/>
        <v>0</v>
      </c>
      <c r="R2510" s="5" t="e">
        <v>#DIV/0!</v>
      </c>
      <c r="S2510" s="5">
        <f t="shared" si="157"/>
        <v>0</v>
      </c>
      <c r="T2510" s="5" t="s">
        <v>8309</v>
      </c>
      <c r="U2510" s="5" t="s">
        <v>8349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12">
        <f t="shared" si="158"/>
        <v>42114.517928240741</v>
      </c>
      <c r="K2511" s="5">
        <v>1424719549</v>
      </c>
      <c r="L2511" s="12">
        <f t="shared" si="159"/>
        <v>42058.559594907405</v>
      </c>
      <c r="M2511" t="b">
        <v>0</v>
      </c>
      <c r="N2511" s="5">
        <v>28</v>
      </c>
      <c r="O2511" t="b">
        <v>0</v>
      </c>
      <c r="P2511" s="5" t="s">
        <v>8297</v>
      </c>
      <c r="Q2511" s="5">
        <f t="shared" si="156"/>
        <v>1.0526315789473684</v>
      </c>
      <c r="R2511" s="5">
        <v>35.714285714285715</v>
      </c>
      <c r="S2511" s="5">
        <f t="shared" si="157"/>
        <v>35.714285714285715</v>
      </c>
      <c r="T2511" s="5" t="s">
        <v>8309</v>
      </c>
      <c r="U2511" s="5" t="s">
        <v>8349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12">
        <f t="shared" si="158"/>
        <v>42138.747361111113</v>
      </c>
      <c r="K2512" s="5">
        <v>1426463772</v>
      </c>
      <c r="L2512" s="12">
        <f t="shared" si="159"/>
        <v>42078.747361111113</v>
      </c>
      <c r="M2512" t="b">
        <v>0</v>
      </c>
      <c r="N2512" s="5">
        <v>2</v>
      </c>
      <c r="O2512" t="b">
        <v>0</v>
      </c>
      <c r="P2512" s="5" t="s">
        <v>8297</v>
      </c>
      <c r="Q2512" s="5">
        <f t="shared" si="156"/>
        <v>0.15</v>
      </c>
      <c r="R2512" s="5">
        <v>37.5</v>
      </c>
      <c r="S2512" s="5">
        <f t="shared" si="157"/>
        <v>37.5</v>
      </c>
      <c r="T2512" s="5" t="s">
        <v>8309</v>
      </c>
      <c r="U2512" s="5" t="s">
        <v>8349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12">
        <f t="shared" si="158"/>
        <v>42401.196909722217</v>
      </c>
      <c r="K2513" s="5">
        <v>1451731413</v>
      </c>
      <c r="L2513" s="12">
        <f t="shared" si="159"/>
        <v>42371.196909722217</v>
      </c>
      <c r="M2513" t="b">
        <v>0</v>
      </c>
      <c r="N2513" s="5">
        <v>0</v>
      </c>
      <c r="O2513" t="b">
        <v>0</v>
      </c>
      <c r="P2513" s="5" t="s">
        <v>8297</v>
      </c>
      <c r="Q2513" s="5">
        <f t="shared" si="156"/>
        <v>0</v>
      </c>
      <c r="R2513" s="5" t="e">
        <v>#DIV/0!</v>
      </c>
      <c r="S2513" s="5">
        <f t="shared" si="157"/>
        <v>0</v>
      </c>
      <c r="T2513" s="5" t="s">
        <v>8309</v>
      </c>
      <c r="U2513" s="5" t="s">
        <v>8349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12">
        <f t="shared" si="158"/>
        <v>41986.626863425925</v>
      </c>
      <c r="K2514" s="5">
        <v>1417208561</v>
      </c>
      <c r="L2514" s="12">
        <f t="shared" si="159"/>
        <v>41971.626863425925</v>
      </c>
      <c r="M2514" t="b">
        <v>0</v>
      </c>
      <c r="N2514" s="5">
        <v>0</v>
      </c>
      <c r="O2514" t="b">
        <v>0</v>
      </c>
      <c r="P2514" s="5" t="s">
        <v>8297</v>
      </c>
      <c r="Q2514" s="5">
        <f t="shared" si="156"/>
        <v>0</v>
      </c>
      <c r="R2514" s="5" t="e">
        <v>#DIV/0!</v>
      </c>
      <c r="S2514" s="5">
        <f t="shared" si="157"/>
        <v>0</v>
      </c>
      <c r="T2514" s="5" t="s">
        <v>8309</v>
      </c>
      <c r="U2514" s="5" t="s">
        <v>8349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12">
        <f t="shared" si="158"/>
        <v>42791.75681712963</v>
      </c>
      <c r="K2515" s="5">
        <v>1482883789</v>
      </c>
      <c r="L2515" s="12">
        <f t="shared" si="159"/>
        <v>42731.75681712963</v>
      </c>
      <c r="M2515" t="b">
        <v>0</v>
      </c>
      <c r="N2515" s="5">
        <v>0</v>
      </c>
      <c r="O2515" t="b">
        <v>0</v>
      </c>
      <c r="P2515" s="5" t="s">
        <v>8297</v>
      </c>
      <c r="Q2515" s="5">
        <f t="shared" si="156"/>
        <v>0</v>
      </c>
      <c r="R2515" s="5" t="e">
        <v>#DIV/0!</v>
      </c>
      <c r="S2515" s="5">
        <f t="shared" si="157"/>
        <v>0</v>
      </c>
      <c r="T2515" s="5" t="s">
        <v>8309</v>
      </c>
      <c r="U2515" s="5" t="s">
        <v>8349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12">
        <f t="shared" si="158"/>
        <v>41871.139780092592</v>
      </c>
      <c r="K2516" s="5">
        <v>1407057677</v>
      </c>
      <c r="L2516" s="12">
        <f t="shared" si="159"/>
        <v>41854.139780092592</v>
      </c>
      <c r="M2516" t="b">
        <v>0</v>
      </c>
      <c r="N2516" s="5">
        <v>4</v>
      </c>
      <c r="O2516" t="b">
        <v>0</v>
      </c>
      <c r="P2516" s="5" t="s">
        <v>8297</v>
      </c>
      <c r="Q2516" s="5">
        <f t="shared" si="156"/>
        <v>1.75</v>
      </c>
      <c r="R2516" s="5">
        <v>52.5</v>
      </c>
      <c r="S2516" s="5">
        <f t="shared" si="157"/>
        <v>52.5</v>
      </c>
      <c r="T2516" s="5" t="s">
        <v>8309</v>
      </c>
      <c r="U2516" s="5" t="s">
        <v>8349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12">
        <f t="shared" si="158"/>
        <v>42057.589733796296</v>
      </c>
      <c r="K2517" s="5">
        <v>1422043753</v>
      </c>
      <c r="L2517" s="12">
        <f t="shared" si="159"/>
        <v>42027.589733796296</v>
      </c>
      <c r="M2517" t="b">
        <v>0</v>
      </c>
      <c r="N2517" s="5">
        <v>12</v>
      </c>
      <c r="O2517" t="b">
        <v>0</v>
      </c>
      <c r="P2517" s="5" t="s">
        <v>8297</v>
      </c>
      <c r="Q2517" s="5">
        <f t="shared" si="156"/>
        <v>18.600000000000001</v>
      </c>
      <c r="R2517" s="5">
        <v>77.5</v>
      </c>
      <c r="S2517" s="5">
        <f t="shared" si="157"/>
        <v>77.5</v>
      </c>
      <c r="T2517" s="5" t="s">
        <v>8309</v>
      </c>
      <c r="U2517" s="5" t="s">
        <v>8349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12">
        <f t="shared" si="158"/>
        <v>41972.4450462963</v>
      </c>
      <c r="K2518" s="5">
        <v>1414683652</v>
      </c>
      <c r="L2518" s="12">
        <f t="shared" si="159"/>
        <v>41942.403379629628</v>
      </c>
      <c r="M2518" t="b">
        <v>0</v>
      </c>
      <c r="N2518" s="5">
        <v>0</v>
      </c>
      <c r="O2518" t="b">
        <v>0</v>
      </c>
      <c r="P2518" s="5" t="s">
        <v>8297</v>
      </c>
      <c r="Q2518" s="5">
        <f t="shared" si="156"/>
        <v>0</v>
      </c>
      <c r="R2518" s="5" t="e">
        <v>#DIV/0!</v>
      </c>
      <c r="S2518" s="5">
        <f t="shared" si="157"/>
        <v>0</v>
      </c>
      <c r="T2518" s="5" t="s">
        <v>8309</v>
      </c>
      <c r="U2518" s="5" t="s">
        <v>8349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12">
        <f t="shared" si="158"/>
        <v>42082.510763888888</v>
      </c>
      <c r="K2519" s="5">
        <v>1424200530</v>
      </c>
      <c r="L2519" s="12">
        <f t="shared" si="159"/>
        <v>42052.552430555559</v>
      </c>
      <c r="M2519" t="b">
        <v>0</v>
      </c>
      <c r="N2519" s="5">
        <v>33</v>
      </c>
      <c r="O2519" t="b">
        <v>0</v>
      </c>
      <c r="P2519" s="5" t="s">
        <v>8297</v>
      </c>
      <c r="Q2519" s="5">
        <f t="shared" si="156"/>
        <v>9.8166666666666664</v>
      </c>
      <c r="R2519" s="5">
        <v>53.545454545454547</v>
      </c>
      <c r="S2519" s="5">
        <f t="shared" si="157"/>
        <v>53.545454545454547</v>
      </c>
      <c r="T2519" s="5" t="s">
        <v>8309</v>
      </c>
      <c r="U2519" s="5" t="s">
        <v>8349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12">
        <f t="shared" si="158"/>
        <v>41956.472546296296</v>
      </c>
      <c r="K2520" s="5">
        <v>1413303628</v>
      </c>
      <c r="L2520" s="12">
        <f t="shared" si="159"/>
        <v>41926.430879629632</v>
      </c>
      <c r="M2520" t="b">
        <v>0</v>
      </c>
      <c r="N2520" s="5">
        <v>0</v>
      </c>
      <c r="O2520" t="b">
        <v>0</v>
      </c>
      <c r="P2520" s="5" t="s">
        <v>8297</v>
      </c>
      <c r="Q2520" s="5">
        <f t="shared" si="156"/>
        <v>0</v>
      </c>
      <c r="R2520" s="5" t="e">
        <v>#DIV/0!</v>
      </c>
      <c r="S2520" s="5">
        <f t="shared" si="157"/>
        <v>0</v>
      </c>
      <c r="T2520" s="5" t="s">
        <v>8309</v>
      </c>
      <c r="U2520" s="5" t="s">
        <v>8349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12">
        <f t="shared" si="158"/>
        <v>41838.905138888891</v>
      </c>
      <c r="K2521" s="5">
        <v>1403149404</v>
      </c>
      <c r="L2521" s="12">
        <f t="shared" si="159"/>
        <v>41808.905138888891</v>
      </c>
      <c r="M2521" t="b">
        <v>0</v>
      </c>
      <c r="N2521" s="5">
        <v>4</v>
      </c>
      <c r="O2521" t="b">
        <v>0</v>
      </c>
      <c r="P2521" s="5" t="s">
        <v>8297</v>
      </c>
      <c r="Q2521" s="5">
        <f t="shared" si="156"/>
        <v>4.3333333333333335E-2</v>
      </c>
      <c r="R2521" s="5">
        <v>16.25</v>
      </c>
      <c r="S2521" s="5">
        <f t="shared" si="157"/>
        <v>16.25</v>
      </c>
      <c r="T2521" s="5" t="s">
        <v>8309</v>
      </c>
      <c r="U2521" s="5" t="s">
        <v>8349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12">
        <f t="shared" si="158"/>
        <v>42658.556250000001</v>
      </c>
      <c r="K2522" s="5">
        <v>1472567085</v>
      </c>
      <c r="L2522" s="12">
        <f t="shared" si="159"/>
        <v>42612.350520833337</v>
      </c>
      <c r="M2522" t="b">
        <v>0</v>
      </c>
      <c r="N2522" s="5">
        <v>0</v>
      </c>
      <c r="O2522" t="b">
        <v>0</v>
      </c>
      <c r="P2522" s="5" t="s">
        <v>8297</v>
      </c>
      <c r="Q2522" s="5">
        <f t="shared" si="156"/>
        <v>0</v>
      </c>
      <c r="R2522" s="5" t="e">
        <v>#DIV/0!</v>
      </c>
      <c r="S2522" s="5">
        <f t="shared" si="157"/>
        <v>0</v>
      </c>
      <c r="T2522" s="5" t="s">
        <v>8309</v>
      </c>
      <c r="U2522" s="5" t="s">
        <v>8349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12">
        <f t="shared" si="158"/>
        <v>42290.717835648145</v>
      </c>
      <c r="K2523" s="5">
        <v>1442963621</v>
      </c>
      <c r="L2523" s="12">
        <f t="shared" si="159"/>
        <v>42269.717835648145</v>
      </c>
      <c r="M2523" t="b">
        <v>0</v>
      </c>
      <c r="N2523" s="5">
        <v>132</v>
      </c>
      <c r="O2523" t="b">
        <v>1</v>
      </c>
      <c r="P2523" s="5" t="s">
        <v>8298</v>
      </c>
      <c r="Q2523" s="5">
        <f t="shared" si="156"/>
        <v>109.48792</v>
      </c>
      <c r="R2523" s="5">
        <v>103.68174242424243</v>
      </c>
      <c r="S2523" s="5">
        <f t="shared" si="157"/>
        <v>103.68174242424243</v>
      </c>
      <c r="T2523" s="5" t="s">
        <v>8307</v>
      </c>
      <c r="U2523" s="5" t="s">
        <v>8320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12">
        <f t="shared" si="158"/>
        <v>42482.369444444441</v>
      </c>
      <c r="K2524" s="5">
        <v>1459431960</v>
      </c>
      <c r="L2524" s="12">
        <f t="shared" si="159"/>
        <v>42460.323611111111</v>
      </c>
      <c r="M2524" t="b">
        <v>0</v>
      </c>
      <c r="N2524" s="5">
        <v>27</v>
      </c>
      <c r="O2524" t="b">
        <v>1</v>
      </c>
      <c r="P2524" s="5" t="s">
        <v>8298</v>
      </c>
      <c r="Q2524" s="5">
        <f t="shared" si="156"/>
        <v>100</v>
      </c>
      <c r="R2524" s="5">
        <v>185.18518518518519</v>
      </c>
      <c r="S2524" s="5">
        <f t="shared" si="157"/>
        <v>185.18518518518519</v>
      </c>
      <c r="T2524" s="5" t="s">
        <v>8307</v>
      </c>
      <c r="U2524" s="5" t="s">
        <v>8320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12">
        <f t="shared" si="158"/>
        <v>41960.767268518517</v>
      </c>
      <c r="K2525" s="5">
        <v>1413674692</v>
      </c>
      <c r="L2525" s="12">
        <f t="shared" si="159"/>
        <v>41930.725601851853</v>
      </c>
      <c r="M2525" t="b">
        <v>0</v>
      </c>
      <c r="N2525" s="5">
        <v>26</v>
      </c>
      <c r="O2525" t="b">
        <v>1</v>
      </c>
      <c r="P2525" s="5" t="s">
        <v>8298</v>
      </c>
      <c r="Q2525" s="5">
        <f t="shared" si="156"/>
        <v>156.44444444444446</v>
      </c>
      <c r="R2525" s="5">
        <v>54.153846153846153</v>
      </c>
      <c r="S2525" s="5">
        <f t="shared" si="157"/>
        <v>54.153846153846153</v>
      </c>
      <c r="T2525" s="5" t="s">
        <v>8307</v>
      </c>
      <c r="U2525" s="5" t="s">
        <v>8320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12">
        <f t="shared" si="158"/>
        <v>41993.9375</v>
      </c>
      <c r="K2526" s="5">
        <v>1416338557</v>
      </c>
      <c r="L2526" s="12">
        <f t="shared" si="159"/>
        <v>41961.557372685187</v>
      </c>
      <c r="M2526" t="b">
        <v>0</v>
      </c>
      <c r="N2526" s="5">
        <v>43</v>
      </c>
      <c r="O2526" t="b">
        <v>1</v>
      </c>
      <c r="P2526" s="5" t="s">
        <v>8298</v>
      </c>
      <c r="Q2526" s="5">
        <f t="shared" si="156"/>
        <v>101.6</v>
      </c>
      <c r="R2526" s="5">
        <v>177.2093023255814</v>
      </c>
      <c r="S2526" s="5">
        <f t="shared" si="157"/>
        <v>177.2093023255814</v>
      </c>
      <c r="T2526" s="5" t="s">
        <v>8307</v>
      </c>
      <c r="U2526" s="5" t="s">
        <v>8320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12">
        <f t="shared" si="158"/>
        <v>41088.594571759255</v>
      </c>
      <c r="K2527" s="5">
        <v>1338322571</v>
      </c>
      <c r="L2527" s="12">
        <f t="shared" si="159"/>
        <v>41058.594571759255</v>
      </c>
      <c r="M2527" t="b">
        <v>0</v>
      </c>
      <c r="N2527" s="5">
        <v>80</v>
      </c>
      <c r="O2527" t="b">
        <v>1</v>
      </c>
      <c r="P2527" s="5" t="s">
        <v>8298</v>
      </c>
      <c r="Q2527" s="5">
        <f t="shared" si="156"/>
        <v>100.325</v>
      </c>
      <c r="R2527" s="5">
        <v>100.325</v>
      </c>
      <c r="S2527" s="5">
        <f t="shared" si="157"/>
        <v>100.325</v>
      </c>
      <c r="T2527" s="5" t="s">
        <v>8307</v>
      </c>
      <c r="U2527" s="5" t="s">
        <v>8320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12">
        <f t="shared" si="158"/>
        <v>41980.957638888889</v>
      </c>
      <c r="K2528" s="5">
        <v>1415585474</v>
      </c>
      <c r="L2528" s="12">
        <f t="shared" si="159"/>
        <v>41952.841134259259</v>
      </c>
      <c r="M2528" t="b">
        <v>0</v>
      </c>
      <c r="N2528" s="5">
        <v>33</v>
      </c>
      <c r="O2528" t="b">
        <v>1</v>
      </c>
      <c r="P2528" s="5" t="s">
        <v>8298</v>
      </c>
      <c r="Q2528" s="5">
        <f t="shared" si="156"/>
        <v>112.95</v>
      </c>
      <c r="R2528" s="5">
        <v>136.90909090909091</v>
      </c>
      <c r="S2528" s="5">
        <f t="shared" si="157"/>
        <v>136.90909090909091</v>
      </c>
      <c r="T2528" s="5" t="s">
        <v>8307</v>
      </c>
      <c r="U2528" s="5" t="s">
        <v>8320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12">
        <f t="shared" si="158"/>
        <v>41564.915972222225</v>
      </c>
      <c r="K2529" s="5">
        <v>1380477691</v>
      </c>
      <c r="L2529" s="12">
        <f t="shared" si="159"/>
        <v>41546.50105324074</v>
      </c>
      <c r="M2529" t="b">
        <v>0</v>
      </c>
      <c r="N2529" s="5">
        <v>71</v>
      </c>
      <c r="O2529" t="b">
        <v>1</v>
      </c>
      <c r="P2529" s="5" t="s">
        <v>8298</v>
      </c>
      <c r="Q2529" s="5">
        <f t="shared" si="156"/>
        <v>102.125</v>
      </c>
      <c r="R2529" s="5">
        <v>57.535211267605632</v>
      </c>
      <c r="S2529" s="5">
        <f t="shared" si="157"/>
        <v>57.535211267605632</v>
      </c>
      <c r="T2529" s="5" t="s">
        <v>8307</v>
      </c>
      <c r="U2529" s="5" t="s">
        <v>8320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12">
        <f t="shared" si="158"/>
        <v>42236.208333333328</v>
      </c>
      <c r="K2530" s="5">
        <v>1438459303</v>
      </c>
      <c r="L2530" s="12">
        <f t="shared" si="159"/>
        <v>42217.584525462968</v>
      </c>
      <c r="M2530" t="b">
        <v>0</v>
      </c>
      <c r="N2530" s="5">
        <v>81</v>
      </c>
      <c r="O2530" t="b">
        <v>1</v>
      </c>
      <c r="P2530" s="5" t="s">
        <v>8298</v>
      </c>
      <c r="Q2530" s="5">
        <f t="shared" si="156"/>
        <v>107.24975000000001</v>
      </c>
      <c r="R2530" s="5">
        <v>52.962839506172834</v>
      </c>
      <c r="S2530" s="5">
        <f t="shared" si="157"/>
        <v>52.962839506172834</v>
      </c>
      <c r="T2530" s="5" t="s">
        <v>8307</v>
      </c>
      <c r="U2530" s="5" t="s">
        <v>8320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12">
        <f t="shared" si="158"/>
        <v>40992.7890625</v>
      </c>
      <c r="K2531" s="5">
        <v>1328752575</v>
      </c>
      <c r="L2531" s="12">
        <f t="shared" si="159"/>
        <v>40947.830729166664</v>
      </c>
      <c r="M2531" t="b">
        <v>0</v>
      </c>
      <c r="N2531" s="5">
        <v>76</v>
      </c>
      <c r="O2531" t="b">
        <v>1</v>
      </c>
      <c r="P2531" s="5" t="s">
        <v>8298</v>
      </c>
      <c r="Q2531" s="5">
        <f t="shared" si="156"/>
        <v>104.28333333333333</v>
      </c>
      <c r="R2531" s="5">
        <v>82.328947368421055</v>
      </c>
      <c r="S2531" s="5">
        <f t="shared" si="157"/>
        <v>82.328947368421055</v>
      </c>
      <c r="T2531" s="5" t="s">
        <v>8307</v>
      </c>
      <c r="U2531" s="5" t="s">
        <v>8320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12">
        <f t="shared" si="158"/>
        <v>42113.951388888891</v>
      </c>
      <c r="K2532" s="5">
        <v>1426711505</v>
      </c>
      <c r="L2532" s="12">
        <f t="shared" si="159"/>
        <v>42081.614641203705</v>
      </c>
      <c r="M2532" t="b">
        <v>0</v>
      </c>
      <c r="N2532" s="5">
        <v>48</v>
      </c>
      <c r="O2532" t="b">
        <v>1</v>
      </c>
      <c r="P2532" s="5" t="s">
        <v>8298</v>
      </c>
      <c r="Q2532" s="5">
        <f t="shared" si="156"/>
        <v>100</v>
      </c>
      <c r="R2532" s="5">
        <v>135.41666666666666</v>
      </c>
      <c r="S2532" s="5">
        <f t="shared" si="157"/>
        <v>135.41666666666666</v>
      </c>
      <c r="T2532" s="5" t="s">
        <v>8307</v>
      </c>
      <c r="U2532" s="5" t="s">
        <v>8320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12">
        <f t="shared" si="158"/>
        <v>42230.915972222225</v>
      </c>
      <c r="K2533" s="5">
        <v>1437668354</v>
      </c>
      <c r="L2533" s="12">
        <f t="shared" si="159"/>
        <v>42208.430023148147</v>
      </c>
      <c r="M2533" t="b">
        <v>0</v>
      </c>
      <c r="N2533" s="5">
        <v>61</v>
      </c>
      <c r="O2533" t="b">
        <v>1</v>
      </c>
      <c r="P2533" s="5" t="s">
        <v>8298</v>
      </c>
      <c r="Q2533" s="5">
        <f t="shared" si="156"/>
        <v>100.4</v>
      </c>
      <c r="R2533" s="5">
        <v>74.06557377049181</v>
      </c>
      <c r="S2533" s="5">
        <f t="shared" si="157"/>
        <v>74.06557377049181</v>
      </c>
      <c r="T2533" s="5" t="s">
        <v>8307</v>
      </c>
      <c r="U2533" s="5" t="s">
        <v>8320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12">
        <f t="shared" si="158"/>
        <v>41137.599143518521</v>
      </c>
      <c r="K2534" s="5">
        <v>1342556566</v>
      </c>
      <c r="L2534" s="12">
        <f t="shared" si="159"/>
        <v>41107.599143518521</v>
      </c>
      <c r="M2534" t="b">
        <v>0</v>
      </c>
      <c r="N2534" s="5">
        <v>60</v>
      </c>
      <c r="O2534" t="b">
        <v>1</v>
      </c>
      <c r="P2534" s="5" t="s">
        <v>8298</v>
      </c>
      <c r="Q2534" s="5">
        <f t="shared" si="156"/>
        <v>126.125</v>
      </c>
      <c r="R2534" s="5">
        <v>84.083333333333329</v>
      </c>
      <c r="S2534" s="5">
        <f t="shared" si="157"/>
        <v>84.083333333333329</v>
      </c>
      <c r="T2534" s="5" t="s">
        <v>8307</v>
      </c>
      <c r="U2534" s="5" t="s">
        <v>8320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12">
        <f t="shared" si="158"/>
        <v>41334.500787037039</v>
      </c>
      <c r="K2535" s="5">
        <v>1359568911</v>
      </c>
      <c r="L2535" s="12">
        <f t="shared" si="159"/>
        <v>41304.501284722224</v>
      </c>
      <c r="M2535" t="b">
        <v>0</v>
      </c>
      <c r="N2535" s="5">
        <v>136</v>
      </c>
      <c r="O2535" t="b">
        <v>1</v>
      </c>
      <c r="P2535" s="5" t="s">
        <v>8298</v>
      </c>
      <c r="Q2535" s="5">
        <f t="shared" si="156"/>
        <v>110.66666666666667</v>
      </c>
      <c r="R2535" s="5">
        <v>61.029411764705884</v>
      </c>
      <c r="S2535" s="5">
        <f t="shared" si="157"/>
        <v>61.029411764705884</v>
      </c>
      <c r="T2535" s="5" t="s">
        <v>8307</v>
      </c>
      <c r="U2535" s="5" t="s">
        <v>8320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12">
        <f t="shared" si="158"/>
        <v>40179</v>
      </c>
      <c r="K2536" s="5">
        <v>1257871712</v>
      </c>
      <c r="L2536" s="12">
        <f t="shared" si="159"/>
        <v>40127.450370370367</v>
      </c>
      <c r="M2536" t="b">
        <v>0</v>
      </c>
      <c r="N2536" s="5">
        <v>14</v>
      </c>
      <c r="O2536" t="b">
        <v>1</v>
      </c>
      <c r="P2536" s="5" t="s">
        <v>8298</v>
      </c>
      <c r="Q2536" s="5">
        <f t="shared" si="156"/>
        <v>105</v>
      </c>
      <c r="R2536" s="5">
        <v>150</v>
      </c>
      <c r="S2536" s="5">
        <f t="shared" si="157"/>
        <v>150</v>
      </c>
      <c r="T2536" s="5" t="s">
        <v>8307</v>
      </c>
      <c r="U2536" s="5" t="s">
        <v>8320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12">
        <f t="shared" si="158"/>
        <v>41974.582696759258</v>
      </c>
      <c r="K2537" s="5">
        <v>1414781945</v>
      </c>
      <c r="L2537" s="12">
        <f t="shared" si="159"/>
        <v>41943.541030092594</v>
      </c>
      <c r="M2537" t="b">
        <v>0</v>
      </c>
      <c r="N2537" s="5">
        <v>78</v>
      </c>
      <c r="O2537" t="b">
        <v>1</v>
      </c>
      <c r="P2537" s="5" t="s">
        <v>8298</v>
      </c>
      <c r="Q2537" s="5">
        <f t="shared" si="156"/>
        <v>103.77500000000001</v>
      </c>
      <c r="R2537" s="5">
        <v>266.08974358974359</v>
      </c>
      <c r="S2537" s="5">
        <f t="shared" si="157"/>
        <v>266.08974358974359</v>
      </c>
      <c r="T2537" s="5" t="s">
        <v>8307</v>
      </c>
      <c r="U2537" s="5" t="s">
        <v>8320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12">
        <f t="shared" si="158"/>
        <v>41484.856087962966</v>
      </c>
      <c r="K2538" s="5">
        <v>1373337166</v>
      </c>
      <c r="L2538" s="12">
        <f t="shared" si="159"/>
        <v>41463.856087962966</v>
      </c>
      <c r="M2538" t="b">
        <v>0</v>
      </c>
      <c r="N2538" s="5">
        <v>4</v>
      </c>
      <c r="O2538" t="b">
        <v>1</v>
      </c>
      <c r="P2538" s="5" t="s">
        <v>8298</v>
      </c>
      <c r="Q2538" s="5">
        <f t="shared" si="156"/>
        <v>116</v>
      </c>
      <c r="R2538" s="5">
        <v>7.25</v>
      </c>
      <c r="S2538" s="5">
        <f t="shared" si="157"/>
        <v>7.25</v>
      </c>
      <c r="T2538" s="5" t="s">
        <v>8307</v>
      </c>
      <c r="U2538" s="5" t="s">
        <v>8320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12">
        <f t="shared" si="158"/>
        <v>40756.398784722223</v>
      </c>
      <c r="K2539" s="5">
        <v>1307028855</v>
      </c>
      <c r="L2539" s="12">
        <f t="shared" si="159"/>
        <v>40696.398784722223</v>
      </c>
      <c r="M2539" t="b">
        <v>0</v>
      </c>
      <c r="N2539" s="5">
        <v>11</v>
      </c>
      <c r="O2539" t="b">
        <v>1</v>
      </c>
      <c r="P2539" s="5" t="s">
        <v>8298</v>
      </c>
      <c r="Q2539" s="5">
        <f t="shared" si="156"/>
        <v>110</v>
      </c>
      <c r="R2539" s="5">
        <v>100</v>
      </c>
      <c r="S2539" s="5">
        <f t="shared" si="157"/>
        <v>100</v>
      </c>
      <c r="T2539" s="5" t="s">
        <v>8307</v>
      </c>
      <c r="U2539" s="5" t="s">
        <v>8320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12">
        <f t="shared" si="158"/>
        <v>41328.957638888889</v>
      </c>
      <c r="K2540" s="5">
        <v>1359029661</v>
      </c>
      <c r="L2540" s="12">
        <f t="shared" si="159"/>
        <v>41298.259965277779</v>
      </c>
      <c r="M2540" t="b">
        <v>0</v>
      </c>
      <c r="N2540" s="5">
        <v>185</v>
      </c>
      <c r="O2540" t="b">
        <v>1</v>
      </c>
      <c r="P2540" s="5" t="s">
        <v>8298</v>
      </c>
      <c r="Q2540" s="5">
        <f t="shared" si="156"/>
        <v>113.01761111111109</v>
      </c>
      <c r="R2540" s="5">
        <v>109.96308108108107</v>
      </c>
      <c r="S2540" s="5">
        <f t="shared" si="157"/>
        <v>109.96308108108107</v>
      </c>
      <c r="T2540" s="5" t="s">
        <v>8307</v>
      </c>
      <c r="U2540" s="5" t="s">
        <v>8320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12">
        <f t="shared" si="158"/>
        <v>42037.652222222227</v>
      </c>
      <c r="K2541" s="5">
        <v>1417729152</v>
      </c>
      <c r="L2541" s="12">
        <f t="shared" si="159"/>
        <v>41977.652222222227</v>
      </c>
      <c r="M2541" t="b">
        <v>0</v>
      </c>
      <c r="N2541" s="5">
        <v>59</v>
      </c>
      <c r="O2541" t="b">
        <v>1</v>
      </c>
      <c r="P2541" s="5" t="s">
        <v>8298</v>
      </c>
      <c r="Q2541" s="5">
        <f t="shared" si="156"/>
        <v>100.25</v>
      </c>
      <c r="R2541" s="5">
        <v>169.91525423728814</v>
      </c>
      <c r="S2541" s="5">
        <f t="shared" si="157"/>
        <v>169.91525423728814</v>
      </c>
      <c r="T2541" s="5" t="s">
        <v>8307</v>
      </c>
      <c r="U2541" s="5" t="s">
        <v>8320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12">
        <f t="shared" si="158"/>
        <v>40845.425011574072</v>
      </c>
      <c r="K2542" s="5">
        <v>1314720721</v>
      </c>
      <c r="L2542" s="12">
        <f t="shared" si="159"/>
        <v>40785.425011574072</v>
      </c>
      <c r="M2542" t="b">
        <v>0</v>
      </c>
      <c r="N2542" s="5">
        <v>27</v>
      </c>
      <c r="O2542" t="b">
        <v>1</v>
      </c>
      <c r="P2542" s="5" t="s">
        <v>8298</v>
      </c>
      <c r="Q2542" s="5">
        <f t="shared" si="156"/>
        <v>103.4</v>
      </c>
      <c r="R2542" s="5">
        <v>95.740740740740748</v>
      </c>
      <c r="S2542" s="5">
        <f t="shared" si="157"/>
        <v>95.740740740740748</v>
      </c>
      <c r="T2542" s="5" t="s">
        <v>8307</v>
      </c>
      <c r="U2542" s="5" t="s">
        <v>8320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12">
        <f t="shared" si="158"/>
        <v>41543.199282407411</v>
      </c>
      <c r="K2543" s="5">
        <v>1375008418</v>
      </c>
      <c r="L2543" s="12">
        <f t="shared" si="159"/>
        <v>41483.199282407411</v>
      </c>
      <c r="M2543" t="b">
        <v>0</v>
      </c>
      <c r="N2543" s="5">
        <v>63</v>
      </c>
      <c r="O2543" t="b">
        <v>1</v>
      </c>
      <c r="P2543" s="5" t="s">
        <v>8298</v>
      </c>
      <c r="Q2543" s="5">
        <f t="shared" si="156"/>
        <v>107.02857142857142</v>
      </c>
      <c r="R2543" s="5">
        <v>59.460317460317462</v>
      </c>
      <c r="S2543" s="5">
        <f t="shared" si="157"/>
        <v>59.460317460317462</v>
      </c>
      <c r="T2543" s="5" t="s">
        <v>8307</v>
      </c>
      <c r="U2543" s="5" t="s">
        <v>8320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12">
        <f t="shared" si="158"/>
        <v>41547.915972222225</v>
      </c>
      <c r="K2544" s="5">
        <v>1377252857</v>
      </c>
      <c r="L2544" s="12">
        <f t="shared" si="159"/>
        <v>41509.176585648151</v>
      </c>
      <c r="M2544" t="b">
        <v>0</v>
      </c>
      <c r="N2544" s="5">
        <v>13</v>
      </c>
      <c r="O2544" t="b">
        <v>1</v>
      </c>
      <c r="P2544" s="5" t="s">
        <v>8298</v>
      </c>
      <c r="Q2544" s="5">
        <f t="shared" si="156"/>
        <v>103.57142857142857</v>
      </c>
      <c r="R2544" s="5">
        <v>55.769230769230766</v>
      </c>
      <c r="S2544" s="5">
        <f t="shared" si="157"/>
        <v>55.769230769230766</v>
      </c>
      <c r="T2544" s="5" t="s">
        <v>8307</v>
      </c>
      <c r="U2544" s="5" t="s">
        <v>8320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12">
        <f t="shared" si="158"/>
        <v>40544.875</v>
      </c>
      <c r="K2545" s="5">
        <v>1291257298</v>
      </c>
      <c r="L2545" s="12">
        <f t="shared" si="159"/>
        <v>40513.857615740737</v>
      </c>
      <c r="M2545" t="b">
        <v>0</v>
      </c>
      <c r="N2545" s="5">
        <v>13</v>
      </c>
      <c r="O2545" t="b">
        <v>1</v>
      </c>
      <c r="P2545" s="5" t="s">
        <v>8298</v>
      </c>
      <c r="Q2545" s="5">
        <f t="shared" si="156"/>
        <v>156.4</v>
      </c>
      <c r="R2545" s="5">
        <v>30.076923076923077</v>
      </c>
      <c r="S2545" s="5">
        <f t="shared" si="157"/>
        <v>30.076923076923077</v>
      </c>
      <c r="T2545" s="5" t="s">
        <v>8307</v>
      </c>
      <c r="U2545" s="5" t="s">
        <v>8320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12">
        <f t="shared" si="158"/>
        <v>41098.270474537036</v>
      </c>
      <c r="K2546" s="5">
        <v>1339158569</v>
      </c>
      <c r="L2546" s="12">
        <f t="shared" si="159"/>
        <v>41068.270474537036</v>
      </c>
      <c r="M2546" t="b">
        <v>0</v>
      </c>
      <c r="N2546" s="5">
        <v>57</v>
      </c>
      <c r="O2546" t="b">
        <v>1</v>
      </c>
      <c r="P2546" s="5" t="s">
        <v>8298</v>
      </c>
      <c r="Q2546" s="5">
        <f t="shared" si="156"/>
        <v>100.82</v>
      </c>
      <c r="R2546" s="5">
        <v>88.438596491228068</v>
      </c>
      <c r="S2546" s="5">
        <f t="shared" si="157"/>
        <v>88.438596491228068</v>
      </c>
      <c r="T2546" s="5" t="s">
        <v>8307</v>
      </c>
      <c r="U2546" s="5" t="s">
        <v>8320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12">
        <f t="shared" si="158"/>
        <v>42061.770833333328</v>
      </c>
      <c r="K2547" s="5">
        <v>1421983138</v>
      </c>
      <c r="L2547" s="12">
        <f t="shared" si="159"/>
        <v>42026.888171296298</v>
      </c>
      <c r="M2547" t="b">
        <v>0</v>
      </c>
      <c r="N2547" s="5">
        <v>61</v>
      </c>
      <c r="O2547" t="b">
        <v>1</v>
      </c>
      <c r="P2547" s="5" t="s">
        <v>8298</v>
      </c>
      <c r="Q2547" s="5">
        <f t="shared" si="156"/>
        <v>195.3</v>
      </c>
      <c r="R2547" s="5">
        <v>64.032786885245898</v>
      </c>
      <c r="S2547" s="5">
        <f t="shared" si="157"/>
        <v>64.032786885245898</v>
      </c>
      <c r="T2547" s="5" t="s">
        <v>8307</v>
      </c>
      <c r="U2547" s="5" t="s">
        <v>8320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12">
        <f t="shared" si="158"/>
        <v>41551.958333333336</v>
      </c>
      <c r="K2548" s="5">
        <v>1378586179</v>
      </c>
      <c r="L2548" s="12">
        <f t="shared" si="159"/>
        <v>41524.608553240745</v>
      </c>
      <c r="M2548" t="b">
        <v>0</v>
      </c>
      <c r="N2548" s="5">
        <v>65</v>
      </c>
      <c r="O2548" t="b">
        <v>1</v>
      </c>
      <c r="P2548" s="5" t="s">
        <v>8298</v>
      </c>
      <c r="Q2548" s="5">
        <f t="shared" si="156"/>
        <v>111.71428571428571</v>
      </c>
      <c r="R2548" s="5">
        <v>60.153846153846153</v>
      </c>
      <c r="S2548" s="5">
        <f t="shared" si="157"/>
        <v>60.153846153846153</v>
      </c>
      <c r="T2548" s="5" t="s">
        <v>8307</v>
      </c>
      <c r="U2548" s="5" t="s">
        <v>8320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12">
        <f t="shared" si="158"/>
        <v>41003.481516203705</v>
      </c>
      <c r="K2549" s="5">
        <v>1330972403</v>
      </c>
      <c r="L2549" s="12">
        <f t="shared" si="159"/>
        <v>40973.523182870369</v>
      </c>
      <c r="M2549" t="b">
        <v>0</v>
      </c>
      <c r="N2549" s="5">
        <v>134</v>
      </c>
      <c r="O2549" t="b">
        <v>1</v>
      </c>
      <c r="P2549" s="5" t="s">
        <v>8298</v>
      </c>
      <c r="Q2549" s="5">
        <f t="shared" si="156"/>
        <v>119.85454545454546</v>
      </c>
      <c r="R2549" s="5">
        <v>49.194029850746269</v>
      </c>
      <c r="S2549" s="5">
        <f t="shared" si="157"/>
        <v>49.194029850746269</v>
      </c>
      <c r="T2549" s="5" t="s">
        <v>8307</v>
      </c>
      <c r="U2549" s="5" t="s">
        <v>8320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12">
        <f t="shared" si="158"/>
        <v>42642.935416666667</v>
      </c>
      <c r="K2550" s="5">
        <v>1473087637</v>
      </c>
      <c r="L2550" s="12">
        <f t="shared" si="159"/>
        <v>42618.375428240739</v>
      </c>
      <c r="M2550" t="b">
        <v>0</v>
      </c>
      <c r="N2550" s="5">
        <v>37</v>
      </c>
      <c r="O2550" t="b">
        <v>1</v>
      </c>
      <c r="P2550" s="5" t="s">
        <v>8298</v>
      </c>
      <c r="Q2550" s="5">
        <f t="shared" si="156"/>
        <v>101.85</v>
      </c>
      <c r="R2550" s="5">
        <v>165.16216216216216</v>
      </c>
      <c r="S2550" s="5">
        <f t="shared" si="157"/>
        <v>165.16216216216216</v>
      </c>
      <c r="T2550" s="5" t="s">
        <v>8307</v>
      </c>
      <c r="U2550" s="5" t="s">
        <v>8320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12">
        <f t="shared" si="158"/>
        <v>41425.458333333336</v>
      </c>
      <c r="K2551" s="5">
        <v>1366999870</v>
      </c>
      <c r="L2551" s="12">
        <f t="shared" si="159"/>
        <v>41390.507754629631</v>
      </c>
      <c r="M2551" t="b">
        <v>0</v>
      </c>
      <c r="N2551" s="5">
        <v>37</v>
      </c>
      <c r="O2551" t="b">
        <v>1</v>
      </c>
      <c r="P2551" s="5" t="s">
        <v>8298</v>
      </c>
      <c r="Q2551" s="5">
        <f t="shared" si="156"/>
        <v>102.80254777070064</v>
      </c>
      <c r="R2551" s="5">
        <v>43.621621621621621</v>
      </c>
      <c r="S2551" s="5">
        <f t="shared" si="157"/>
        <v>43.621621621621621</v>
      </c>
      <c r="T2551" s="5" t="s">
        <v>8307</v>
      </c>
      <c r="U2551" s="5" t="s">
        <v>8320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12">
        <f t="shared" si="158"/>
        <v>42284.915972222225</v>
      </c>
      <c r="K2552" s="5">
        <v>1439392406</v>
      </c>
      <c r="L2552" s="12">
        <f t="shared" si="159"/>
        <v>42228.384328703702</v>
      </c>
      <c r="M2552" t="b">
        <v>0</v>
      </c>
      <c r="N2552" s="5">
        <v>150</v>
      </c>
      <c r="O2552" t="b">
        <v>1</v>
      </c>
      <c r="P2552" s="5" t="s">
        <v>8298</v>
      </c>
      <c r="Q2552" s="5">
        <f t="shared" si="156"/>
        <v>100.84615384615384</v>
      </c>
      <c r="R2552" s="5">
        <v>43.7</v>
      </c>
      <c r="S2552" s="5">
        <f t="shared" si="157"/>
        <v>43.7</v>
      </c>
      <c r="T2552" s="5" t="s">
        <v>8307</v>
      </c>
      <c r="U2552" s="5" t="s">
        <v>8320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12">
        <f t="shared" si="158"/>
        <v>40989.616666666669</v>
      </c>
      <c r="K2553" s="5">
        <v>1329890585</v>
      </c>
      <c r="L2553" s="12">
        <f t="shared" si="159"/>
        <v>40961.002141203702</v>
      </c>
      <c r="M2553" t="b">
        <v>0</v>
      </c>
      <c r="N2553" s="5">
        <v>56</v>
      </c>
      <c r="O2553" t="b">
        <v>1</v>
      </c>
      <c r="P2553" s="5" t="s">
        <v>8298</v>
      </c>
      <c r="Q2553" s="5">
        <f t="shared" si="156"/>
        <v>102.73469387755102</v>
      </c>
      <c r="R2553" s="5">
        <v>67.419642857142861</v>
      </c>
      <c r="S2553" s="5">
        <f t="shared" si="157"/>
        <v>67.419642857142861</v>
      </c>
      <c r="T2553" s="5" t="s">
        <v>8307</v>
      </c>
      <c r="U2553" s="5" t="s">
        <v>8320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12">
        <f t="shared" si="158"/>
        <v>42799.559965277775</v>
      </c>
      <c r="K2554" s="5">
        <v>1486149981</v>
      </c>
      <c r="L2554" s="12">
        <f t="shared" si="159"/>
        <v>42769.559965277775</v>
      </c>
      <c r="M2554" t="b">
        <v>0</v>
      </c>
      <c r="N2554" s="5">
        <v>18</v>
      </c>
      <c r="O2554" t="b">
        <v>1</v>
      </c>
      <c r="P2554" s="5" t="s">
        <v>8298</v>
      </c>
      <c r="Q2554" s="5">
        <f t="shared" si="156"/>
        <v>106.5</v>
      </c>
      <c r="R2554" s="5">
        <v>177.5</v>
      </c>
      <c r="S2554" s="5">
        <f t="shared" si="157"/>
        <v>177.5</v>
      </c>
      <c r="T2554" s="5" t="s">
        <v>8307</v>
      </c>
      <c r="U2554" s="5" t="s">
        <v>8320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12">
        <f t="shared" si="158"/>
        <v>41172.949155092589</v>
      </c>
      <c r="K2555" s="5">
        <v>1343018807</v>
      </c>
      <c r="L2555" s="12">
        <f t="shared" si="159"/>
        <v>41112.949155092589</v>
      </c>
      <c r="M2555" t="b">
        <v>0</v>
      </c>
      <c r="N2555" s="5">
        <v>60</v>
      </c>
      <c r="O2555" t="b">
        <v>1</v>
      </c>
      <c r="P2555" s="5" t="s">
        <v>8298</v>
      </c>
      <c r="Q2555" s="5">
        <f t="shared" si="156"/>
        <v>155.53333333333333</v>
      </c>
      <c r="R2555" s="5">
        <v>38.883333333333333</v>
      </c>
      <c r="S2555" s="5">
        <f t="shared" si="157"/>
        <v>38.883333333333333</v>
      </c>
      <c r="T2555" s="5" t="s">
        <v>8307</v>
      </c>
      <c r="U2555" s="5" t="s">
        <v>8320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12">
        <f t="shared" si="158"/>
        <v>42155.915972222225</v>
      </c>
      <c r="K2556" s="5">
        <v>1430445163</v>
      </c>
      <c r="L2556" s="12">
        <f t="shared" si="159"/>
        <v>42124.828275462962</v>
      </c>
      <c r="M2556" t="b">
        <v>0</v>
      </c>
      <c r="N2556" s="5">
        <v>67</v>
      </c>
      <c r="O2556" t="b">
        <v>1</v>
      </c>
      <c r="P2556" s="5" t="s">
        <v>8298</v>
      </c>
      <c r="Q2556" s="5">
        <f t="shared" si="156"/>
        <v>122.8</v>
      </c>
      <c r="R2556" s="5">
        <v>54.985074626865675</v>
      </c>
      <c r="S2556" s="5">
        <f t="shared" si="157"/>
        <v>54.985074626865675</v>
      </c>
      <c r="T2556" s="5" t="s">
        <v>8307</v>
      </c>
      <c r="U2556" s="5" t="s">
        <v>8320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12">
        <f t="shared" si="158"/>
        <v>41057.405011574076</v>
      </c>
      <c r="K2557" s="5">
        <v>1335541393</v>
      </c>
      <c r="L2557" s="12">
        <f t="shared" si="159"/>
        <v>41026.405011574076</v>
      </c>
      <c r="M2557" t="b">
        <v>0</v>
      </c>
      <c r="N2557" s="5">
        <v>35</v>
      </c>
      <c r="O2557" t="b">
        <v>1</v>
      </c>
      <c r="P2557" s="5" t="s">
        <v>8298</v>
      </c>
      <c r="Q2557" s="5">
        <f t="shared" si="156"/>
        <v>107.35</v>
      </c>
      <c r="R2557" s="5">
        <v>61.342857142857142</v>
      </c>
      <c r="S2557" s="5">
        <f t="shared" si="157"/>
        <v>61.342857142857142</v>
      </c>
      <c r="T2557" s="5" t="s">
        <v>8307</v>
      </c>
      <c r="U2557" s="5" t="s">
        <v>8320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12">
        <f t="shared" si="158"/>
        <v>41267.741400462961</v>
      </c>
      <c r="K2558" s="5">
        <v>1352504857</v>
      </c>
      <c r="L2558" s="12">
        <f t="shared" si="159"/>
        <v>41222.741400462961</v>
      </c>
      <c r="M2558" t="b">
        <v>0</v>
      </c>
      <c r="N2558" s="5">
        <v>34</v>
      </c>
      <c r="O2558" t="b">
        <v>1</v>
      </c>
      <c r="P2558" s="5" t="s">
        <v>8298</v>
      </c>
      <c r="Q2558" s="5">
        <f t="shared" si="156"/>
        <v>105.50335570469798</v>
      </c>
      <c r="R2558" s="5">
        <v>23.117647058823529</v>
      </c>
      <c r="S2558" s="5">
        <f t="shared" si="157"/>
        <v>23.117647058823529</v>
      </c>
      <c r="T2558" s="5" t="s">
        <v>8307</v>
      </c>
      <c r="U2558" s="5" t="s">
        <v>8320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12">
        <f t="shared" si="158"/>
        <v>41774.495208333334</v>
      </c>
      <c r="K2559" s="5">
        <v>1397584386</v>
      </c>
      <c r="L2559" s="12">
        <f t="shared" si="159"/>
        <v>41744.495208333334</v>
      </c>
      <c r="M2559" t="b">
        <v>0</v>
      </c>
      <c r="N2559" s="5">
        <v>36</v>
      </c>
      <c r="O2559" t="b">
        <v>1</v>
      </c>
      <c r="P2559" s="5" t="s">
        <v>8298</v>
      </c>
      <c r="Q2559" s="5">
        <f t="shared" si="156"/>
        <v>118.44444444444444</v>
      </c>
      <c r="R2559" s="5">
        <v>29.611111111111111</v>
      </c>
      <c r="S2559" s="5">
        <f t="shared" si="157"/>
        <v>29.611111111111111</v>
      </c>
      <c r="T2559" s="5" t="s">
        <v>8307</v>
      </c>
      <c r="U2559" s="5" t="s">
        <v>8320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12">
        <f t="shared" si="158"/>
        <v>42125.332638888889</v>
      </c>
      <c r="K2560" s="5">
        <v>1427747906</v>
      </c>
      <c r="L2560" s="12">
        <f t="shared" si="159"/>
        <v>42093.610023148147</v>
      </c>
      <c r="M2560" t="b">
        <v>0</v>
      </c>
      <c r="N2560" s="5">
        <v>18</v>
      </c>
      <c r="O2560" t="b">
        <v>1</v>
      </c>
      <c r="P2560" s="5" t="s">
        <v>8298</v>
      </c>
      <c r="Q2560" s="5">
        <f t="shared" si="156"/>
        <v>108.88</v>
      </c>
      <c r="R2560" s="5">
        <v>75.611111111111114</v>
      </c>
      <c r="S2560" s="5">
        <f t="shared" si="157"/>
        <v>75.611111111111114</v>
      </c>
      <c r="T2560" s="5" t="s">
        <v>8307</v>
      </c>
      <c r="U2560" s="5" t="s">
        <v>8320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12">
        <f t="shared" si="158"/>
        <v>40862.567361111112</v>
      </c>
      <c r="K2561" s="5">
        <v>1318539484</v>
      </c>
      <c r="L2561" s="12">
        <f t="shared" si="159"/>
        <v>40829.623657407406</v>
      </c>
      <c r="M2561" t="b">
        <v>0</v>
      </c>
      <c r="N2561" s="5">
        <v>25</v>
      </c>
      <c r="O2561" t="b">
        <v>1</v>
      </c>
      <c r="P2561" s="5" t="s">
        <v>8298</v>
      </c>
      <c r="Q2561" s="5">
        <f t="shared" si="156"/>
        <v>111.25</v>
      </c>
      <c r="R2561" s="5">
        <v>35.6</v>
      </c>
      <c r="S2561" s="5">
        <f t="shared" si="157"/>
        <v>35.6</v>
      </c>
      <c r="T2561" s="5" t="s">
        <v>8307</v>
      </c>
      <c r="U2561" s="5" t="s">
        <v>8320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12">
        <f t="shared" si="158"/>
        <v>42069.701087962967</v>
      </c>
      <c r="K2562" s="5">
        <v>1423090174</v>
      </c>
      <c r="L2562" s="12">
        <f t="shared" si="159"/>
        <v>42039.701087962967</v>
      </c>
      <c r="M2562" t="b">
        <v>0</v>
      </c>
      <c r="N2562" s="5">
        <v>21</v>
      </c>
      <c r="O2562" t="b">
        <v>1</v>
      </c>
      <c r="P2562" s="5" t="s">
        <v>8298</v>
      </c>
      <c r="Q2562" s="5">
        <f t="shared" ref="Q2562:Q2625" si="160">E2562*100/D2562</f>
        <v>100.1</v>
      </c>
      <c r="R2562" s="5">
        <v>143</v>
      </c>
      <c r="S2562" s="5">
        <f t="shared" ref="S2562:S2625" si="161">IFERROR(R2562,0)</f>
        <v>143</v>
      </c>
      <c r="T2562" s="5" t="s">
        <v>8307</v>
      </c>
      <c r="U2562" s="5" t="s">
        <v>8320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12">
        <f t="shared" ref="J2563:J2626" si="162">(I2563/86400)+25569+(-6/24)</f>
        <v>42290.278807870374</v>
      </c>
      <c r="K2563" s="5">
        <v>1442148089</v>
      </c>
      <c r="L2563" s="12">
        <f t="shared" ref="L2563:L2626" si="163">(K2563/86400)+25569+(-6/24)</f>
        <v>42260.278807870374</v>
      </c>
      <c r="M2563" t="b">
        <v>0</v>
      </c>
      <c r="N2563" s="5">
        <v>0</v>
      </c>
      <c r="O2563" t="b">
        <v>0</v>
      </c>
      <c r="P2563" s="5" t="s">
        <v>8282</v>
      </c>
      <c r="Q2563" s="5">
        <f t="shared" si="160"/>
        <v>0</v>
      </c>
      <c r="R2563" s="5" t="e">
        <v>#DIV/0!</v>
      </c>
      <c r="S2563" s="5">
        <f t="shared" si="161"/>
        <v>0</v>
      </c>
      <c r="T2563" s="5" t="s">
        <v>8309</v>
      </c>
      <c r="U2563" s="5" t="s">
        <v>8337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12">
        <f t="shared" si="162"/>
        <v>42654.274756944447</v>
      </c>
      <c r="K2564" s="5">
        <v>1471005339</v>
      </c>
      <c r="L2564" s="12">
        <f t="shared" si="163"/>
        <v>42594.274756944447</v>
      </c>
      <c r="M2564" t="b">
        <v>0</v>
      </c>
      <c r="N2564" s="5">
        <v>3</v>
      </c>
      <c r="O2564" t="b">
        <v>0</v>
      </c>
      <c r="P2564" s="5" t="s">
        <v>8282</v>
      </c>
      <c r="Q2564" s="5">
        <f t="shared" si="160"/>
        <v>0.75</v>
      </c>
      <c r="R2564" s="5">
        <v>25</v>
      </c>
      <c r="S2564" s="5">
        <f t="shared" si="161"/>
        <v>25</v>
      </c>
      <c r="T2564" s="5" t="s">
        <v>8309</v>
      </c>
      <c r="U2564" s="5" t="s">
        <v>8337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12">
        <f t="shared" si="162"/>
        <v>42214.889479166668</v>
      </c>
      <c r="K2565" s="5">
        <v>1433042451</v>
      </c>
      <c r="L2565" s="12">
        <f t="shared" si="163"/>
        <v>42154.889479166668</v>
      </c>
      <c r="M2565" t="b">
        <v>0</v>
      </c>
      <c r="N2565" s="5">
        <v>0</v>
      </c>
      <c r="O2565" t="b">
        <v>0</v>
      </c>
      <c r="P2565" s="5" t="s">
        <v>8282</v>
      </c>
      <c r="Q2565" s="5">
        <f t="shared" si="160"/>
        <v>0</v>
      </c>
      <c r="R2565" s="5" t="e">
        <v>#DIV/0!</v>
      </c>
      <c r="S2565" s="5">
        <f t="shared" si="161"/>
        <v>0</v>
      </c>
      <c r="T2565" s="5" t="s">
        <v>8309</v>
      </c>
      <c r="U2565" s="5" t="s">
        <v>8337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12">
        <f t="shared" si="162"/>
        <v>41851.790497685186</v>
      </c>
      <c r="K2566" s="5">
        <v>1404262699</v>
      </c>
      <c r="L2566" s="12">
        <f t="shared" si="163"/>
        <v>41821.790497685186</v>
      </c>
      <c r="M2566" t="b">
        <v>0</v>
      </c>
      <c r="N2566" s="5">
        <v>0</v>
      </c>
      <c r="O2566" t="b">
        <v>0</v>
      </c>
      <c r="P2566" s="5" t="s">
        <v>8282</v>
      </c>
      <c r="Q2566" s="5">
        <f t="shared" si="160"/>
        <v>0</v>
      </c>
      <c r="R2566" s="5" t="e">
        <v>#DIV/0!</v>
      </c>
      <c r="S2566" s="5">
        <f t="shared" si="161"/>
        <v>0</v>
      </c>
      <c r="T2566" s="5" t="s">
        <v>8309</v>
      </c>
      <c r="U2566" s="5" t="s">
        <v>8337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12">
        <f t="shared" si="162"/>
        <v>42499.618055555555</v>
      </c>
      <c r="K2567" s="5">
        <v>1457710589</v>
      </c>
      <c r="L2567" s="12">
        <f t="shared" si="163"/>
        <v>42440.400335648148</v>
      </c>
      <c r="M2567" t="b">
        <v>0</v>
      </c>
      <c r="N2567" s="5">
        <v>1</v>
      </c>
      <c r="O2567" t="b">
        <v>0</v>
      </c>
      <c r="P2567" s="5" t="s">
        <v>8282</v>
      </c>
      <c r="Q2567" s="5">
        <f t="shared" si="160"/>
        <v>1</v>
      </c>
      <c r="R2567" s="5">
        <v>100</v>
      </c>
      <c r="S2567" s="5">
        <f t="shared" si="161"/>
        <v>100</v>
      </c>
      <c r="T2567" s="5" t="s">
        <v>8309</v>
      </c>
      <c r="U2567" s="5" t="s">
        <v>8337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12">
        <f t="shared" si="162"/>
        <v>41872.730879629627</v>
      </c>
      <c r="K2568" s="5">
        <v>1406071948</v>
      </c>
      <c r="L2568" s="12">
        <f t="shared" si="163"/>
        <v>41842.730879629627</v>
      </c>
      <c r="M2568" t="b">
        <v>0</v>
      </c>
      <c r="N2568" s="5">
        <v>0</v>
      </c>
      <c r="O2568" t="b">
        <v>0</v>
      </c>
      <c r="P2568" s="5" t="s">
        <v>8282</v>
      </c>
      <c r="Q2568" s="5">
        <f t="shared" si="160"/>
        <v>0</v>
      </c>
      <c r="R2568" s="5" t="e">
        <v>#DIV/0!</v>
      </c>
      <c r="S2568" s="5">
        <f t="shared" si="161"/>
        <v>0</v>
      </c>
      <c r="T2568" s="5" t="s">
        <v>8309</v>
      </c>
      <c r="U2568" s="5" t="s">
        <v>8337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12">
        <f t="shared" si="162"/>
        <v>42117.628912037035</v>
      </c>
      <c r="K2569" s="5">
        <v>1427231138</v>
      </c>
      <c r="L2569" s="12">
        <f t="shared" si="163"/>
        <v>42087.628912037035</v>
      </c>
      <c r="M2569" t="b">
        <v>0</v>
      </c>
      <c r="N2569" s="5">
        <v>2</v>
      </c>
      <c r="O2569" t="b">
        <v>0</v>
      </c>
      <c r="P2569" s="5" t="s">
        <v>8282</v>
      </c>
      <c r="Q2569" s="5">
        <f t="shared" si="160"/>
        <v>0.26666666666666666</v>
      </c>
      <c r="R2569" s="5">
        <v>60</v>
      </c>
      <c r="S2569" s="5">
        <f t="shared" si="161"/>
        <v>60</v>
      </c>
      <c r="T2569" s="5" t="s">
        <v>8309</v>
      </c>
      <c r="U2569" s="5" t="s">
        <v>8337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12">
        <f t="shared" si="162"/>
        <v>42614.416597222225</v>
      </c>
      <c r="K2570" s="5">
        <v>1470153594</v>
      </c>
      <c r="L2570" s="12">
        <f t="shared" si="163"/>
        <v>42584.416597222225</v>
      </c>
      <c r="M2570" t="b">
        <v>0</v>
      </c>
      <c r="N2570" s="5">
        <v>1</v>
      </c>
      <c r="O2570" t="b">
        <v>0</v>
      </c>
      <c r="P2570" s="5" t="s">
        <v>8282</v>
      </c>
      <c r="Q2570" s="5">
        <f t="shared" si="160"/>
        <v>0.5</v>
      </c>
      <c r="R2570" s="5">
        <v>50</v>
      </c>
      <c r="S2570" s="5">
        <f t="shared" si="161"/>
        <v>50</v>
      </c>
      <c r="T2570" s="5" t="s">
        <v>8309</v>
      </c>
      <c r="U2570" s="5" t="s">
        <v>8337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12">
        <f t="shared" si="162"/>
        <v>42263.855462962965</v>
      </c>
      <c r="K2571" s="5">
        <v>1439865112</v>
      </c>
      <c r="L2571" s="12">
        <f t="shared" si="163"/>
        <v>42233.855462962965</v>
      </c>
      <c r="M2571" t="b">
        <v>0</v>
      </c>
      <c r="N2571" s="5">
        <v>2</v>
      </c>
      <c r="O2571" t="b">
        <v>0</v>
      </c>
      <c r="P2571" s="5" t="s">
        <v>8282</v>
      </c>
      <c r="Q2571" s="5">
        <f t="shared" si="160"/>
        <v>2.2307692307692308</v>
      </c>
      <c r="R2571" s="5">
        <v>72.5</v>
      </c>
      <c r="S2571" s="5">
        <f t="shared" si="161"/>
        <v>72.5</v>
      </c>
      <c r="T2571" s="5" t="s">
        <v>8309</v>
      </c>
      <c r="U2571" s="5" t="s">
        <v>8337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12">
        <f t="shared" si="162"/>
        <v>42774.653182870374</v>
      </c>
      <c r="K2572" s="5">
        <v>1483998035</v>
      </c>
      <c r="L2572" s="12">
        <f t="shared" si="163"/>
        <v>42744.653182870374</v>
      </c>
      <c r="M2572" t="b">
        <v>0</v>
      </c>
      <c r="N2572" s="5">
        <v>2</v>
      </c>
      <c r="O2572" t="b">
        <v>0</v>
      </c>
      <c r="P2572" s="5" t="s">
        <v>8282</v>
      </c>
      <c r="Q2572" s="5">
        <f t="shared" si="160"/>
        <v>0.84285714285714286</v>
      </c>
      <c r="R2572" s="5">
        <v>29.5</v>
      </c>
      <c r="S2572" s="5">
        <f t="shared" si="161"/>
        <v>29.5</v>
      </c>
      <c r="T2572" s="5" t="s">
        <v>8309</v>
      </c>
      <c r="U2572" s="5" t="s">
        <v>8337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12">
        <f t="shared" si="162"/>
        <v>42509.091678240744</v>
      </c>
      <c r="K2573" s="5">
        <v>1458461521</v>
      </c>
      <c r="L2573" s="12">
        <f t="shared" si="163"/>
        <v>42449.091678240744</v>
      </c>
      <c r="M2573" t="b">
        <v>0</v>
      </c>
      <c r="N2573" s="5">
        <v>4</v>
      </c>
      <c r="O2573" t="b">
        <v>0</v>
      </c>
      <c r="P2573" s="5" t="s">
        <v>8282</v>
      </c>
      <c r="Q2573" s="5">
        <f t="shared" si="160"/>
        <v>0.25</v>
      </c>
      <c r="R2573" s="5">
        <v>62.5</v>
      </c>
      <c r="S2573" s="5">
        <f t="shared" si="161"/>
        <v>62.5</v>
      </c>
      <c r="T2573" s="5" t="s">
        <v>8309</v>
      </c>
      <c r="U2573" s="5" t="s">
        <v>8337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12">
        <f t="shared" si="162"/>
        <v>42106.869409722218</v>
      </c>
      <c r="K2574" s="5">
        <v>1426301517</v>
      </c>
      <c r="L2574" s="12">
        <f t="shared" si="163"/>
        <v>42076.869409722218</v>
      </c>
      <c r="M2574" t="b">
        <v>0</v>
      </c>
      <c r="N2574" s="5">
        <v>0</v>
      </c>
      <c r="O2574" t="b">
        <v>0</v>
      </c>
      <c r="P2574" s="5" t="s">
        <v>8282</v>
      </c>
      <c r="Q2574" s="5">
        <f t="shared" si="160"/>
        <v>0</v>
      </c>
      <c r="R2574" s="5" t="e">
        <v>#DIV/0!</v>
      </c>
      <c r="S2574" s="5">
        <f t="shared" si="161"/>
        <v>0</v>
      </c>
      <c r="T2574" s="5" t="s">
        <v>8309</v>
      </c>
      <c r="U2574" s="5" t="s">
        <v>8337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12">
        <f t="shared" si="162"/>
        <v>41874.342002314814</v>
      </c>
      <c r="K2575" s="5">
        <v>1404915149</v>
      </c>
      <c r="L2575" s="12">
        <f t="shared" si="163"/>
        <v>41829.342002314814</v>
      </c>
      <c r="M2575" t="b">
        <v>0</v>
      </c>
      <c r="N2575" s="5">
        <v>0</v>
      </c>
      <c r="O2575" t="b">
        <v>0</v>
      </c>
      <c r="P2575" s="5" t="s">
        <v>8282</v>
      </c>
      <c r="Q2575" s="5">
        <f t="shared" si="160"/>
        <v>0</v>
      </c>
      <c r="R2575" s="5" t="e">
        <v>#DIV/0!</v>
      </c>
      <c r="S2575" s="5">
        <f t="shared" si="161"/>
        <v>0</v>
      </c>
      <c r="T2575" s="5" t="s">
        <v>8309</v>
      </c>
      <c r="U2575" s="5" t="s">
        <v>8337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12">
        <f t="shared" si="162"/>
        <v>42508.575752314813</v>
      </c>
      <c r="K2576" s="5">
        <v>1461786545</v>
      </c>
      <c r="L2576" s="12">
        <f t="shared" si="163"/>
        <v>42487.575752314813</v>
      </c>
      <c r="M2576" t="b">
        <v>0</v>
      </c>
      <c r="N2576" s="5">
        <v>0</v>
      </c>
      <c r="O2576" t="b">
        <v>0</v>
      </c>
      <c r="P2576" s="5" t="s">
        <v>8282</v>
      </c>
      <c r="Q2576" s="5">
        <f t="shared" si="160"/>
        <v>0</v>
      </c>
      <c r="R2576" s="5" t="e">
        <v>#DIV/0!</v>
      </c>
      <c r="S2576" s="5">
        <f t="shared" si="161"/>
        <v>0</v>
      </c>
      <c r="T2576" s="5" t="s">
        <v>8309</v>
      </c>
      <c r="U2576" s="5" t="s">
        <v>8337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12">
        <f t="shared" si="162"/>
        <v>42015.858726851853</v>
      </c>
      <c r="K2577" s="5">
        <v>1418438194</v>
      </c>
      <c r="L2577" s="12">
        <f t="shared" si="163"/>
        <v>41985.858726851853</v>
      </c>
      <c r="M2577" t="b">
        <v>0</v>
      </c>
      <c r="N2577" s="5">
        <v>0</v>
      </c>
      <c r="O2577" t="b">
        <v>0</v>
      </c>
      <c r="P2577" s="5" t="s">
        <v>8282</v>
      </c>
      <c r="Q2577" s="5">
        <f t="shared" si="160"/>
        <v>0</v>
      </c>
      <c r="R2577" s="5" t="e">
        <v>#DIV/0!</v>
      </c>
      <c r="S2577" s="5">
        <f t="shared" si="161"/>
        <v>0</v>
      </c>
      <c r="T2577" s="5" t="s">
        <v>8309</v>
      </c>
      <c r="U2577" s="5" t="s">
        <v>8337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12">
        <f t="shared" si="162"/>
        <v>42104.718136574069</v>
      </c>
      <c r="K2578" s="5">
        <v>1424823247</v>
      </c>
      <c r="L2578" s="12">
        <f t="shared" si="163"/>
        <v>42059.75980324074</v>
      </c>
      <c r="M2578" t="b">
        <v>0</v>
      </c>
      <c r="N2578" s="5">
        <v>0</v>
      </c>
      <c r="O2578" t="b">
        <v>0</v>
      </c>
      <c r="P2578" s="5" t="s">
        <v>8282</v>
      </c>
      <c r="Q2578" s="5">
        <f t="shared" si="160"/>
        <v>0</v>
      </c>
      <c r="R2578" s="5" t="e">
        <v>#DIV/0!</v>
      </c>
      <c r="S2578" s="5">
        <f t="shared" si="161"/>
        <v>0</v>
      </c>
      <c r="T2578" s="5" t="s">
        <v>8309</v>
      </c>
      <c r="U2578" s="5" t="s">
        <v>8337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12">
        <f t="shared" si="162"/>
        <v>41855.570567129631</v>
      </c>
      <c r="K2579" s="5">
        <v>1405021297</v>
      </c>
      <c r="L2579" s="12">
        <f t="shared" si="163"/>
        <v>41830.570567129631</v>
      </c>
      <c r="M2579" t="b">
        <v>0</v>
      </c>
      <c r="N2579" s="5">
        <v>0</v>
      </c>
      <c r="O2579" t="b">
        <v>0</v>
      </c>
      <c r="P2579" s="5" t="s">
        <v>8282</v>
      </c>
      <c r="Q2579" s="5">
        <f t="shared" si="160"/>
        <v>0</v>
      </c>
      <c r="R2579" s="5" t="e">
        <v>#DIV/0!</v>
      </c>
      <c r="S2579" s="5">
        <f t="shared" si="161"/>
        <v>0</v>
      </c>
      <c r="T2579" s="5" t="s">
        <v>8309</v>
      </c>
      <c r="U2579" s="5" t="s">
        <v>8337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12">
        <f t="shared" si="162"/>
        <v>42286.458333333328</v>
      </c>
      <c r="K2580" s="5">
        <v>1440203579</v>
      </c>
      <c r="L2580" s="12">
        <f t="shared" si="163"/>
        <v>42237.772905092592</v>
      </c>
      <c r="M2580" t="b">
        <v>0</v>
      </c>
      <c r="N2580" s="5">
        <v>0</v>
      </c>
      <c r="O2580" t="b">
        <v>0</v>
      </c>
      <c r="P2580" s="5" t="s">
        <v>8282</v>
      </c>
      <c r="Q2580" s="5">
        <f t="shared" si="160"/>
        <v>0</v>
      </c>
      <c r="R2580" s="5" t="e">
        <v>#DIV/0!</v>
      </c>
      <c r="S2580" s="5">
        <f t="shared" si="161"/>
        <v>0</v>
      </c>
      <c r="T2580" s="5" t="s">
        <v>8309</v>
      </c>
      <c r="U2580" s="5" t="s">
        <v>8337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12">
        <f t="shared" si="162"/>
        <v>41897.579895833333</v>
      </c>
      <c r="K2581" s="5">
        <v>1405626903</v>
      </c>
      <c r="L2581" s="12">
        <f t="shared" si="163"/>
        <v>41837.579895833333</v>
      </c>
      <c r="M2581" t="b">
        <v>0</v>
      </c>
      <c r="N2581" s="5">
        <v>12</v>
      </c>
      <c r="O2581" t="b">
        <v>0</v>
      </c>
      <c r="P2581" s="5" t="s">
        <v>8282</v>
      </c>
      <c r="Q2581" s="5">
        <f t="shared" si="160"/>
        <v>0.13850000000000001</v>
      </c>
      <c r="R2581" s="5">
        <v>23.083333333333332</v>
      </c>
      <c r="S2581" s="5">
        <f t="shared" si="161"/>
        <v>23.083333333333332</v>
      </c>
      <c r="T2581" s="5" t="s">
        <v>8309</v>
      </c>
      <c r="U2581" s="5" t="s">
        <v>8337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12">
        <f t="shared" si="162"/>
        <v>42139.875</v>
      </c>
      <c r="K2582" s="5">
        <v>1429170603</v>
      </c>
      <c r="L2582" s="12">
        <f t="shared" si="163"/>
        <v>42110.076423611114</v>
      </c>
      <c r="M2582" t="b">
        <v>0</v>
      </c>
      <c r="N2582" s="5">
        <v>2</v>
      </c>
      <c r="O2582" t="b">
        <v>0</v>
      </c>
      <c r="P2582" s="5" t="s">
        <v>8282</v>
      </c>
      <c r="Q2582" s="5">
        <f t="shared" si="160"/>
        <v>0.6</v>
      </c>
      <c r="R2582" s="5">
        <v>25.5</v>
      </c>
      <c r="S2582" s="5">
        <f t="shared" si="161"/>
        <v>25.5</v>
      </c>
      <c r="T2582" s="5" t="s">
        <v>8309</v>
      </c>
      <c r="U2582" s="5" t="s">
        <v>8337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12">
        <f t="shared" si="162"/>
        <v>42324.420115740737</v>
      </c>
      <c r="K2583" s="5">
        <v>1445094298</v>
      </c>
      <c r="L2583" s="12">
        <f t="shared" si="163"/>
        <v>42294.378449074073</v>
      </c>
      <c r="M2583" t="b">
        <v>0</v>
      </c>
      <c r="N2583" s="5">
        <v>11</v>
      </c>
      <c r="O2583" t="b">
        <v>0</v>
      </c>
      <c r="P2583" s="5" t="s">
        <v>8282</v>
      </c>
      <c r="Q2583" s="5">
        <f t="shared" si="160"/>
        <v>10.6</v>
      </c>
      <c r="R2583" s="5">
        <v>48.18181818181818</v>
      </c>
      <c r="S2583" s="5">
        <f t="shared" si="161"/>
        <v>48.18181818181818</v>
      </c>
      <c r="T2583" s="5" t="s">
        <v>8309</v>
      </c>
      <c r="U2583" s="5" t="s">
        <v>8337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12">
        <f t="shared" si="162"/>
        <v>42672.738819444443</v>
      </c>
      <c r="K2584" s="5">
        <v>1475192634</v>
      </c>
      <c r="L2584" s="12">
        <f t="shared" si="163"/>
        <v>42642.738819444443</v>
      </c>
      <c r="M2584" t="b">
        <v>0</v>
      </c>
      <c r="N2584" s="5">
        <v>1</v>
      </c>
      <c r="O2584" t="b">
        <v>0</v>
      </c>
      <c r="P2584" s="5" t="s">
        <v>8282</v>
      </c>
      <c r="Q2584" s="5">
        <f t="shared" si="160"/>
        <v>1.1111111111111111E-3</v>
      </c>
      <c r="R2584" s="5">
        <v>1</v>
      </c>
      <c r="S2584" s="5">
        <f t="shared" si="161"/>
        <v>1</v>
      </c>
      <c r="T2584" s="5" t="s">
        <v>8309</v>
      </c>
      <c r="U2584" s="5" t="s">
        <v>8337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12">
        <f t="shared" si="162"/>
        <v>42079.477777777778</v>
      </c>
      <c r="K2585" s="5">
        <v>1421346480</v>
      </c>
      <c r="L2585" s="12">
        <f t="shared" si="163"/>
        <v>42019.51944444445</v>
      </c>
      <c r="M2585" t="b">
        <v>0</v>
      </c>
      <c r="N2585" s="5">
        <v>5</v>
      </c>
      <c r="O2585" t="b">
        <v>0</v>
      </c>
      <c r="P2585" s="5" t="s">
        <v>8282</v>
      </c>
      <c r="Q2585" s="5">
        <f t="shared" si="160"/>
        <v>0.5</v>
      </c>
      <c r="R2585" s="5">
        <v>1</v>
      </c>
      <c r="S2585" s="5">
        <f t="shared" si="161"/>
        <v>1</v>
      </c>
      <c r="T2585" s="5" t="s">
        <v>8309</v>
      </c>
      <c r="U2585" s="5" t="s">
        <v>8337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12">
        <f t="shared" si="162"/>
        <v>42169.923252314809</v>
      </c>
      <c r="K2586" s="5">
        <v>1431749369</v>
      </c>
      <c r="L2586" s="12">
        <f t="shared" si="163"/>
        <v>42139.923252314809</v>
      </c>
      <c r="M2586" t="b">
        <v>0</v>
      </c>
      <c r="N2586" s="5">
        <v>0</v>
      </c>
      <c r="O2586" t="b">
        <v>0</v>
      </c>
      <c r="P2586" s="5" t="s">
        <v>8282</v>
      </c>
      <c r="Q2586" s="5">
        <f t="shared" si="160"/>
        <v>0</v>
      </c>
      <c r="R2586" s="5" t="e">
        <v>#DIV/0!</v>
      </c>
      <c r="S2586" s="5">
        <f t="shared" si="161"/>
        <v>0</v>
      </c>
      <c r="T2586" s="5" t="s">
        <v>8309</v>
      </c>
      <c r="U2586" s="5" t="s">
        <v>8337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12">
        <f t="shared" si="162"/>
        <v>41825.713333333333</v>
      </c>
      <c r="K2587" s="5">
        <v>1402009632</v>
      </c>
      <c r="L2587" s="12">
        <f t="shared" si="163"/>
        <v>41795.713333333333</v>
      </c>
      <c r="M2587" t="b">
        <v>0</v>
      </c>
      <c r="N2587" s="5">
        <v>1</v>
      </c>
      <c r="O2587" t="b">
        <v>0</v>
      </c>
      <c r="P2587" s="5" t="s">
        <v>8282</v>
      </c>
      <c r="Q2587" s="5">
        <f t="shared" si="160"/>
        <v>0.16666666666666666</v>
      </c>
      <c r="R2587" s="5">
        <v>50</v>
      </c>
      <c r="S2587" s="5">
        <f t="shared" si="161"/>
        <v>50</v>
      </c>
      <c r="T2587" s="5" t="s">
        <v>8309</v>
      </c>
      <c r="U2587" s="5" t="s">
        <v>8337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12">
        <f t="shared" si="162"/>
        <v>42363.080277777779</v>
      </c>
      <c r="K2588" s="5">
        <v>1448438136</v>
      </c>
      <c r="L2588" s="12">
        <f t="shared" si="163"/>
        <v>42333.080277777779</v>
      </c>
      <c r="M2588" t="b">
        <v>0</v>
      </c>
      <c r="N2588" s="5">
        <v>1</v>
      </c>
      <c r="O2588" t="b">
        <v>0</v>
      </c>
      <c r="P2588" s="5" t="s">
        <v>8282</v>
      </c>
      <c r="Q2588" s="5">
        <f t="shared" si="160"/>
        <v>0.16666666666666666</v>
      </c>
      <c r="R2588" s="5">
        <v>5</v>
      </c>
      <c r="S2588" s="5">
        <f t="shared" si="161"/>
        <v>5</v>
      </c>
      <c r="T2588" s="5" t="s">
        <v>8309</v>
      </c>
      <c r="U2588" s="5" t="s">
        <v>8337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12">
        <f t="shared" si="162"/>
        <v>42368.425381944442</v>
      </c>
      <c r="K2589" s="5">
        <v>1448899953</v>
      </c>
      <c r="L2589" s="12">
        <f t="shared" si="163"/>
        <v>42338.425381944442</v>
      </c>
      <c r="M2589" t="b">
        <v>0</v>
      </c>
      <c r="N2589" s="5">
        <v>6</v>
      </c>
      <c r="O2589" t="b">
        <v>0</v>
      </c>
      <c r="P2589" s="5" t="s">
        <v>8282</v>
      </c>
      <c r="Q2589" s="5">
        <f t="shared" si="160"/>
        <v>2.4340000000000002</v>
      </c>
      <c r="R2589" s="5">
        <v>202.83333333333334</v>
      </c>
      <c r="S2589" s="5">
        <f t="shared" si="161"/>
        <v>202.83333333333334</v>
      </c>
      <c r="T2589" s="5" t="s">
        <v>8309</v>
      </c>
      <c r="U2589" s="5" t="s">
        <v>8337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12">
        <f t="shared" si="162"/>
        <v>42094.301388888889</v>
      </c>
      <c r="K2590" s="5">
        <v>1423325626</v>
      </c>
      <c r="L2590" s="12">
        <f t="shared" si="163"/>
        <v>42042.426226851851</v>
      </c>
      <c r="M2590" t="b">
        <v>0</v>
      </c>
      <c r="N2590" s="5">
        <v>8</v>
      </c>
      <c r="O2590" t="b">
        <v>0</v>
      </c>
      <c r="P2590" s="5" t="s">
        <v>8282</v>
      </c>
      <c r="Q2590" s="5">
        <f t="shared" si="160"/>
        <v>3.8833333333333333</v>
      </c>
      <c r="R2590" s="5">
        <v>29.125</v>
      </c>
      <c r="S2590" s="5">
        <f t="shared" si="161"/>
        <v>29.125</v>
      </c>
      <c r="T2590" s="5" t="s">
        <v>8309</v>
      </c>
      <c r="U2590" s="5" t="s">
        <v>8337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12">
        <f t="shared" si="162"/>
        <v>42452.244525462964</v>
      </c>
      <c r="K2591" s="5">
        <v>1456145527</v>
      </c>
      <c r="L2591" s="12">
        <f t="shared" si="163"/>
        <v>42422.286192129628</v>
      </c>
      <c r="M2591" t="b">
        <v>0</v>
      </c>
      <c r="N2591" s="5">
        <v>1</v>
      </c>
      <c r="O2591" t="b">
        <v>0</v>
      </c>
      <c r="P2591" s="5" t="s">
        <v>8282</v>
      </c>
      <c r="Q2591" s="5">
        <f t="shared" si="160"/>
        <v>0.01</v>
      </c>
      <c r="R2591" s="5">
        <v>5</v>
      </c>
      <c r="S2591" s="5">
        <f t="shared" si="161"/>
        <v>5</v>
      </c>
      <c r="T2591" s="5" t="s">
        <v>8309</v>
      </c>
      <c r="U2591" s="5" t="s">
        <v>8337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12">
        <f t="shared" si="162"/>
        <v>42395.339085648149</v>
      </c>
      <c r="K2592" s="5">
        <v>1453212497</v>
      </c>
      <c r="L2592" s="12">
        <f t="shared" si="163"/>
        <v>42388.339085648149</v>
      </c>
      <c r="M2592" t="b">
        <v>0</v>
      </c>
      <c r="N2592" s="5">
        <v>0</v>
      </c>
      <c r="O2592" t="b">
        <v>0</v>
      </c>
      <c r="P2592" s="5" t="s">
        <v>8282</v>
      </c>
      <c r="Q2592" s="5">
        <f t="shared" si="160"/>
        <v>0</v>
      </c>
      <c r="R2592" s="5" t="e">
        <v>#DIV/0!</v>
      </c>
      <c r="S2592" s="5">
        <f t="shared" si="161"/>
        <v>0</v>
      </c>
      <c r="T2592" s="5" t="s">
        <v>8309</v>
      </c>
      <c r="U2592" s="5" t="s">
        <v>8337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12">
        <f t="shared" si="162"/>
        <v>42442.614861111113</v>
      </c>
      <c r="K2593" s="5">
        <v>1452721524</v>
      </c>
      <c r="L2593" s="12">
        <f t="shared" si="163"/>
        <v>42382.656527777777</v>
      </c>
      <c r="M2593" t="b">
        <v>0</v>
      </c>
      <c r="N2593" s="5">
        <v>2</v>
      </c>
      <c r="O2593" t="b">
        <v>0</v>
      </c>
      <c r="P2593" s="5" t="s">
        <v>8282</v>
      </c>
      <c r="Q2593" s="5">
        <f t="shared" si="160"/>
        <v>1.7333333333333334</v>
      </c>
      <c r="R2593" s="5">
        <v>13</v>
      </c>
      <c r="S2593" s="5">
        <f t="shared" si="161"/>
        <v>13</v>
      </c>
      <c r="T2593" s="5" t="s">
        <v>8309</v>
      </c>
      <c r="U2593" s="5" t="s">
        <v>8337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12">
        <f t="shared" si="162"/>
        <v>41917.551168981481</v>
      </c>
      <c r="K2594" s="5">
        <v>1409944421</v>
      </c>
      <c r="L2594" s="12">
        <f t="shared" si="163"/>
        <v>41887.551168981481</v>
      </c>
      <c r="M2594" t="b">
        <v>0</v>
      </c>
      <c r="N2594" s="5">
        <v>1</v>
      </c>
      <c r="O2594" t="b">
        <v>0</v>
      </c>
      <c r="P2594" s="5" t="s">
        <v>8282</v>
      </c>
      <c r="Q2594" s="5">
        <f t="shared" si="160"/>
        <v>0.16666666666666666</v>
      </c>
      <c r="R2594" s="5">
        <v>50</v>
      </c>
      <c r="S2594" s="5">
        <f t="shared" si="161"/>
        <v>50</v>
      </c>
      <c r="T2594" s="5" t="s">
        <v>8309</v>
      </c>
      <c r="U2594" s="5" t="s">
        <v>8337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12">
        <f t="shared" si="162"/>
        <v>42119.595208333332</v>
      </c>
      <c r="K2595" s="5">
        <v>1427401026</v>
      </c>
      <c r="L2595" s="12">
        <f t="shared" si="163"/>
        <v>42089.595208333332</v>
      </c>
      <c r="M2595" t="b">
        <v>0</v>
      </c>
      <c r="N2595" s="5">
        <v>0</v>
      </c>
      <c r="O2595" t="b">
        <v>0</v>
      </c>
      <c r="P2595" s="5" t="s">
        <v>8282</v>
      </c>
      <c r="Q2595" s="5">
        <f t="shared" si="160"/>
        <v>0</v>
      </c>
      <c r="R2595" s="5" t="e">
        <v>#DIV/0!</v>
      </c>
      <c r="S2595" s="5">
        <f t="shared" si="161"/>
        <v>0</v>
      </c>
      <c r="T2595" s="5" t="s">
        <v>8309</v>
      </c>
      <c r="U2595" s="5" t="s">
        <v>8337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12">
        <f t="shared" si="162"/>
        <v>41858.717916666668</v>
      </c>
      <c r="K2596" s="5">
        <v>1404861228</v>
      </c>
      <c r="L2596" s="12">
        <f t="shared" si="163"/>
        <v>41828.717916666668</v>
      </c>
      <c r="M2596" t="b">
        <v>0</v>
      </c>
      <c r="N2596" s="5">
        <v>1</v>
      </c>
      <c r="O2596" t="b">
        <v>0</v>
      </c>
      <c r="P2596" s="5" t="s">
        <v>8282</v>
      </c>
      <c r="Q2596" s="5">
        <f t="shared" si="160"/>
        <v>1.25E-3</v>
      </c>
      <c r="R2596" s="5">
        <v>1</v>
      </c>
      <c r="S2596" s="5">
        <f t="shared" si="161"/>
        <v>1</v>
      </c>
      <c r="T2596" s="5" t="s">
        <v>8309</v>
      </c>
      <c r="U2596" s="5" t="s">
        <v>8337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12">
        <f t="shared" si="162"/>
        <v>42789.994212962964</v>
      </c>
      <c r="K2597" s="5">
        <v>1485323500</v>
      </c>
      <c r="L2597" s="12">
        <f t="shared" si="163"/>
        <v>42759.994212962964</v>
      </c>
      <c r="M2597" t="b">
        <v>0</v>
      </c>
      <c r="N2597" s="5">
        <v>19</v>
      </c>
      <c r="O2597" t="b">
        <v>0</v>
      </c>
      <c r="P2597" s="5" t="s">
        <v>8282</v>
      </c>
      <c r="Q2597" s="5">
        <f t="shared" si="160"/>
        <v>12.166666666666666</v>
      </c>
      <c r="R2597" s="5">
        <v>96.05263157894737</v>
      </c>
      <c r="S2597" s="5">
        <f t="shared" si="161"/>
        <v>96.05263157894737</v>
      </c>
      <c r="T2597" s="5" t="s">
        <v>8309</v>
      </c>
      <c r="U2597" s="5" t="s">
        <v>8337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12">
        <f t="shared" si="162"/>
        <v>41858.414456018516</v>
      </c>
      <c r="K2598" s="5">
        <v>1404835009</v>
      </c>
      <c r="L2598" s="12">
        <f t="shared" si="163"/>
        <v>41828.414456018516</v>
      </c>
      <c r="M2598" t="b">
        <v>0</v>
      </c>
      <c r="N2598" s="5">
        <v>27</v>
      </c>
      <c r="O2598" t="b">
        <v>0</v>
      </c>
      <c r="P2598" s="5" t="s">
        <v>8282</v>
      </c>
      <c r="Q2598" s="5">
        <f t="shared" si="160"/>
        <v>23.588571428571427</v>
      </c>
      <c r="R2598" s="5">
        <v>305.77777777777777</v>
      </c>
      <c r="S2598" s="5">
        <f t="shared" si="161"/>
        <v>305.77777777777777</v>
      </c>
      <c r="T2598" s="5" t="s">
        <v>8309</v>
      </c>
      <c r="U2598" s="5" t="s">
        <v>8337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12">
        <f t="shared" si="162"/>
        <v>42540.091631944444</v>
      </c>
      <c r="K2599" s="5">
        <v>1463731917</v>
      </c>
      <c r="L2599" s="12">
        <f t="shared" si="163"/>
        <v>42510.091631944444</v>
      </c>
      <c r="M2599" t="b">
        <v>0</v>
      </c>
      <c r="N2599" s="5">
        <v>7</v>
      </c>
      <c r="O2599" t="b">
        <v>0</v>
      </c>
      <c r="P2599" s="5" t="s">
        <v>8282</v>
      </c>
      <c r="Q2599" s="5">
        <f t="shared" si="160"/>
        <v>5.666666666666667</v>
      </c>
      <c r="R2599" s="5">
        <v>12.142857142857142</v>
      </c>
      <c r="S2599" s="5">
        <f t="shared" si="161"/>
        <v>12.142857142857142</v>
      </c>
      <c r="T2599" s="5" t="s">
        <v>8309</v>
      </c>
      <c r="U2599" s="5" t="s">
        <v>8337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12">
        <f t="shared" si="162"/>
        <v>42270.590289351851</v>
      </c>
      <c r="K2600" s="5">
        <v>1440447001</v>
      </c>
      <c r="L2600" s="12">
        <f t="shared" si="163"/>
        <v>42240.590289351851</v>
      </c>
      <c r="M2600" t="b">
        <v>0</v>
      </c>
      <c r="N2600" s="5">
        <v>14</v>
      </c>
      <c r="O2600" t="b">
        <v>0</v>
      </c>
      <c r="P2600" s="5" t="s">
        <v>8282</v>
      </c>
      <c r="Q2600" s="5">
        <f t="shared" si="160"/>
        <v>39</v>
      </c>
      <c r="R2600" s="5">
        <v>83.571428571428569</v>
      </c>
      <c r="S2600" s="5">
        <f t="shared" si="161"/>
        <v>83.571428571428569</v>
      </c>
      <c r="T2600" s="5" t="s">
        <v>8309</v>
      </c>
      <c r="U2600" s="5" t="s">
        <v>8337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12">
        <f t="shared" si="162"/>
        <v>41854.504016203704</v>
      </c>
      <c r="K2601" s="5">
        <v>1403201147</v>
      </c>
      <c r="L2601" s="12">
        <f t="shared" si="163"/>
        <v>41809.504016203704</v>
      </c>
      <c r="M2601" t="b">
        <v>0</v>
      </c>
      <c r="N2601" s="5">
        <v>5</v>
      </c>
      <c r="O2601" t="b">
        <v>0</v>
      </c>
      <c r="P2601" s="5" t="s">
        <v>8282</v>
      </c>
      <c r="Q2601" s="5">
        <f t="shared" si="160"/>
        <v>0.99546510341776351</v>
      </c>
      <c r="R2601" s="5">
        <v>18</v>
      </c>
      <c r="S2601" s="5">
        <f t="shared" si="161"/>
        <v>18</v>
      </c>
      <c r="T2601" s="5" t="s">
        <v>8309</v>
      </c>
      <c r="U2601" s="5" t="s">
        <v>8337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12">
        <f t="shared" si="162"/>
        <v>42454.608796296292</v>
      </c>
      <c r="K2602" s="5">
        <v>1453757800</v>
      </c>
      <c r="L2602" s="12">
        <f t="shared" si="163"/>
        <v>42394.650462962964</v>
      </c>
      <c r="M2602" t="b">
        <v>0</v>
      </c>
      <c r="N2602" s="5">
        <v>30</v>
      </c>
      <c r="O2602" t="b">
        <v>0</v>
      </c>
      <c r="P2602" s="5" t="s">
        <v>8282</v>
      </c>
      <c r="Q2602" s="5">
        <f t="shared" si="160"/>
        <v>6.9320000000000004</v>
      </c>
      <c r="R2602" s="5">
        <v>115.53333333333333</v>
      </c>
      <c r="S2602" s="5">
        <f t="shared" si="161"/>
        <v>115.53333333333333</v>
      </c>
      <c r="T2602" s="5" t="s">
        <v>8309</v>
      </c>
      <c r="U2602" s="5" t="s">
        <v>8337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12">
        <f t="shared" si="162"/>
        <v>41164.915972222225</v>
      </c>
      <c r="K2603" s="5">
        <v>1346276349</v>
      </c>
      <c r="L2603" s="12">
        <f t="shared" si="163"/>
        <v>41150.652187500003</v>
      </c>
      <c r="M2603" t="b">
        <v>1</v>
      </c>
      <c r="N2603" s="5">
        <v>151</v>
      </c>
      <c r="O2603" t="b">
        <v>1</v>
      </c>
      <c r="P2603" s="5" t="s">
        <v>8299</v>
      </c>
      <c r="Q2603" s="5">
        <f t="shared" si="160"/>
        <v>661.4</v>
      </c>
      <c r="R2603" s="5">
        <v>21.900662251655628</v>
      </c>
      <c r="S2603" s="5">
        <f t="shared" si="161"/>
        <v>21.900662251655628</v>
      </c>
      <c r="T2603" s="5" t="s">
        <v>8330</v>
      </c>
      <c r="U2603" s="5" t="s">
        <v>8350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12">
        <f t="shared" si="162"/>
        <v>41955.638888888891</v>
      </c>
      <c r="K2604" s="5">
        <v>1412358968</v>
      </c>
      <c r="L2604" s="12">
        <f t="shared" si="163"/>
        <v>41915.497314814813</v>
      </c>
      <c r="M2604" t="b">
        <v>1</v>
      </c>
      <c r="N2604" s="5">
        <v>489</v>
      </c>
      <c r="O2604" t="b">
        <v>1</v>
      </c>
      <c r="P2604" s="5" t="s">
        <v>8299</v>
      </c>
      <c r="Q2604" s="5">
        <f t="shared" si="160"/>
        <v>326.09166666666664</v>
      </c>
      <c r="R2604" s="5">
        <v>80.022494887525568</v>
      </c>
      <c r="S2604" s="5">
        <f t="shared" si="161"/>
        <v>80.022494887525568</v>
      </c>
      <c r="T2604" s="5" t="s">
        <v>8330</v>
      </c>
      <c r="U2604" s="5" t="s">
        <v>8350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12">
        <f t="shared" si="162"/>
        <v>41631.662662037037</v>
      </c>
      <c r="K2605" s="5">
        <v>1386626054</v>
      </c>
      <c r="L2605" s="12">
        <f t="shared" si="163"/>
        <v>41617.662662037037</v>
      </c>
      <c r="M2605" t="b">
        <v>1</v>
      </c>
      <c r="N2605" s="5">
        <v>50</v>
      </c>
      <c r="O2605" t="b">
        <v>1</v>
      </c>
      <c r="P2605" s="5" t="s">
        <v>8299</v>
      </c>
      <c r="Q2605" s="5">
        <f t="shared" si="160"/>
        <v>101.48571428571428</v>
      </c>
      <c r="R2605" s="5">
        <v>35.520000000000003</v>
      </c>
      <c r="S2605" s="5">
        <f t="shared" si="161"/>
        <v>35.520000000000003</v>
      </c>
      <c r="T2605" s="5" t="s">
        <v>8330</v>
      </c>
      <c r="U2605" s="5" t="s">
        <v>8350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12">
        <f t="shared" si="162"/>
        <v>41027.801192129627</v>
      </c>
      <c r="K2606" s="5">
        <v>1333070023</v>
      </c>
      <c r="L2606" s="12">
        <f t="shared" si="163"/>
        <v>40997.801192129627</v>
      </c>
      <c r="M2606" t="b">
        <v>1</v>
      </c>
      <c r="N2606" s="5">
        <v>321</v>
      </c>
      <c r="O2606" t="b">
        <v>1</v>
      </c>
      <c r="P2606" s="5" t="s">
        <v>8299</v>
      </c>
      <c r="Q2606" s="5">
        <f t="shared" si="160"/>
        <v>104.21799999999999</v>
      </c>
      <c r="R2606" s="5">
        <v>64.933333333333323</v>
      </c>
      <c r="S2606" s="5">
        <f t="shared" si="161"/>
        <v>64.933333333333323</v>
      </c>
      <c r="T2606" s="5" t="s">
        <v>8330</v>
      </c>
      <c r="U2606" s="5" t="s">
        <v>8350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12">
        <f t="shared" si="162"/>
        <v>42538.291550925926</v>
      </c>
      <c r="K2607" s="5">
        <v>1463576390</v>
      </c>
      <c r="L2607" s="12">
        <f t="shared" si="163"/>
        <v>42508.291550925926</v>
      </c>
      <c r="M2607" t="b">
        <v>1</v>
      </c>
      <c r="N2607" s="5">
        <v>1762</v>
      </c>
      <c r="O2607" t="b">
        <v>1</v>
      </c>
      <c r="P2607" s="5" t="s">
        <v>8299</v>
      </c>
      <c r="Q2607" s="5">
        <f t="shared" si="160"/>
        <v>107.42157</v>
      </c>
      <c r="R2607" s="5">
        <v>60.965703745743475</v>
      </c>
      <c r="S2607" s="5">
        <f t="shared" si="161"/>
        <v>60.965703745743475</v>
      </c>
      <c r="T2607" s="5" t="s">
        <v>8330</v>
      </c>
      <c r="U2607" s="5" t="s">
        <v>8350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12">
        <f t="shared" si="162"/>
        <v>41758.462754629625</v>
      </c>
      <c r="K2608" s="5">
        <v>1396026382</v>
      </c>
      <c r="L2608" s="12">
        <f t="shared" si="163"/>
        <v>41726.462754629625</v>
      </c>
      <c r="M2608" t="b">
        <v>1</v>
      </c>
      <c r="N2608" s="5">
        <v>385</v>
      </c>
      <c r="O2608" t="b">
        <v>1</v>
      </c>
      <c r="P2608" s="5" t="s">
        <v>8299</v>
      </c>
      <c r="Q2608" s="5">
        <f t="shared" si="160"/>
        <v>110.05454545454545</v>
      </c>
      <c r="R2608" s="5">
        <v>31.444155844155844</v>
      </c>
      <c r="S2608" s="5">
        <f t="shared" si="161"/>
        <v>31.444155844155844</v>
      </c>
      <c r="T2608" s="5" t="s">
        <v>8330</v>
      </c>
      <c r="U2608" s="5" t="s">
        <v>8350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12">
        <f t="shared" si="162"/>
        <v>42227.833333333328</v>
      </c>
      <c r="K2609" s="5">
        <v>1435611572</v>
      </c>
      <c r="L2609" s="12">
        <f t="shared" si="163"/>
        <v>42184.624675925923</v>
      </c>
      <c r="M2609" t="b">
        <v>1</v>
      </c>
      <c r="N2609" s="5">
        <v>398</v>
      </c>
      <c r="O2609" t="b">
        <v>1</v>
      </c>
      <c r="P2609" s="5" t="s">
        <v>8299</v>
      </c>
      <c r="Q2609" s="5">
        <f t="shared" si="160"/>
        <v>407.7</v>
      </c>
      <c r="R2609" s="5">
        <v>81.949748743718587</v>
      </c>
      <c r="S2609" s="5">
        <f t="shared" si="161"/>
        <v>81.949748743718587</v>
      </c>
      <c r="T2609" s="5" t="s">
        <v>8330</v>
      </c>
      <c r="U2609" s="5" t="s">
        <v>8350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12">
        <f t="shared" si="162"/>
        <v>42808.75</v>
      </c>
      <c r="K2610" s="5">
        <v>1485976468</v>
      </c>
      <c r="L2610" s="12">
        <f t="shared" si="163"/>
        <v>42767.551712962959</v>
      </c>
      <c r="M2610" t="b">
        <v>1</v>
      </c>
      <c r="N2610" s="5">
        <v>304</v>
      </c>
      <c r="O2610" t="b">
        <v>1</v>
      </c>
      <c r="P2610" s="5" t="s">
        <v>8299</v>
      </c>
      <c r="Q2610" s="5">
        <f t="shared" si="160"/>
        <v>223.92500000000001</v>
      </c>
      <c r="R2610" s="5">
        <v>58.92763157894737</v>
      </c>
      <c r="S2610" s="5">
        <f t="shared" si="161"/>
        <v>58.92763157894737</v>
      </c>
      <c r="T2610" s="5" t="s">
        <v>8330</v>
      </c>
      <c r="U2610" s="5" t="s">
        <v>8350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12">
        <f t="shared" si="162"/>
        <v>41104.987858796296</v>
      </c>
      <c r="K2611" s="5">
        <v>1339738951</v>
      </c>
      <c r="L2611" s="12">
        <f t="shared" si="163"/>
        <v>41074.987858796296</v>
      </c>
      <c r="M2611" t="b">
        <v>1</v>
      </c>
      <c r="N2611" s="5">
        <v>676</v>
      </c>
      <c r="O2611" t="b">
        <v>1</v>
      </c>
      <c r="P2611" s="5" t="s">
        <v>8299</v>
      </c>
      <c r="Q2611" s="5">
        <f t="shared" si="160"/>
        <v>303.80111428571428</v>
      </c>
      <c r="R2611" s="5">
        <v>157.29347633136095</v>
      </c>
      <c r="S2611" s="5">
        <f t="shared" si="161"/>
        <v>157.29347633136095</v>
      </c>
      <c r="T2611" s="5" t="s">
        <v>8330</v>
      </c>
      <c r="U2611" s="5" t="s">
        <v>8350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12">
        <f t="shared" si="162"/>
        <v>42604.040972222225</v>
      </c>
      <c r="K2612" s="5">
        <v>1468444125</v>
      </c>
      <c r="L2612" s="12">
        <f t="shared" si="163"/>
        <v>42564.631076388891</v>
      </c>
      <c r="M2612" t="b">
        <v>1</v>
      </c>
      <c r="N2612" s="5">
        <v>577</v>
      </c>
      <c r="O2612" t="b">
        <v>1</v>
      </c>
      <c r="P2612" s="5" t="s">
        <v>8299</v>
      </c>
      <c r="Q2612" s="5">
        <f t="shared" si="160"/>
        <v>141.3251043268175</v>
      </c>
      <c r="R2612" s="5">
        <v>55.758509532062391</v>
      </c>
      <c r="S2612" s="5">
        <f t="shared" si="161"/>
        <v>55.758509532062391</v>
      </c>
      <c r="T2612" s="5" t="s">
        <v>8330</v>
      </c>
      <c r="U2612" s="5" t="s">
        <v>8350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12">
        <f t="shared" si="162"/>
        <v>42737.707638888889</v>
      </c>
      <c r="K2613" s="5">
        <v>1480493014</v>
      </c>
      <c r="L2613" s="12">
        <f t="shared" si="163"/>
        <v>42704.085810185185</v>
      </c>
      <c r="M2613" t="b">
        <v>1</v>
      </c>
      <c r="N2613" s="5">
        <v>3663</v>
      </c>
      <c r="O2613" t="b">
        <v>1</v>
      </c>
      <c r="P2613" s="5" t="s">
        <v>8299</v>
      </c>
      <c r="Q2613" s="5">
        <f t="shared" si="160"/>
        <v>2790.6363636363635</v>
      </c>
      <c r="R2613" s="5">
        <v>83.802893802893806</v>
      </c>
      <c r="S2613" s="5">
        <f t="shared" si="161"/>
        <v>83.802893802893806</v>
      </c>
      <c r="T2613" s="5" t="s">
        <v>8330</v>
      </c>
      <c r="U2613" s="5" t="s">
        <v>8350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12">
        <f t="shared" si="162"/>
        <v>42012.893171296295</v>
      </c>
      <c r="K2614" s="5">
        <v>1418095570</v>
      </c>
      <c r="L2614" s="12">
        <f t="shared" si="163"/>
        <v>41981.893171296295</v>
      </c>
      <c r="M2614" t="b">
        <v>1</v>
      </c>
      <c r="N2614" s="5">
        <v>294</v>
      </c>
      <c r="O2614" t="b">
        <v>1</v>
      </c>
      <c r="P2614" s="5" t="s">
        <v>8299</v>
      </c>
      <c r="Q2614" s="5">
        <f t="shared" si="160"/>
        <v>171.76130000000001</v>
      </c>
      <c r="R2614" s="5">
        <v>58.422210884353746</v>
      </c>
      <c r="S2614" s="5">
        <f t="shared" si="161"/>
        <v>58.422210884353746</v>
      </c>
      <c r="T2614" s="5" t="s">
        <v>8330</v>
      </c>
      <c r="U2614" s="5" t="s">
        <v>8350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12">
        <f t="shared" si="162"/>
        <v>41173.56821759259</v>
      </c>
      <c r="K2615" s="5">
        <v>1345664294</v>
      </c>
      <c r="L2615" s="12">
        <f t="shared" si="163"/>
        <v>41143.56821759259</v>
      </c>
      <c r="M2615" t="b">
        <v>1</v>
      </c>
      <c r="N2615" s="5">
        <v>28</v>
      </c>
      <c r="O2615" t="b">
        <v>1</v>
      </c>
      <c r="P2615" s="5" t="s">
        <v>8299</v>
      </c>
      <c r="Q2615" s="5">
        <f t="shared" si="160"/>
        <v>101.01333333333334</v>
      </c>
      <c r="R2615" s="5">
        <v>270.57142857142856</v>
      </c>
      <c r="S2615" s="5">
        <f t="shared" si="161"/>
        <v>270.57142857142856</v>
      </c>
      <c r="T2615" s="5" t="s">
        <v>8330</v>
      </c>
      <c r="U2615" s="5" t="s">
        <v>8350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12">
        <f t="shared" si="162"/>
        <v>41758.958333333336</v>
      </c>
      <c r="K2616" s="5">
        <v>1396371612</v>
      </c>
      <c r="L2616" s="12">
        <f t="shared" si="163"/>
        <v>41730.458472222221</v>
      </c>
      <c r="M2616" t="b">
        <v>1</v>
      </c>
      <c r="N2616" s="5">
        <v>100</v>
      </c>
      <c r="O2616" t="b">
        <v>1</v>
      </c>
      <c r="P2616" s="5" t="s">
        <v>8299</v>
      </c>
      <c r="Q2616" s="5">
        <f t="shared" si="160"/>
        <v>102</v>
      </c>
      <c r="R2616" s="5">
        <v>107.1</v>
      </c>
      <c r="S2616" s="5">
        <f t="shared" si="161"/>
        <v>107.1</v>
      </c>
      <c r="T2616" s="5" t="s">
        <v>8330</v>
      </c>
      <c r="U2616" s="5" t="s">
        <v>8350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12">
        <f t="shared" si="162"/>
        <v>42490.25</v>
      </c>
      <c r="K2617" s="5">
        <v>1458820564</v>
      </c>
      <c r="L2617" s="12">
        <f t="shared" si="163"/>
        <v>42453.24726851852</v>
      </c>
      <c r="M2617" t="b">
        <v>0</v>
      </c>
      <c r="N2617" s="5">
        <v>72</v>
      </c>
      <c r="O2617" t="b">
        <v>1</v>
      </c>
      <c r="P2617" s="5" t="s">
        <v>8299</v>
      </c>
      <c r="Q2617" s="5">
        <f t="shared" si="160"/>
        <v>169.76511744127936</v>
      </c>
      <c r="R2617" s="5">
        <v>47.180555555555557</v>
      </c>
      <c r="S2617" s="5">
        <f t="shared" si="161"/>
        <v>47.180555555555557</v>
      </c>
      <c r="T2617" s="5" t="s">
        <v>8330</v>
      </c>
      <c r="U2617" s="5" t="s">
        <v>8350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12">
        <f t="shared" si="162"/>
        <v>42241.74454861111</v>
      </c>
      <c r="K2618" s="5">
        <v>1437954729</v>
      </c>
      <c r="L2618" s="12">
        <f t="shared" si="163"/>
        <v>42211.74454861111</v>
      </c>
      <c r="M2618" t="b">
        <v>1</v>
      </c>
      <c r="N2618" s="5">
        <v>238</v>
      </c>
      <c r="O2618" t="b">
        <v>1</v>
      </c>
      <c r="P2618" s="5" t="s">
        <v>8299</v>
      </c>
      <c r="Q2618" s="5">
        <f t="shared" si="160"/>
        <v>114.53400000000001</v>
      </c>
      <c r="R2618" s="5">
        <v>120.30882352941177</v>
      </c>
      <c r="S2618" s="5">
        <f t="shared" si="161"/>
        <v>120.30882352941177</v>
      </c>
      <c r="T2618" s="5" t="s">
        <v>8330</v>
      </c>
      <c r="U2618" s="5" t="s">
        <v>8350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12">
        <f t="shared" si="162"/>
        <v>41932.624432870369</v>
      </c>
      <c r="K2619" s="5">
        <v>1411246751</v>
      </c>
      <c r="L2619" s="12">
        <f t="shared" si="163"/>
        <v>41902.624432870369</v>
      </c>
      <c r="M2619" t="b">
        <v>1</v>
      </c>
      <c r="N2619" s="5">
        <v>159</v>
      </c>
      <c r="O2619" t="b">
        <v>1</v>
      </c>
      <c r="P2619" s="5" t="s">
        <v>8299</v>
      </c>
      <c r="Q2619" s="5">
        <f t="shared" si="160"/>
        <v>877.6</v>
      </c>
      <c r="R2619" s="5">
        <v>27.59748427672956</v>
      </c>
      <c r="S2619" s="5">
        <f t="shared" si="161"/>
        <v>27.59748427672956</v>
      </c>
      <c r="T2619" s="5" t="s">
        <v>8330</v>
      </c>
      <c r="U2619" s="5" t="s">
        <v>8350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12">
        <f t="shared" si="162"/>
        <v>42339.584039351852</v>
      </c>
      <c r="K2620" s="5">
        <v>1443812461</v>
      </c>
      <c r="L2620" s="12">
        <f t="shared" si="163"/>
        <v>42279.542372685188</v>
      </c>
      <c r="M2620" t="b">
        <v>1</v>
      </c>
      <c r="N2620" s="5">
        <v>77</v>
      </c>
      <c r="O2620" t="b">
        <v>1</v>
      </c>
      <c r="P2620" s="5" t="s">
        <v>8299</v>
      </c>
      <c r="Q2620" s="5">
        <f t="shared" si="160"/>
        <v>105.38666666666667</v>
      </c>
      <c r="R2620" s="5">
        <v>205.2987012987013</v>
      </c>
      <c r="S2620" s="5">
        <f t="shared" si="161"/>
        <v>205.2987012987013</v>
      </c>
      <c r="T2620" s="5" t="s">
        <v>8330</v>
      </c>
      <c r="U2620" s="5" t="s">
        <v>8350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12">
        <f t="shared" si="162"/>
        <v>42300.208333333328</v>
      </c>
      <c r="K2621" s="5">
        <v>1443302004</v>
      </c>
      <c r="L2621" s="12">
        <f t="shared" si="163"/>
        <v>42273.634305555555</v>
      </c>
      <c r="M2621" t="b">
        <v>1</v>
      </c>
      <c r="N2621" s="5">
        <v>53</v>
      </c>
      <c r="O2621" t="b">
        <v>1</v>
      </c>
      <c r="P2621" s="5" t="s">
        <v>8299</v>
      </c>
      <c r="Q2621" s="5">
        <f t="shared" si="160"/>
        <v>188.4</v>
      </c>
      <c r="R2621" s="5">
        <v>35.547169811320757</v>
      </c>
      <c r="S2621" s="5">
        <f t="shared" si="161"/>
        <v>35.547169811320757</v>
      </c>
      <c r="T2621" s="5" t="s">
        <v>8330</v>
      </c>
      <c r="U2621" s="5" t="s">
        <v>8350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12">
        <f t="shared" si="162"/>
        <v>42287.791666666672</v>
      </c>
      <c r="K2622" s="5">
        <v>1441339242</v>
      </c>
      <c r="L2622" s="12">
        <f t="shared" si="163"/>
        <v>42250.91715277778</v>
      </c>
      <c r="M2622" t="b">
        <v>1</v>
      </c>
      <c r="N2622" s="5">
        <v>1251</v>
      </c>
      <c r="O2622" t="b">
        <v>1</v>
      </c>
      <c r="P2622" s="5" t="s">
        <v>8299</v>
      </c>
      <c r="Q2622" s="5">
        <f t="shared" si="160"/>
        <v>143.65230769230769</v>
      </c>
      <c r="R2622" s="5">
        <v>74.639488409272587</v>
      </c>
      <c r="S2622" s="5">
        <f t="shared" si="161"/>
        <v>74.639488409272587</v>
      </c>
      <c r="T2622" s="5" t="s">
        <v>8330</v>
      </c>
      <c r="U2622" s="5" t="s">
        <v>8350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12">
        <f t="shared" si="162"/>
        <v>42145.497546296298</v>
      </c>
      <c r="K2623" s="5">
        <v>1429638988</v>
      </c>
      <c r="L2623" s="12">
        <f t="shared" si="163"/>
        <v>42115.497546296298</v>
      </c>
      <c r="M2623" t="b">
        <v>1</v>
      </c>
      <c r="N2623" s="5">
        <v>465</v>
      </c>
      <c r="O2623" t="b">
        <v>1</v>
      </c>
      <c r="P2623" s="5" t="s">
        <v>8299</v>
      </c>
      <c r="Q2623" s="5">
        <f t="shared" si="160"/>
        <v>145.88</v>
      </c>
      <c r="R2623" s="5">
        <v>47.058064516129029</v>
      </c>
      <c r="S2623" s="5">
        <f t="shared" si="161"/>
        <v>47.058064516129029</v>
      </c>
      <c r="T2623" s="5" t="s">
        <v>8330</v>
      </c>
      <c r="U2623" s="5" t="s">
        <v>8350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12">
        <f t="shared" si="162"/>
        <v>42734.49324074074</v>
      </c>
      <c r="K2624" s="5">
        <v>1479232216</v>
      </c>
      <c r="L2624" s="12">
        <f t="shared" si="163"/>
        <v>42689.49324074074</v>
      </c>
      <c r="M2624" t="b">
        <v>0</v>
      </c>
      <c r="N2624" s="5">
        <v>74</v>
      </c>
      <c r="O2624" t="b">
        <v>1</v>
      </c>
      <c r="P2624" s="5" t="s">
        <v>8299</v>
      </c>
      <c r="Q2624" s="5">
        <f t="shared" si="160"/>
        <v>131.184</v>
      </c>
      <c r="R2624" s="5">
        <v>26.591351351351353</v>
      </c>
      <c r="S2624" s="5">
        <f t="shared" si="161"/>
        <v>26.591351351351353</v>
      </c>
      <c r="T2624" s="5" t="s">
        <v>8330</v>
      </c>
      <c r="U2624" s="5" t="s">
        <v>8350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12">
        <f t="shared" si="162"/>
        <v>42706.006550925929</v>
      </c>
      <c r="K2625" s="5">
        <v>1479449366</v>
      </c>
      <c r="L2625" s="12">
        <f t="shared" si="163"/>
        <v>42692.006550925929</v>
      </c>
      <c r="M2625" t="b">
        <v>0</v>
      </c>
      <c r="N2625" s="5">
        <v>62</v>
      </c>
      <c r="O2625" t="b">
        <v>1</v>
      </c>
      <c r="P2625" s="5" t="s">
        <v>8299</v>
      </c>
      <c r="Q2625" s="5">
        <f t="shared" si="160"/>
        <v>114</v>
      </c>
      <c r="R2625" s="5">
        <v>36.774193548387096</v>
      </c>
      <c r="S2625" s="5">
        <f t="shared" si="161"/>
        <v>36.774193548387096</v>
      </c>
      <c r="T2625" s="5" t="s">
        <v>8330</v>
      </c>
      <c r="U2625" s="5" t="s">
        <v>8350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12">
        <f t="shared" si="162"/>
        <v>41165.171550925923</v>
      </c>
      <c r="K2626" s="5">
        <v>1345716422</v>
      </c>
      <c r="L2626" s="12">
        <f t="shared" si="163"/>
        <v>41144.171550925923</v>
      </c>
      <c r="M2626" t="b">
        <v>0</v>
      </c>
      <c r="N2626" s="5">
        <v>3468</v>
      </c>
      <c r="O2626" t="b">
        <v>1</v>
      </c>
      <c r="P2626" s="5" t="s">
        <v>8299</v>
      </c>
      <c r="Q2626" s="5">
        <f t="shared" ref="Q2626:Q2689" si="164">E2626*100/D2626</f>
        <v>1379.420625</v>
      </c>
      <c r="R2626" s="5">
        <v>31.820544982698959</v>
      </c>
      <c r="S2626" s="5">
        <f t="shared" ref="S2626:S2689" si="165">IFERROR(R2626,0)</f>
        <v>31.820544982698959</v>
      </c>
      <c r="T2626" s="5" t="s">
        <v>8330</v>
      </c>
      <c r="U2626" s="5" t="s">
        <v>8350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12">
        <f t="shared" ref="J2627:J2690" si="166">(I2627/86400)+25569+(-6/24)</f>
        <v>42683.601944444439</v>
      </c>
      <c r="K2627" s="5">
        <v>1476559608</v>
      </c>
      <c r="L2627" s="12">
        <f t="shared" ref="L2627:L2690" si="167">(K2627/86400)+25569+(-6/24)</f>
        <v>42658.560277777782</v>
      </c>
      <c r="M2627" t="b">
        <v>0</v>
      </c>
      <c r="N2627" s="5">
        <v>52</v>
      </c>
      <c r="O2627" t="b">
        <v>1</v>
      </c>
      <c r="P2627" s="5" t="s">
        <v>8299</v>
      </c>
      <c r="Q2627" s="5">
        <f t="shared" si="164"/>
        <v>956</v>
      </c>
      <c r="R2627" s="5">
        <v>27.576923076923077</v>
      </c>
      <c r="S2627" s="5">
        <f t="shared" si="165"/>
        <v>27.576923076923077</v>
      </c>
      <c r="T2627" s="5" t="s">
        <v>8330</v>
      </c>
      <c r="U2627" s="5" t="s">
        <v>8350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12">
        <f t="shared" si="166"/>
        <v>42158.378113425926</v>
      </c>
      <c r="K2628" s="5">
        <v>1430751869</v>
      </c>
      <c r="L2628" s="12">
        <f t="shared" si="167"/>
        <v>42128.378113425926</v>
      </c>
      <c r="M2628" t="b">
        <v>0</v>
      </c>
      <c r="N2628" s="5">
        <v>50</v>
      </c>
      <c r="O2628" t="b">
        <v>1</v>
      </c>
      <c r="P2628" s="5" t="s">
        <v>8299</v>
      </c>
      <c r="Q2628" s="5">
        <f t="shared" si="164"/>
        <v>112</v>
      </c>
      <c r="R2628" s="5">
        <v>56</v>
      </c>
      <c r="S2628" s="5">
        <f t="shared" si="165"/>
        <v>56</v>
      </c>
      <c r="T2628" s="5" t="s">
        <v>8330</v>
      </c>
      <c r="U2628" s="5" t="s">
        <v>8350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12">
        <f t="shared" si="166"/>
        <v>42334.621076388888</v>
      </c>
      <c r="K2629" s="5">
        <v>1445975661</v>
      </c>
      <c r="L2629" s="12">
        <f t="shared" si="167"/>
        <v>42304.579409722224</v>
      </c>
      <c r="M2629" t="b">
        <v>0</v>
      </c>
      <c r="N2629" s="5">
        <v>45</v>
      </c>
      <c r="O2629" t="b">
        <v>1</v>
      </c>
      <c r="P2629" s="5" t="s">
        <v>8299</v>
      </c>
      <c r="Q2629" s="5">
        <f t="shared" si="164"/>
        <v>646.66666666666663</v>
      </c>
      <c r="R2629" s="5">
        <v>21.555555555555557</v>
      </c>
      <c r="S2629" s="5">
        <f t="shared" si="165"/>
        <v>21.555555555555557</v>
      </c>
      <c r="T2629" s="5" t="s">
        <v>8330</v>
      </c>
      <c r="U2629" s="5" t="s">
        <v>8350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12">
        <f t="shared" si="166"/>
        <v>41973.716053240743</v>
      </c>
      <c r="K2630" s="5">
        <v>1415661067</v>
      </c>
      <c r="L2630" s="12">
        <f t="shared" si="167"/>
        <v>41953.716053240743</v>
      </c>
      <c r="M2630" t="b">
        <v>0</v>
      </c>
      <c r="N2630" s="5">
        <v>21</v>
      </c>
      <c r="O2630" t="b">
        <v>1</v>
      </c>
      <c r="P2630" s="5" t="s">
        <v>8299</v>
      </c>
      <c r="Q2630" s="5">
        <f t="shared" si="164"/>
        <v>110.36948748510132</v>
      </c>
      <c r="R2630" s="5">
        <v>44.095238095238095</v>
      </c>
      <c r="S2630" s="5">
        <f t="shared" si="165"/>
        <v>44.095238095238095</v>
      </c>
      <c r="T2630" s="5" t="s">
        <v>8330</v>
      </c>
      <c r="U2630" s="5" t="s">
        <v>8350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12">
        <f t="shared" si="166"/>
        <v>42138.288449074069</v>
      </c>
      <c r="K2631" s="5">
        <v>1429016122</v>
      </c>
      <c r="L2631" s="12">
        <f t="shared" si="167"/>
        <v>42108.288449074069</v>
      </c>
      <c r="M2631" t="b">
        <v>0</v>
      </c>
      <c r="N2631" s="5">
        <v>100</v>
      </c>
      <c r="O2631" t="b">
        <v>1</v>
      </c>
      <c r="P2631" s="5" t="s">
        <v>8299</v>
      </c>
      <c r="Q2631" s="5">
        <f t="shared" si="164"/>
        <v>127.74</v>
      </c>
      <c r="R2631" s="5">
        <v>63.87</v>
      </c>
      <c r="S2631" s="5">
        <f t="shared" si="165"/>
        <v>63.87</v>
      </c>
      <c r="T2631" s="5" t="s">
        <v>8330</v>
      </c>
      <c r="U2631" s="5" t="s">
        <v>8350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12">
        <f t="shared" si="166"/>
        <v>42551.166666666672</v>
      </c>
      <c r="K2632" s="5">
        <v>1464921112</v>
      </c>
      <c r="L2632" s="12">
        <f t="shared" si="167"/>
        <v>42523.855462962965</v>
      </c>
      <c r="M2632" t="b">
        <v>0</v>
      </c>
      <c r="N2632" s="5">
        <v>81</v>
      </c>
      <c r="O2632" t="b">
        <v>1</v>
      </c>
      <c r="P2632" s="5" t="s">
        <v>8299</v>
      </c>
      <c r="Q2632" s="5">
        <f t="shared" si="164"/>
        <v>157.9</v>
      </c>
      <c r="R2632" s="5">
        <v>38.987654320987652</v>
      </c>
      <c r="S2632" s="5">
        <f t="shared" si="165"/>
        <v>38.987654320987652</v>
      </c>
      <c r="T2632" s="5" t="s">
        <v>8330</v>
      </c>
      <c r="U2632" s="5" t="s">
        <v>8350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12">
        <f t="shared" si="166"/>
        <v>42245.919293981482</v>
      </c>
      <c r="K2633" s="5">
        <v>1438488227</v>
      </c>
      <c r="L2633" s="12">
        <f t="shared" si="167"/>
        <v>42217.919293981482</v>
      </c>
      <c r="M2633" t="b">
        <v>0</v>
      </c>
      <c r="N2633" s="5">
        <v>286</v>
      </c>
      <c r="O2633" t="b">
        <v>1</v>
      </c>
      <c r="P2633" s="5" t="s">
        <v>8299</v>
      </c>
      <c r="Q2633" s="5">
        <f t="shared" si="164"/>
        <v>114.66525</v>
      </c>
      <c r="R2633" s="5">
        <v>80.185489510489504</v>
      </c>
      <c r="S2633" s="5">
        <f t="shared" si="165"/>
        <v>80.185489510489504</v>
      </c>
      <c r="T2633" s="5" t="s">
        <v>8330</v>
      </c>
      <c r="U2633" s="5" t="s">
        <v>8350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12">
        <f t="shared" si="166"/>
        <v>42518.811793981484</v>
      </c>
      <c r="K2634" s="5">
        <v>1462325339</v>
      </c>
      <c r="L2634" s="12">
        <f t="shared" si="167"/>
        <v>42493.811793981484</v>
      </c>
      <c r="M2634" t="b">
        <v>0</v>
      </c>
      <c r="N2634" s="5">
        <v>42</v>
      </c>
      <c r="O2634" t="b">
        <v>1</v>
      </c>
      <c r="P2634" s="5" t="s">
        <v>8299</v>
      </c>
      <c r="Q2634" s="5">
        <f t="shared" si="164"/>
        <v>137.00934579439252</v>
      </c>
      <c r="R2634" s="5">
        <v>34.904761904761905</v>
      </c>
      <c r="S2634" s="5">
        <f t="shared" si="165"/>
        <v>34.904761904761905</v>
      </c>
      <c r="T2634" s="5" t="s">
        <v>8330</v>
      </c>
      <c r="U2634" s="5" t="s">
        <v>8350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12">
        <f t="shared" si="166"/>
        <v>41697.708333333336</v>
      </c>
      <c r="K2635" s="5">
        <v>1390938332</v>
      </c>
      <c r="L2635" s="12">
        <f t="shared" si="167"/>
        <v>41667.573287037041</v>
      </c>
      <c r="M2635" t="b">
        <v>0</v>
      </c>
      <c r="N2635" s="5">
        <v>199</v>
      </c>
      <c r="O2635" t="b">
        <v>1</v>
      </c>
      <c r="P2635" s="5" t="s">
        <v>8299</v>
      </c>
      <c r="Q2635" s="5">
        <f t="shared" si="164"/>
        <v>354.62</v>
      </c>
      <c r="R2635" s="5">
        <v>89.100502512562812</v>
      </c>
      <c r="S2635" s="5">
        <f t="shared" si="165"/>
        <v>89.100502512562812</v>
      </c>
      <c r="T2635" s="5" t="s">
        <v>8330</v>
      </c>
      <c r="U2635" s="5" t="s">
        <v>8350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12">
        <f t="shared" si="166"/>
        <v>42642.406493055554</v>
      </c>
      <c r="K2636" s="5">
        <v>1472571921</v>
      </c>
      <c r="L2636" s="12">
        <f t="shared" si="167"/>
        <v>42612.406493055554</v>
      </c>
      <c r="M2636" t="b">
        <v>0</v>
      </c>
      <c r="N2636" s="5">
        <v>25</v>
      </c>
      <c r="O2636" t="b">
        <v>1</v>
      </c>
      <c r="P2636" s="5" t="s">
        <v>8299</v>
      </c>
      <c r="Q2636" s="5">
        <f t="shared" si="164"/>
        <v>106.02150537634408</v>
      </c>
      <c r="R2636" s="5">
        <v>39.44</v>
      </c>
      <c r="S2636" s="5">
        <f t="shared" si="165"/>
        <v>39.44</v>
      </c>
      <c r="T2636" s="5" t="s">
        <v>8330</v>
      </c>
      <c r="U2636" s="5" t="s">
        <v>8350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12">
        <f t="shared" si="166"/>
        <v>42072.659270833334</v>
      </c>
      <c r="K2637" s="5">
        <v>1422917361</v>
      </c>
      <c r="L2637" s="12">
        <f t="shared" si="167"/>
        <v>42037.700937500005</v>
      </c>
      <c r="M2637" t="b">
        <v>0</v>
      </c>
      <c r="N2637" s="5">
        <v>84</v>
      </c>
      <c r="O2637" t="b">
        <v>1</v>
      </c>
      <c r="P2637" s="5" t="s">
        <v>8299</v>
      </c>
      <c r="Q2637" s="5">
        <f t="shared" si="164"/>
        <v>100</v>
      </c>
      <c r="R2637" s="5">
        <v>136.9047619047619</v>
      </c>
      <c r="S2637" s="5">
        <f t="shared" si="165"/>
        <v>136.9047619047619</v>
      </c>
      <c r="T2637" s="5" t="s">
        <v>8330</v>
      </c>
      <c r="U2637" s="5" t="s">
        <v>8350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12">
        <f t="shared" si="166"/>
        <v>42658.791666666672</v>
      </c>
      <c r="K2638" s="5">
        <v>1474641914</v>
      </c>
      <c r="L2638" s="12">
        <f t="shared" si="167"/>
        <v>42636.364745370374</v>
      </c>
      <c r="M2638" t="b">
        <v>0</v>
      </c>
      <c r="N2638" s="5">
        <v>50</v>
      </c>
      <c r="O2638" t="b">
        <v>1</v>
      </c>
      <c r="P2638" s="5" t="s">
        <v>8299</v>
      </c>
      <c r="Q2638" s="5">
        <f t="shared" si="164"/>
        <v>187.3</v>
      </c>
      <c r="R2638" s="5">
        <v>37.46</v>
      </c>
      <c r="S2638" s="5">
        <f t="shared" si="165"/>
        <v>37.46</v>
      </c>
      <c r="T2638" s="5" t="s">
        <v>8330</v>
      </c>
      <c r="U2638" s="5" t="s">
        <v>8350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12">
        <f t="shared" si="166"/>
        <v>42655.299479166672</v>
      </c>
      <c r="K2639" s="5">
        <v>1474895475</v>
      </c>
      <c r="L2639" s="12">
        <f t="shared" si="167"/>
        <v>42639.299479166672</v>
      </c>
      <c r="M2639" t="b">
        <v>0</v>
      </c>
      <c r="N2639" s="5">
        <v>26</v>
      </c>
      <c r="O2639" t="b">
        <v>1</v>
      </c>
      <c r="P2639" s="5" t="s">
        <v>8299</v>
      </c>
      <c r="Q2639" s="5">
        <f t="shared" si="164"/>
        <v>166.2</v>
      </c>
      <c r="R2639" s="5">
        <v>31.96153846153846</v>
      </c>
      <c r="S2639" s="5">
        <f t="shared" si="165"/>
        <v>31.96153846153846</v>
      </c>
      <c r="T2639" s="5" t="s">
        <v>8330</v>
      </c>
      <c r="U2639" s="5" t="s">
        <v>8350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12">
        <f t="shared" si="166"/>
        <v>42019.663136574076</v>
      </c>
      <c r="K2640" s="5">
        <v>1418766895</v>
      </c>
      <c r="L2640" s="12">
        <f t="shared" si="167"/>
        <v>41989.663136574076</v>
      </c>
      <c r="M2640" t="b">
        <v>0</v>
      </c>
      <c r="N2640" s="5">
        <v>14</v>
      </c>
      <c r="O2640" t="b">
        <v>1</v>
      </c>
      <c r="P2640" s="5" t="s">
        <v>8299</v>
      </c>
      <c r="Q2640" s="5">
        <f t="shared" si="164"/>
        <v>101.72910662824208</v>
      </c>
      <c r="R2640" s="5">
        <v>25.214285714285715</v>
      </c>
      <c r="S2640" s="5">
        <f t="shared" si="165"/>
        <v>25.214285714285715</v>
      </c>
      <c r="T2640" s="5" t="s">
        <v>8330</v>
      </c>
      <c r="U2640" s="5" t="s">
        <v>8350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12">
        <f t="shared" si="166"/>
        <v>42054.61513888889</v>
      </c>
      <c r="K2641" s="5">
        <v>1421786748</v>
      </c>
      <c r="L2641" s="12">
        <f t="shared" si="167"/>
        <v>42024.61513888889</v>
      </c>
      <c r="M2641" t="b">
        <v>0</v>
      </c>
      <c r="N2641" s="5">
        <v>49</v>
      </c>
      <c r="O2641" t="b">
        <v>1</v>
      </c>
      <c r="P2641" s="5" t="s">
        <v>8299</v>
      </c>
      <c r="Q2641" s="5">
        <f t="shared" si="164"/>
        <v>164</v>
      </c>
      <c r="R2641" s="5">
        <v>10.040816326530612</v>
      </c>
      <c r="S2641" s="5">
        <f t="shared" si="165"/>
        <v>10.040816326530612</v>
      </c>
      <c r="T2641" s="5" t="s">
        <v>8330</v>
      </c>
      <c r="U2641" s="5" t="s">
        <v>8350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12">
        <f t="shared" si="166"/>
        <v>42162.910578703704</v>
      </c>
      <c r="K2642" s="5">
        <v>1428551474</v>
      </c>
      <c r="L2642" s="12">
        <f t="shared" si="167"/>
        <v>42102.910578703704</v>
      </c>
      <c r="M2642" t="b">
        <v>0</v>
      </c>
      <c r="N2642" s="5">
        <v>69</v>
      </c>
      <c r="O2642" t="b">
        <v>1</v>
      </c>
      <c r="P2642" s="5" t="s">
        <v>8299</v>
      </c>
      <c r="Q2642" s="5">
        <f t="shared" si="164"/>
        <v>105.66666666666667</v>
      </c>
      <c r="R2642" s="5">
        <v>45.94202898550725</v>
      </c>
      <c r="S2642" s="5">
        <f t="shared" si="165"/>
        <v>45.94202898550725</v>
      </c>
      <c r="T2642" s="5" t="s">
        <v>8330</v>
      </c>
      <c r="U2642" s="5" t="s">
        <v>8350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12">
        <f t="shared" si="166"/>
        <v>41897.589583333334</v>
      </c>
      <c r="K2643" s="5">
        <v>1409341863</v>
      </c>
      <c r="L2643" s="12">
        <f t="shared" si="167"/>
        <v>41880.577118055553</v>
      </c>
      <c r="M2643" t="b">
        <v>0</v>
      </c>
      <c r="N2643" s="5">
        <v>1</v>
      </c>
      <c r="O2643" t="b">
        <v>0</v>
      </c>
      <c r="P2643" s="5" t="s">
        <v>8299</v>
      </c>
      <c r="Q2643" s="5">
        <f t="shared" si="164"/>
        <v>1</v>
      </c>
      <c r="R2643" s="5">
        <v>15</v>
      </c>
      <c r="S2643" s="5">
        <f t="shared" si="165"/>
        <v>15</v>
      </c>
      <c r="T2643" s="5" t="s">
        <v>8330</v>
      </c>
      <c r="U2643" s="5" t="s">
        <v>8350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12">
        <f t="shared" si="166"/>
        <v>42566.039583333331</v>
      </c>
      <c r="K2644" s="5">
        <v>1465970108</v>
      </c>
      <c r="L2644" s="12">
        <f t="shared" si="167"/>
        <v>42535.996620370366</v>
      </c>
      <c r="M2644" t="b">
        <v>0</v>
      </c>
      <c r="N2644" s="5">
        <v>0</v>
      </c>
      <c r="O2644" t="b">
        <v>0</v>
      </c>
      <c r="P2644" s="5" t="s">
        <v>8299</v>
      </c>
      <c r="Q2644" s="5">
        <f t="shared" si="164"/>
        <v>0</v>
      </c>
      <c r="R2644" s="5" t="e">
        <v>#DIV/0!</v>
      </c>
      <c r="S2644" s="5">
        <f t="shared" si="165"/>
        <v>0</v>
      </c>
      <c r="T2644" s="5" t="s">
        <v>8330</v>
      </c>
      <c r="U2644" s="5" t="s">
        <v>8350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12">
        <f t="shared" si="166"/>
        <v>42725.082638888889</v>
      </c>
      <c r="K2645" s="5">
        <v>1479218315</v>
      </c>
      <c r="L2645" s="12">
        <f t="shared" si="167"/>
        <v>42689.332349537042</v>
      </c>
      <c r="M2645" t="b">
        <v>1</v>
      </c>
      <c r="N2645" s="5">
        <v>1501</v>
      </c>
      <c r="O2645" t="b">
        <v>0</v>
      </c>
      <c r="P2645" s="5" t="s">
        <v>8299</v>
      </c>
      <c r="Q2645" s="5">
        <f t="shared" si="164"/>
        <v>33.559730999999999</v>
      </c>
      <c r="R2645" s="5">
        <v>223.58248500999335</v>
      </c>
      <c r="S2645" s="5">
        <f t="shared" si="165"/>
        <v>223.58248500999335</v>
      </c>
      <c r="T2645" s="5" t="s">
        <v>8330</v>
      </c>
      <c r="U2645" s="5" t="s">
        <v>8350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12">
        <f t="shared" si="166"/>
        <v>42804.542071759264</v>
      </c>
      <c r="K2646" s="5">
        <v>1486580435</v>
      </c>
      <c r="L2646" s="12">
        <f t="shared" si="167"/>
        <v>42774.542071759264</v>
      </c>
      <c r="M2646" t="b">
        <v>1</v>
      </c>
      <c r="N2646" s="5">
        <v>52</v>
      </c>
      <c r="O2646" t="b">
        <v>0</v>
      </c>
      <c r="P2646" s="5" t="s">
        <v>8299</v>
      </c>
      <c r="Q2646" s="5">
        <f t="shared" si="164"/>
        <v>2.0529999999999999</v>
      </c>
      <c r="R2646" s="5">
        <v>39.480769230769234</v>
      </c>
      <c r="S2646" s="5">
        <f t="shared" si="165"/>
        <v>39.480769230769234</v>
      </c>
      <c r="T2646" s="5" t="s">
        <v>8330</v>
      </c>
      <c r="U2646" s="5" t="s">
        <v>8350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12">
        <f t="shared" si="166"/>
        <v>41951.634293981479</v>
      </c>
      <c r="K2647" s="5">
        <v>1412885603</v>
      </c>
      <c r="L2647" s="12">
        <f t="shared" si="167"/>
        <v>41921.592627314814</v>
      </c>
      <c r="M2647" t="b">
        <v>1</v>
      </c>
      <c r="N2647" s="5">
        <v>23</v>
      </c>
      <c r="O2647" t="b">
        <v>0</v>
      </c>
      <c r="P2647" s="5" t="s">
        <v>8299</v>
      </c>
      <c r="Q2647" s="5">
        <f t="shared" si="164"/>
        <v>10.5</v>
      </c>
      <c r="R2647" s="5">
        <v>91.304347826086953</v>
      </c>
      <c r="S2647" s="5">
        <f t="shared" si="165"/>
        <v>91.304347826086953</v>
      </c>
      <c r="T2647" s="5" t="s">
        <v>8330</v>
      </c>
      <c r="U2647" s="5" t="s">
        <v>8350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12">
        <f t="shared" si="166"/>
        <v>42256.063298611116</v>
      </c>
      <c r="K2648" s="5">
        <v>1439191869</v>
      </c>
      <c r="L2648" s="12">
        <f t="shared" si="167"/>
        <v>42226.063298611116</v>
      </c>
      <c r="M2648" t="b">
        <v>1</v>
      </c>
      <c r="N2648" s="5">
        <v>535</v>
      </c>
      <c r="O2648" t="b">
        <v>0</v>
      </c>
      <c r="P2648" s="5" t="s">
        <v>8299</v>
      </c>
      <c r="Q2648" s="5">
        <f t="shared" si="164"/>
        <v>8.4172840000000004</v>
      </c>
      <c r="R2648" s="5">
        <v>78.666205607476627</v>
      </c>
      <c r="S2648" s="5">
        <f t="shared" si="165"/>
        <v>78.666205607476627</v>
      </c>
      <c r="T2648" s="5" t="s">
        <v>8330</v>
      </c>
      <c r="U2648" s="5" t="s">
        <v>8350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12">
        <f t="shared" si="166"/>
        <v>42230.011793981481</v>
      </c>
      <c r="K2649" s="5">
        <v>1436941019</v>
      </c>
      <c r="L2649" s="12">
        <f t="shared" si="167"/>
        <v>42200.011793981481</v>
      </c>
      <c r="M2649" t="b">
        <v>0</v>
      </c>
      <c r="N2649" s="5">
        <v>3</v>
      </c>
      <c r="O2649" t="b">
        <v>0</v>
      </c>
      <c r="P2649" s="5" t="s">
        <v>8299</v>
      </c>
      <c r="Q2649" s="5">
        <f t="shared" si="164"/>
        <v>1.44</v>
      </c>
      <c r="R2649" s="5">
        <v>12</v>
      </c>
      <c r="S2649" s="5">
        <f t="shared" si="165"/>
        <v>12</v>
      </c>
      <c r="T2649" s="5" t="s">
        <v>8330</v>
      </c>
      <c r="U2649" s="5" t="s">
        <v>8350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12">
        <f t="shared" si="166"/>
        <v>42438.464814814812</v>
      </c>
      <c r="K2650" s="5">
        <v>1454951360</v>
      </c>
      <c r="L2650" s="12">
        <f t="shared" si="167"/>
        <v>42408.464814814812</v>
      </c>
      <c r="M2650" t="b">
        <v>0</v>
      </c>
      <c r="N2650" s="5">
        <v>6</v>
      </c>
      <c r="O2650" t="b">
        <v>0</v>
      </c>
      <c r="P2650" s="5" t="s">
        <v>8299</v>
      </c>
      <c r="Q2650" s="5">
        <f t="shared" si="164"/>
        <v>0.8833333333333333</v>
      </c>
      <c r="R2650" s="5">
        <v>17.666666666666668</v>
      </c>
      <c r="S2650" s="5">
        <f t="shared" si="165"/>
        <v>17.666666666666668</v>
      </c>
      <c r="T2650" s="5" t="s">
        <v>8330</v>
      </c>
      <c r="U2650" s="5" t="s">
        <v>8350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12">
        <f t="shared" si="166"/>
        <v>42401.74700231482</v>
      </c>
      <c r="K2651" s="5">
        <v>1449186941</v>
      </c>
      <c r="L2651" s="12">
        <f t="shared" si="167"/>
        <v>42341.74700231482</v>
      </c>
      <c r="M2651" t="b">
        <v>0</v>
      </c>
      <c r="N2651" s="5">
        <v>3</v>
      </c>
      <c r="O2651" t="b">
        <v>0</v>
      </c>
      <c r="P2651" s="5" t="s">
        <v>8299</v>
      </c>
      <c r="Q2651" s="5">
        <f t="shared" si="164"/>
        <v>9.9199999999999997E-2</v>
      </c>
      <c r="R2651" s="5">
        <v>41.333333333333336</v>
      </c>
      <c r="S2651" s="5">
        <f t="shared" si="165"/>
        <v>41.333333333333336</v>
      </c>
      <c r="T2651" s="5" t="s">
        <v>8330</v>
      </c>
      <c r="U2651" s="5" t="s">
        <v>8350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12">
        <f t="shared" si="166"/>
        <v>42725.374340277776</v>
      </c>
      <c r="K2652" s="5">
        <v>1479740343</v>
      </c>
      <c r="L2652" s="12">
        <f t="shared" si="167"/>
        <v>42695.374340277776</v>
      </c>
      <c r="M2652" t="b">
        <v>0</v>
      </c>
      <c r="N2652" s="5">
        <v>5</v>
      </c>
      <c r="O2652" t="b">
        <v>0</v>
      </c>
      <c r="P2652" s="5" t="s">
        <v>8299</v>
      </c>
      <c r="Q2652" s="5">
        <f t="shared" si="164"/>
        <v>0.59666666666666668</v>
      </c>
      <c r="R2652" s="5">
        <v>71.599999999999994</v>
      </c>
      <c r="S2652" s="5">
        <f t="shared" si="165"/>
        <v>71.599999999999994</v>
      </c>
      <c r="T2652" s="5" t="s">
        <v>8330</v>
      </c>
      <c r="U2652" s="5" t="s">
        <v>8350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12">
        <f t="shared" si="166"/>
        <v>42355.555659722224</v>
      </c>
      <c r="K2653" s="5">
        <v>1447960809</v>
      </c>
      <c r="L2653" s="12">
        <f t="shared" si="167"/>
        <v>42327.555659722224</v>
      </c>
      <c r="M2653" t="b">
        <v>0</v>
      </c>
      <c r="N2653" s="5">
        <v>17</v>
      </c>
      <c r="O2653" t="b">
        <v>0</v>
      </c>
      <c r="P2653" s="5" t="s">
        <v>8299</v>
      </c>
      <c r="Q2653" s="5">
        <f t="shared" si="164"/>
        <v>1.8689285714285715</v>
      </c>
      <c r="R2653" s="5">
        <v>307.8235294117647</v>
      </c>
      <c r="S2653" s="5">
        <f t="shared" si="165"/>
        <v>307.8235294117647</v>
      </c>
      <c r="T2653" s="5" t="s">
        <v>8330</v>
      </c>
      <c r="U2653" s="5" t="s">
        <v>8350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12">
        <f t="shared" si="166"/>
        <v>41982.908854166672</v>
      </c>
      <c r="K2654" s="5">
        <v>1415591325</v>
      </c>
      <c r="L2654" s="12">
        <f t="shared" si="167"/>
        <v>41952.908854166672</v>
      </c>
      <c r="M2654" t="b">
        <v>0</v>
      </c>
      <c r="N2654" s="5">
        <v>11</v>
      </c>
      <c r="O2654" t="b">
        <v>0</v>
      </c>
      <c r="P2654" s="5" t="s">
        <v>8299</v>
      </c>
      <c r="Q2654" s="5">
        <f t="shared" si="164"/>
        <v>0.88500000000000001</v>
      </c>
      <c r="R2654" s="5">
        <v>80.454545454545453</v>
      </c>
      <c r="S2654" s="5">
        <f t="shared" si="165"/>
        <v>80.454545454545453</v>
      </c>
      <c r="T2654" s="5" t="s">
        <v>8330</v>
      </c>
      <c r="U2654" s="5" t="s">
        <v>8350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12">
        <f t="shared" si="166"/>
        <v>41802.916666666664</v>
      </c>
      <c r="K2655" s="5">
        <v>1399909127</v>
      </c>
      <c r="L2655" s="12">
        <f t="shared" si="167"/>
        <v>41771.401932870373</v>
      </c>
      <c r="M2655" t="b">
        <v>0</v>
      </c>
      <c r="N2655" s="5">
        <v>70</v>
      </c>
      <c r="O2655" t="b">
        <v>0</v>
      </c>
      <c r="P2655" s="5" t="s">
        <v>8299</v>
      </c>
      <c r="Q2655" s="5">
        <f t="shared" si="164"/>
        <v>11.52156862745098</v>
      </c>
      <c r="R2655" s="5">
        <v>83.942857142857136</v>
      </c>
      <c r="S2655" s="5">
        <f t="shared" si="165"/>
        <v>83.942857142857136</v>
      </c>
      <c r="T2655" s="5" t="s">
        <v>8330</v>
      </c>
      <c r="U2655" s="5" t="s">
        <v>8350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12">
        <f t="shared" si="166"/>
        <v>42115.309328703705</v>
      </c>
      <c r="K2656" s="5">
        <v>1424442326</v>
      </c>
      <c r="L2656" s="12">
        <f t="shared" si="167"/>
        <v>42055.350995370369</v>
      </c>
      <c r="M2656" t="b">
        <v>0</v>
      </c>
      <c r="N2656" s="5">
        <v>6</v>
      </c>
      <c r="O2656" t="b">
        <v>0</v>
      </c>
      <c r="P2656" s="5" t="s">
        <v>8299</v>
      </c>
      <c r="Q2656" s="5">
        <f t="shared" si="164"/>
        <v>5.0999999999999997E-2</v>
      </c>
      <c r="R2656" s="5">
        <v>8.5</v>
      </c>
      <c r="S2656" s="5">
        <f t="shared" si="165"/>
        <v>8.5</v>
      </c>
      <c r="T2656" s="5" t="s">
        <v>8330</v>
      </c>
      <c r="U2656" s="5" t="s">
        <v>8350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12">
        <f t="shared" si="166"/>
        <v>42409.583333333328</v>
      </c>
      <c r="K2657" s="5">
        <v>1452631647</v>
      </c>
      <c r="L2657" s="12">
        <f t="shared" si="167"/>
        <v>42381.616284722222</v>
      </c>
      <c r="M2657" t="b">
        <v>0</v>
      </c>
      <c r="N2657" s="5">
        <v>43</v>
      </c>
      <c r="O2657" t="b">
        <v>0</v>
      </c>
      <c r="P2657" s="5" t="s">
        <v>8299</v>
      </c>
      <c r="Q2657" s="5">
        <f t="shared" si="164"/>
        <v>21.033333333333335</v>
      </c>
      <c r="R2657" s="5">
        <v>73.372093023255815</v>
      </c>
      <c r="S2657" s="5">
        <f t="shared" si="165"/>
        <v>73.372093023255815</v>
      </c>
      <c r="T2657" s="5" t="s">
        <v>8330</v>
      </c>
      <c r="U2657" s="5" t="s">
        <v>8350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12">
        <f t="shared" si="166"/>
        <v>42806.541666666672</v>
      </c>
      <c r="K2658" s="5">
        <v>1485966688</v>
      </c>
      <c r="L2658" s="12">
        <f t="shared" si="167"/>
        <v>42767.438518518524</v>
      </c>
      <c r="M2658" t="b">
        <v>0</v>
      </c>
      <c r="N2658" s="5">
        <v>152</v>
      </c>
      <c r="O2658" t="b">
        <v>0</v>
      </c>
      <c r="P2658" s="5" t="s">
        <v>8299</v>
      </c>
      <c r="Q2658" s="5">
        <f t="shared" si="164"/>
        <v>11.436666666666667</v>
      </c>
      <c r="R2658" s="5">
        <v>112.86184210526316</v>
      </c>
      <c r="S2658" s="5">
        <f t="shared" si="165"/>
        <v>112.86184210526316</v>
      </c>
      <c r="T2658" s="5" t="s">
        <v>8330</v>
      </c>
      <c r="U2658" s="5" t="s">
        <v>8350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12">
        <f t="shared" si="166"/>
        <v>42584.8125</v>
      </c>
      <c r="K2659" s="5">
        <v>1467325053</v>
      </c>
      <c r="L2659" s="12">
        <f t="shared" si="167"/>
        <v>42551.678854166668</v>
      </c>
      <c r="M2659" t="b">
        <v>0</v>
      </c>
      <c r="N2659" s="5">
        <v>59</v>
      </c>
      <c r="O2659" t="b">
        <v>0</v>
      </c>
      <c r="P2659" s="5" t="s">
        <v>8299</v>
      </c>
      <c r="Q2659" s="5">
        <f t="shared" si="164"/>
        <v>18.737933333333334</v>
      </c>
      <c r="R2659" s="5">
        <v>95.277627118644077</v>
      </c>
      <c r="S2659" s="5">
        <f t="shared" si="165"/>
        <v>95.277627118644077</v>
      </c>
      <c r="T2659" s="5" t="s">
        <v>8330</v>
      </c>
      <c r="U2659" s="5" t="s">
        <v>8350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12">
        <f t="shared" si="166"/>
        <v>42581.634189814809</v>
      </c>
      <c r="K2660" s="5">
        <v>1467321194</v>
      </c>
      <c r="L2660" s="12">
        <f t="shared" si="167"/>
        <v>42551.634189814809</v>
      </c>
      <c r="M2660" t="b">
        <v>0</v>
      </c>
      <c r="N2660" s="5">
        <v>4</v>
      </c>
      <c r="O2660" t="b">
        <v>0</v>
      </c>
      <c r="P2660" s="5" t="s">
        <v>8299</v>
      </c>
      <c r="Q2660" s="5">
        <f t="shared" si="164"/>
        <v>9.285714285714286E-2</v>
      </c>
      <c r="R2660" s="5">
        <v>22.75</v>
      </c>
      <c r="S2660" s="5">
        <f t="shared" si="165"/>
        <v>22.75</v>
      </c>
      <c r="T2660" s="5" t="s">
        <v>8330</v>
      </c>
      <c r="U2660" s="5" t="s">
        <v>8350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12">
        <f t="shared" si="166"/>
        <v>42111.819560185184</v>
      </c>
      <c r="K2661" s="5">
        <v>1426729210</v>
      </c>
      <c r="L2661" s="12">
        <f t="shared" si="167"/>
        <v>42081.819560185184</v>
      </c>
      <c r="M2661" t="b">
        <v>0</v>
      </c>
      <c r="N2661" s="5">
        <v>10</v>
      </c>
      <c r="O2661" t="b">
        <v>0</v>
      </c>
      <c r="P2661" s="5" t="s">
        <v>8299</v>
      </c>
      <c r="Q2661" s="5">
        <f t="shared" si="164"/>
        <v>2.7204081632653061</v>
      </c>
      <c r="R2661" s="5">
        <v>133.30000000000001</v>
      </c>
      <c r="S2661" s="5">
        <f t="shared" si="165"/>
        <v>133.30000000000001</v>
      </c>
      <c r="T2661" s="5" t="s">
        <v>8330</v>
      </c>
      <c r="U2661" s="5" t="s">
        <v>8350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12">
        <f t="shared" si="166"/>
        <v>42332.504837962959</v>
      </c>
      <c r="K2662" s="5">
        <v>1443200818</v>
      </c>
      <c r="L2662" s="12">
        <f t="shared" si="167"/>
        <v>42272.463171296295</v>
      </c>
      <c r="M2662" t="b">
        <v>0</v>
      </c>
      <c r="N2662" s="5">
        <v>5</v>
      </c>
      <c r="O2662" t="b">
        <v>0</v>
      </c>
      <c r="P2662" s="5" t="s">
        <v>8299</v>
      </c>
      <c r="Q2662" s="5">
        <f t="shared" si="164"/>
        <v>9.5000000000000001E-2</v>
      </c>
      <c r="R2662" s="5">
        <v>3.8</v>
      </c>
      <c r="S2662" s="5">
        <f t="shared" si="165"/>
        <v>3.8</v>
      </c>
      <c r="T2662" s="5" t="s">
        <v>8330</v>
      </c>
      <c r="U2662" s="5" t="s">
        <v>8350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12">
        <f t="shared" si="166"/>
        <v>41572.708449074074</v>
      </c>
      <c r="K2663" s="5">
        <v>1380150010</v>
      </c>
      <c r="L2663" s="12">
        <f t="shared" si="167"/>
        <v>41542.708449074074</v>
      </c>
      <c r="M2663" t="b">
        <v>0</v>
      </c>
      <c r="N2663" s="5">
        <v>60</v>
      </c>
      <c r="O2663" t="b">
        <v>1</v>
      </c>
      <c r="P2663" s="5" t="s">
        <v>8300</v>
      </c>
      <c r="Q2663" s="5">
        <f t="shared" si="164"/>
        <v>102.9</v>
      </c>
      <c r="R2663" s="5">
        <v>85.75</v>
      </c>
      <c r="S2663" s="5">
        <f t="shared" si="165"/>
        <v>85.75</v>
      </c>
      <c r="T2663" s="5" t="s">
        <v>8330</v>
      </c>
      <c r="U2663" s="5" t="s">
        <v>8351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12">
        <f t="shared" si="166"/>
        <v>42237.496678240743</v>
      </c>
      <c r="K2664" s="5">
        <v>1437587713</v>
      </c>
      <c r="L2664" s="12">
        <f t="shared" si="167"/>
        <v>42207.496678240743</v>
      </c>
      <c r="M2664" t="b">
        <v>0</v>
      </c>
      <c r="N2664" s="5">
        <v>80</v>
      </c>
      <c r="O2664" t="b">
        <v>1</v>
      </c>
      <c r="P2664" s="5" t="s">
        <v>8300</v>
      </c>
      <c r="Q2664" s="5">
        <f t="shared" si="164"/>
        <v>106.8</v>
      </c>
      <c r="R2664" s="5">
        <v>267</v>
      </c>
      <c r="S2664" s="5">
        <f t="shared" si="165"/>
        <v>267</v>
      </c>
      <c r="T2664" s="5" t="s">
        <v>8330</v>
      </c>
      <c r="U2664" s="5" t="s">
        <v>8351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12">
        <f t="shared" si="166"/>
        <v>42251.375</v>
      </c>
      <c r="K2665" s="5">
        <v>1438873007</v>
      </c>
      <c r="L2665" s="12">
        <f t="shared" si="167"/>
        <v>42222.372766203705</v>
      </c>
      <c r="M2665" t="b">
        <v>0</v>
      </c>
      <c r="N2665" s="5">
        <v>56</v>
      </c>
      <c r="O2665" t="b">
        <v>1</v>
      </c>
      <c r="P2665" s="5" t="s">
        <v>8300</v>
      </c>
      <c r="Q2665" s="5">
        <f t="shared" si="164"/>
        <v>104.59625</v>
      </c>
      <c r="R2665" s="5">
        <v>373.55803571428572</v>
      </c>
      <c r="S2665" s="5">
        <f t="shared" si="165"/>
        <v>373.55803571428572</v>
      </c>
      <c r="T2665" s="5" t="s">
        <v>8330</v>
      </c>
      <c r="U2665" s="5" t="s">
        <v>8351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12">
        <f t="shared" si="166"/>
        <v>42347.040972222225</v>
      </c>
      <c r="K2666" s="5">
        <v>1446683797</v>
      </c>
      <c r="L2666" s="12">
        <f t="shared" si="167"/>
        <v>42312.77542824074</v>
      </c>
      <c r="M2666" t="b">
        <v>0</v>
      </c>
      <c r="N2666" s="5">
        <v>104</v>
      </c>
      <c r="O2666" t="b">
        <v>1</v>
      </c>
      <c r="P2666" s="5" t="s">
        <v>8300</v>
      </c>
      <c r="Q2666" s="5">
        <f t="shared" si="164"/>
        <v>103.42857142857143</v>
      </c>
      <c r="R2666" s="5">
        <v>174.03846153846155</v>
      </c>
      <c r="S2666" s="5">
        <f t="shared" si="165"/>
        <v>174.03846153846155</v>
      </c>
      <c r="T2666" s="5" t="s">
        <v>8330</v>
      </c>
      <c r="U2666" s="5" t="s">
        <v>8351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12">
        <f t="shared" si="166"/>
        <v>42128.645532407405</v>
      </c>
      <c r="K2667" s="5">
        <v>1426886974</v>
      </c>
      <c r="L2667" s="12">
        <f t="shared" si="167"/>
        <v>42083.645532407405</v>
      </c>
      <c r="M2667" t="b">
        <v>0</v>
      </c>
      <c r="N2667" s="5">
        <v>46</v>
      </c>
      <c r="O2667" t="b">
        <v>1</v>
      </c>
      <c r="P2667" s="5" t="s">
        <v>8300</v>
      </c>
      <c r="Q2667" s="5">
        <f t="shared" si="164"/>
        <v>123.14285714285714</v>
      </c>
      <c r="R2667" s="5">
        <v>93.695652173913047</v>
      </c>
      <c r="S2667" s="5">
        <f t="shared" si="165"/>
        <v>93.695652173913047</v>
      </c>
      <c r="T2667" s="5" t="s">
        <v>8330</v>
      </c>
      <c r="U2667" s="5" t="s">
        <v>8351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12">
        <f t="shared" si="166"/>
        <v>42272.625</v>
      </c>
      <c r="K2668" s="5">
        <v>1440008439</v>
      </c>
      <c r="L2668" s="12">
        <f t="shared" si="167"/>
        <v>42235.514340277776</v>
      </c>
      <c r="M2668" t="b">
        <v>0</v>
      </c>
      <c r="N2668" s="5">
        <v>206</v>
      </c>
      <c r="O2668" t="b">
        <v>1</v>
      </c>
      <c r="P2668" s="5" t="s">
        <v>8300</v>
      </c>
      <c r="Q2668" s="5">
        <f t="shared" si="164"/>
        <v>159.29509999999999</v>
      </c>
      <c r="R2668" s="5">
        <v>77.327718446601949</v>
      </c>
      <c r="S2668" s="5">
        <f t="shared" si="165"/>
        <v>77.327718446601949</v>
      </c>
      <c r="T2668" s="5" t="s">
        <v>8330</v>
      </c>
      <c r="U2668" s="5" t="s">
        <v>8351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12">
        <f t="shared" si="166"/>
        <v>42410.676111111112</v>
      </c>
      <c r="K2669" s="5">
        <v>1452550416</v>
      </c>
      <c r="L2669" s="12">
        <f t="shared" si="167"/>
        <v>42380.676111111112</v>
      </c>
      <c r="M2669" t="b">
        <v>0</v>
      </c>
      <c r="N2669" s="5">
        <v>18</v>
      </c>
      <c r="O2669" t="b">
        <v>1</v>
      </c>
      <c r="P2669" s="5" t="s">
        <v>8300</v>
      </c>
      <c r="Q2669" s="5">
        <f t="shared" si="164"/>
        <v>110.66666666666667</v>
      </c>
      <c r="R2669" s="5">
        <v>92.222222222222229</v>
      </c>
      <c r="S2669" s="5">
        <f t="shared" si="165"/>
        <v>92.222222222222229</v>
      </c>
      <c r="T2669" s="5" t="s">
        <v>8330</v>
      </c>
      <c r="U2669" s="5" t="s">
        <v>8351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12">
        <f t="shared" si="166"/>
        <v>42317.35555555555</v>
      </c>
      <c r="K2670" s="5">
        <v>1443449265</v>
      </c>
      <c r="L2670" s="12">
        <f t="shared" si="167"/>
        <v>42275.33871527778</v>
      </c>
      <c r="M2670" t="b">
        <v>0</v>
      </c>
      <c r="N2670" s="5">
        <v>28</v>
      </c>
      <c r="O2670" t="b">
        <v>1</v>
      </c>
      <c r="P2670" s="5" t="s">
        <v>8300</v>
      </c>
      <c r="Q2670" s="5">
        <f t="shared" si="164"/>
        <v>170.7</v>
      </c>
      <c r="R2670" s="5">
        <v>60.964285714285715</v>
      </c>
      <c r="S2670" s="5">
        <f t="shared" si="165"/>
        <v>60.964285714285715</v>
      </c>
      <c r="T2670" s="5" t="s">
        <v>8330</v>
      </c>
      <c r="U2670" s="5" t="s">
        <v>8351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12">
        <f t="shared" si="166"/>
        <v>42378.785833333328</v>
      </c>
      <c r="K2671" s="5">
        <v>1447203096</v>
      </c>
      <c r="L2671" s="12">
        <f t="shared" si="167"/>
        <v>42318.785833333328</v>
      </c>
      <c r="M2671" t="b">
        <v>0</v>
      </c>
      <c r="N2671" s="5">
        <v>11</v>
      </c>
      <c r="O2671" t="b">
        <v>1</v>
      </c>
      <c r="P2671" s="5" t="s">
        <v>8300</v>
      </c>
      <c r="Q2671" s="5">
        <f t="shared" si="164"/>
        <v>125.125</v>
      </c>
      <c r="R2671" s="5">
        <v>91</v>
      </c>
      <c r="S2671" s="5">
        <f t="shared" si="165"/>
        <v>91</v>
      </c>
      <c r="T2671" s="5" t="s">
        <v>8330</v>
      </c>
      <c r="U2671" s="5" t="s">
        <v>8351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12">
        <f t="shared" si="166"/>
        <v>41848.770601851851</v>
      </c>
      <c r="K2672" s="5">
        <v>1404174580</v>
      </c>
      <c r="L2672" s="12">
        <f t="shared" si="167"/>
        <v>41820.770601851851</v>
      </c>
      <c r="M2672" t="b">
        <v>1</v>
      </c>
      <c r="N2672" s="5">
        <v>60</v>
      </c>
      <c r="O2672" t="b">
        <v>0</v>
      </c>
      <c r="P2672" s="5" t="s">
        <v>8300</v>
      </c>
      <c r="Q2672" s="5">
        <f t="shared" si="164"/>
        <v>6.415860933964205</v>
      </c>
      <c r="R2672" s="5">
        <v>41.583333333333336</v>
      </c>
      <c r="S2672" s="5">
        <f t="shared" si="165"/>
        <v>41.583333333333336</v>
      </c>
      <c r="T2672" s="5" t="s">
        <v>8330</v>
      </c>
      <c r="U2672" s="5" t="s">
        <v>8351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12">
        <f t="shared" si="166"/>
        <v>41992.568055555559</v>
      </c>
      <c r="K2673" s="5">
        <v>1416419916</v>
      </c>
      <c r="L2673" s="12">
        <f t="shared" si="167"/>
        <v>41962.499027777776</v>
      </c>
      <c r="M2673" t="b">
        <v>1</v>
      </c>
      <c r="N2673" s="5">
        <v>84</v>
      </c>
      <c r="O2673" t="b">
        <v>0</v>
      </c>
      <c r="P2673" s="5" t="s">
        <v>8300</v>
      </c>
      <c r="Q2673" s="5">
        <f t="shared" si="164"/>
        <v>11.343999999999999</v>
      </c>
      <c r="R2673" s="5">
        <v>33.761904761904759</v>
      </c>
      <c r="S2673" s="5">
        <f t="shared" si="165"/>
        <v>33.761904761904759</v>
      </c>
      <c r="T2673" s="5" t="s">
        <v>8330</v>
      </c>
      <c r="U2673" s="5" t="s">
        <v>8351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12">
        <f t="shared" si="166"/>
        <v>42366</v>
      </c>
      <c r="K2674" s="5">
        <v>1449436390</v>
      </c>
      <c r="L2674" s="12">
        <f t="shared" si="167"/>
        <v>42344.634143518517</v>
      </c>
      <c r="M2674" t="b">
        <v>1</v>
      </c>
      <c r="N2674" s="5">
        <v>47</v>
      </c>
      <c r="O2674" t="b">
        <v>0</v>
      </c>
      <c r="P2674" s="5" t="s">
        <v>8300</v>
      </c>
      <c r="Q2674" s="5">
        <f t="shared" si="164"/>
        <v>33.19</v>
      </c>
      <c r="R2674" s="5">
        <v>70.61702127659575</v>
      </c>
      <c r="S2674" s="5">
        <f t="shared" si="165"/>
        <v>70.61702127659575</v>
      </c>
      <c r="T2674" s="5" t="s">
        <v>8330</v>
      </c>
      <c r="U2674" s="5" t="s">
        <v>8351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12">
        <f t="shared" si="166"/>
        <v>41941.697916666664</v>
      </c>
      <c r="K2675" s="5">
        <v>1412081999</v>
      </c>
      <c r="L2675" s="12">
        <f t="shared" si="167"/>
        <v>41912.291655092595</v>
      </c>
      <c r="M2675" t="b">
        <v>1</v>
      </c>
      <c r="N2675" s="5">
        <v>66</v>
      </c>
      <c r="O2675" t="b">
        <v>0</v>
      </c>
      <c r="P2675" s="5" t="s">
        <v>8300</v>
      </c>
      <c r="Q2675" s="5">
        <f t="shared" si="164"/>
        <v>27.58</v>
      </c>
      <c r="R2675" s="5">
        <v>167.15151515151516</v>
      </c>
      <c r="S2675" s="5">
        <f t="shared" si="165"/>
        <v>167.15151515151516</v>
      </c>
      <c r="T2675" s="5" t="s">
        <v>8330</v>
      </c>
      <c r="U2675" s="5" t="s">
        <v>8351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12">
        <f t="shared" si="166"/>
        <v>42555.957638888889</v>
      </c>
      <c r="K2676" s="5">
        <v>1465398670</v>
      </c>
      <c r="L2676" s="12">
        <f t="shared" si="167"/>
        <v>42529.382754629631</v>
      </c>
      <c r="M2676" t="b">
        <v>1</v>
      </c>
      <c r="N2676" s="5">
        <v>171</v>
      </c>
      <c r="O2676" t="b">
        <v>0</v>
      </c>
      <c r="P2676" s="5" t="s">
        <v>8300</v>
      </c>
      <c r="Q2676" s="5">
        <f t="shared" si="164"/>
        <v>62.84</v>
      </c>
      <c r="R2676" s="5">
        <v>128.61988304093566</v>
      </c>
      <c r="S2676" s="5">
        <f t="shared" si="165"/>
        <v>128.61988304093566</v>
      </c>
      <c r="T2676" s="5" t="s">
        <v>8330</v>
      </c>
      <c r="U2676" s="5" t="s">
        <v>8351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12">
        <f t="shared" si="166"/>
        <v>41953.649178240739</v>
      </c>
      <c r="K2677" s="5">
        <v>1413059689</v>
      </c>
      <c r="L2677" s="12">
        <f t="shared" si="167"/>
        <v>41923.607511574075</v>
      </c>
      <c r="M2677" t="b">
        <v>1</v>
      </c>
      <c r="N2677" s="5">
        <v>29</v>
      </c>
      <c r="O2677" t="b">
        <v>0</v>
      </c>
      <c r="P2677" s="5" t="s">
        <v>8300</v>
      </c>
      <c r="Q2677" s="5">
        <f t="shared" si="164"/>
        <v>7.5880000000000001</v>
      </c>
      <c r="R2677" s="5">
        <v>65.41379310344827</v>
      </c>
      <c r="S2677" s="5">
        <f t="shared" si="165"/>
        <v>65.41379310344827</v>
      </c>
      <c r="T2677" s="5" t="s">
        <v>8330</v>
      </c>
      <c r="U2677" s="5" t="s">
        <v>8351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12">
        <f t="shared" si="166"/>
        <v>42512.374699074076</v>
      </c>
      <c r="K2678" s="5">
        <v>1461337174</v>
      </c>
      <c r="L2678" s="12">
        <f t="shared" si="167"/>
        <v>42482.374699074076</v>
      </c>
      <c r="M2678" t="b">
        <v>0</v>
      </c>
      <c r="N2678" s="5">
        <v>9</v>
      </c>
      <c r="O2678" t="b">
        <v>0</v>
      </c>
      <c r="P2678" s="5" t="s">
        <v>8300</v>
      </c>
      <c r="Q2678" s="5">
        <f t="shared" si="164"/>
        <v>50.38095238095238</v>
      </c>
      <c r="R2678" s="5">
        <v>117.55555555555556</v>
      </c>
      <c r="S2678" s="5">
        <f t="shared" si="165"/>
        <v>117.55555555555556</v>
      </c>
      <c r="T2678" s="5" t="s">
        <v>8330</v>
      </c>
      <c r="U2678" s="5" t="s">
        <v>8351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12">
        <f t="shared" si="166"/>
        <v>41822.779432870375</v>
      </c>
      <c r="K2679" s="5">
        <v>1401756143</v>
      </c>
      <c r="L2679" s="12">
        <f t="shared" si="167"/>
        <v>41792.779432870375</v>
      </c>
      <c r="M2679" t="b">
        <v>0</v>
      </c>
      <c r="N2679" s="5">
        <v>27</v>
      </c>
      <c r="O2679" t="b">
        <v>0</v>
      </c>
      <c r="P2679" s="5" t="s">
        <v>8300</v>
      </c>
      <c r="Q2679" s="5">
        <f t="shared" si="164"/>
        <v>17.512820512820515</v>
      </c>
      <c r="R2679" s="5">
        <v>126.48148148148148</v>
      </c>
      <c r="S2679" s="5">
        <f t="shared" si="165"/>
        <v>126.48148148148148</v>
      </c>
      <c r="T2679" s="5" t="s">
        <v>8330</v>
      </c>
      <c r="U2679" s="5" t="s">
        <v>8351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12">
        <f t="shared" si="166"/>
        <v>42271.548206018517</v>
      </c>
      <c r="K2680" s="5">
        <v>1440529765</v>
      </c>
      <c r="L2680" s="12">
        <f t="shared" si="167"/>
        <v>42241.548206018517</v>
      </c>
      <c r="M2680" t="b">
        <v>0</v>
      </c>
      <c r="N2680" s="5">
        <v>2</v>
      </c>
      <c r="O2680" t="b">
        <v>0</v>
      </c>
      <c r="P2680" s="5" t="s">
        <v>8300</v>
      </c>
      <c r="Q2680" s="5">
        <f t="shared" si="164"/>
        <v>1.375E-2</v>
      </c>
      <c r="R2680" s="5">
        <v>550</v>
      </c>
      <c r="S2680" s="5">
        <f t="shared" si="165"/>
        <v>550</v>
      </c>
      <c r="T2680" s="5" t="s">
        <v>8330</v>
      </c>
      <c r="U2680" s="5" t="s">
        <v>8351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12">
        <f t="shared" si="166"/>
        <v>42062.751087962963</v>
      </c>
      <c r="K2681" s="5">
        <v>1422489694</v>
      </c>
      <c r="L2681" s="12">
        <f t="shared" si="167"/>
        <v>42032.751087962963</v>
      </c>
      <c r="M2681" t="b">
        <v>0</v>
      </c>
      <c r="N2681" s="5">
        <v>3</v>
      </c>
      <c r="O2681" t="b">
        <v>0</v>
      </c>
      <c r="P2681" s="5" t="s">
        <v>8300</v>
      </c>
      <c r="Q2681" s="5">
        <f t="shared" si="164"/>
        <v>0.33</v>
      </c>
      <c r="R2681" s="5">
        <v>44</v>
      </c>
      <c r="S2681" s="5">
        <f t="shared" si="165"/>
        <v>44</v>
      </c>
      <c r="T2681" s="5" t="s">
        <v>8330</v>
      </c>
      <c r="U2681" s="5" t="s">
        <v>8351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12">
        <f t="shared" si="166"/>
        <v>42465.920034722221</v>
      </c>
      <c r="K2682" s="5">
        <v>1457327091</v>
      </c>
      <c r="L2682" s="12">
        <f t="shared" si="167"/>
        <v>42435.961701388893</v>
      </c>
      <c r="M2682" t="b">
        <v>0</v>
      </c>
      <c r="N2682" s="5">
        <v>4</v>
      </c>
      <c r="O2682" t="b">
        <v>0</v>
      </c>
      <c r="P2682" s="5" t="s">
        <v>8300</v>
      </c>
      <c r="Q2682" s="5">
        <f t="shared" si="164"/>
        <v>0.86250000000000004</v>
      </c>
      <c r="R2682" s="5">
        <v>69</v>
      </c>
      <c r="S2682" s="5">
        <f t="shared" si="165"/>
        <v>69</v>
      </c>
      <c r="T2682" s="5" t="s">
        <v>8330</v>
      </c>
      <c r="U2682" s="5" t="s">
        <v>8351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12">
        <f t="shared" si="166"/>
        <v>41830.645254629628</v>
      </c>
      <c r="K2683" s="5">
        <v>1402867750</v>
      </c>
      <c r="L2683" s="12">
        <f t="shared" si="167"/>
        <v>41805.645254629628</v>
      </c>
      <c r="M2683" t="b">
        <v>0</v>
      </c>
      <c r="N2683" s="5">
        <v>2</v>
      </c>
      <c r="O2683" t="b">
        <v>0</v>
      </c>
      <c r="P2683" s="5" t="s">
        <v>8282</v>
      </c>
      <c r="Q2683" s="5">
        <f t="shared" si="164"/>
        <v>0.6875</v>
      </c>
      <c r="R2683" s="5">
        <v>27.5</v>
      </c>
      <c r="S2683" s="5">
        <f t="shared" si="165"/>
        <v>27.5</v>
      </c>
      <c r="T2683" s="5" t="s">
        <v>8309</v>
      </c>
      <c r="U2683" s="5" t="s">
        <v>8337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12">
        <f t="shared" si="166"/>
        <v>41964.999305555553</v>
      </c>
      <c r="K2684" s="5">
        <v>1413838540</v>
      </c>
      <c r="L2684" s="12">
        <f t="shared" si="167"/>
        <v>41932.621990740743</v>
      </c>
      <c r="M2684" t="b">
        <v>0</v>
      </c>
      <c r="N2684" s="5">
        <v>20</v>
      </c>
      <c r="O2684" t="b">
        <v>0</v>
      </c>
      <c r="P2684" s="5" t="s">
        <v>8282</v>
      </c>
      <c r="Q2684" s="5">
        <f t="shared" si="164"/>
        <v>28.3</v>
      </c>
      <c r="R2684" s="5">
        <v>84.9</v>
      </c>
      <c r="S2684" s="5">
        <f t="shared" si="165"/>
        <v>84.9</v>
      </c>
      <c r="T2684" s="5" t="s">
        <v>8309</v>
      </c>
      <c r="U2684" s="5" t="s">
        <v>8337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12">
        <f t="shared" si="166"/>
        <v>42064.50509259259</v>
      </c>
      <c r="K2685" s="5">
        <v>1422641240</v>
      </c>
      <c r="L2685" s="12">
        <f t="shared" si="167"/>
        <v>42034.50509259259</v>
      </c>
      <c r="M2685" t="b">
        <v>0</v>
      </c>
      <c r="N2685" s="5">
        <v>3</v>
      </c>
      <c r="O2685" t="b">
        <v>0</v>
      </c>
      <c r="P2685" s="5" t="s">
        <v>8282</v>
      </c>
      <c r="Q2685" s="5">
        <f t="shared" si="164"/>
        <v>0.24</v>
      </c>
      <c r="R2685" s="5">
        <v>12</v>
      </c>
      <c r="S2685" s="5">
        <f t="shared" si="165"/>
        <v>12</v>
      </c>
      <c r="T2685" s="5" t="s">
        <v>8309</v>
      </c>
      <c r="U2685" s="5" t="s">
        <v>8337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12">
        <f t="shared" si="166"/>
        <v>41860.664641203708</v>
      </c>
      <c r="K2686" s="5">
        <v>1404165425</v>
      </c>
      <c r="L2686" s="12">
        <f t="shared" si="167"/>
        <v>41820.664641203708</v>
      </c>
      <c r="M2686" t="b">
        <v>0</v>
      </c>
      <c r="N2686" s="5">
        <v>4</v>
      </c>
      <c r="O2686" t="b">
        <v>0</v>
      </c>
      <c r="P2686" s="5" t="s">
        <v>8282</v>
      </c>
      <c r="Q2686" s="5">
        <f t="shared" si="164"/>
        <v>1.1428571428571428</v>
      </c>
      <c r="R2686" s="5">
        <v>200</v>
      </c>
      <c r="S2686" s="5">
        <f t="shared" si="165"/>
        <v>200</v>
      </c>
      <c r="T2686" s="5" t="s">
        <v>8309</v>
      </c>
      <c r="U2686" s="5" t="s">
        <v>8337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12">
        <f t="shared" si="166"/>
        <v>42121.404282407406</v>
      </c>
      <c r="K2687" s="5">
        <v>1424968930</v>
      </c>
      <c r="L2687" s="12">
        <f t="shared" si="167"/>
        <v>42061.44594907407</v>
      </c>
      <c r="M2687" t="b">
        <v>0</v>
      </c>
      <c r="N2687" s="5">
        <v>1</v>
      </c>
      <c r="O2687" t="b">
        <v>0</v>
      </c>
      <c r="P2687" s="5" t="s">
        <v>8282</v>
      </c>
      <c r="Q2687" s="5">
        <f t="shared" si="164"/>
        <v>0.02</v>
      </c>
      <c r="R2687" s="5">
        <v>10</v>
      </c>
      <c r="S2687" s="5">
        <f t="shared" si="165"/>
        <v>10</v>
      </c>
      <c r="T2687" s="5" t="s">
        <v>8309</v>
      </c>
      <c r="U2687" s="5" t="s">
        <v>8337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12">
        <f t="shared" si="166"/>
        <v>41912.724803240737</v>
      </c>
      <c r="K2688" s="5">
        <v>1410391423</v>
      </c>
      <c r="L2688" s="12">
        <f t="shared" si="167"/>
        <v>41892.724803240737</v>
      </c>
      <c r="M2688" t="b">
        <v>0</v>
      </c>
      <c r="N2688" s="5">
        <v>0</v>
      </c>
      <c r="O2688" t="b">
        <v>0</v>
      </c>
      <c r="P2688" s="5" t="s">
        <v>8282</v>
      </c>
      <c r="Q2688" s="5">
        <f t="shared" si="164"/>
        <v>0</v>
      </c>
      <c r="R2688" s="5" t="e">
        <v>#DIV/0!</v>
      </c>
      <c r="S2688" s="5">
        <f t="shared" si="165"/>
        <v>0</v>
      </c>
      <c r="T2688" s="5" t="s">
        <v>8309</v>
      </c>
      <c r="U2688" s="5" t="s">
        <v>8337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12">
        <f t="shared" si="166"/>
        <v>42184.39025462963</v>
      </c>
      <c r="K2689" s="5">
        <v>1432999318</v>
      </c>
      <c r="L2689" s="12">
        <f t="shared" si="167"/>
        <v>42154.39025462963</v>
      </c>
      <c r="M2689" t="b">
        <v>0</v>
      </c>
      <c r="N2689" s="5">
        <v>0</v>
      </c>
      <c r="O2689" t="b">
        <v>0</v>
      </c>
      <c r="P2689" s="5" t="s">
        <v>8282</v>
      </c>
      <c r="Q2689" s="5">
        <f t="shared" si="164"/>
        <v>0</v>
      </c>
      <c r="R2689" s="5" t="e">
        <v>#DIV/0!</v>
      </c>
      <c r="S2689" s="5">
        <f t="shared" si="165"/>
        <v>0</v>
      </c>
      <c r="T2689" s="5" t="s">
        <v>8309</v>
      </c>
      <c r="U2689" s="5" t="s">
        <v>8337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12">
        <f t="shared" si="166"/>
        <v>42058.875</v>
      </c>
      <c r="K2690" s="5">
        <v>1422067870</v>
      </c>
      <c r="L2690" s="12">
        <f t="shared" si="167"/>
        <v>42027.86886574074</v>
      </c>
      <c r="M2690" t="b">
        <v>0</v>
      </c>
      <c r="N2690" s="5">
        <v>14</v>
      </c>
      <c r="O2690" t="b">
        <v>0</v>
      </c>
      <c r="P2690" s="5" t="s">
        <v>8282</v>
      </c>
      <c r="Q2690" s="5">
        <f t="shared" ref="Q2690:Q2753" si="168">E2690*100/D2690</f>
        <v>0.14799999999999999</v>
      </c>
      <c r="R2690" s="5">
        <v>5.2857142857142856</v>
      </c>
      <c r="S2690" s="5">
        <f t="shared" ref="S2690:S2753" si="169">IFERROR(R2690,0)</f>
        <v>5.2857142857142856</v>
      </c>
      <c r="T2690" s="5" t="s">
        <v>8309</v>
      </c>
      <c r="U2690" s="5" t="s">
        <v>8337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12">
        <f t="shared" ref="J2691:J2754" si="170">(I2691/86400)+25569+(-6/24)</f>
        <v>42581.711689814816</v>
      </c>
      <c r="K2691" s="5">
        <v>1467327890</v>
      </c>
      <c r="L2691" s="12">
        <f t="shared" ref="L2691:L2754" si="171">(K2691/86400)+25569+(-6/24)</f>
        <v>42551.711689814816</v>
      </c>
      <c r="M2691" t="b">
        <v>0</v>
      </c>
      <c r="N2691" s="5">
        <v>1</v>
      </c>
      <c r="O2691" t="b">
        <v>0</v>
      </c>
      <c r="P2691" s="5" t="s">
        <v>8282</v>
      </c>
      <c r="Q2691" s="5">
        <f t="shared" si="168"/>
        <v>2.8571428571428571E-3</v>
      </c>
      <c r="R2691" s="5">
        <v>1</v>
      </c>
      <c r="S2691" s="5">
        <f t="shared" si="169"/>
        <v>1</v>
      </c>
      <c r="T2691" s="5" t="s">
        <v>8309</v>
      </c>
      <c r="U2691" s="5" t="s">
        <v>8337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12">
        <f t="shared" si="170"/>
        <v>42157.855046296296</v>
      </c>
      <c r="K2692" s="5">
        <v>1429410676</v>
      </c>
      <c r="L2692" s="12">
        <f t="shared" si="171"/>
        <v>42112.855046296296</v>
      </c>
      <c r="M2692" t="b">
        <v>0</v>
      </c>
      <c r="N2692" s="5">
        <v>118</v>
      </c>
      <c r="O2692" t="b">
        <v>0</v>
      </c>
      <c r="P2692" s="5" t="s">
        <v>8282</v>
      </c>
      <c r="Q2692" s="5">
        <f t="shared" si="168"/>
        <v>10.7325</v>
      </c>
      <c r="R2692" s="5">
        <v>72.762711864406782</v>
      </c>
      <c r="S2692" s="5">
        <f t="shared" si="169"/>
        <v>72.762711864406782</v>
      </c>
      <c r="T2692" s="5" t="s">
        <v>8309</v>
      </c>
      <c r="U2692" s="5" t="s">
        <v>8337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12">
        <f t="shared" si="170"/>
        <v>42134.474039351851</v>
      </c>
      <c r="K2693" s="5">
        <v>1427390557</v>
      </c>
      <c r="L2693" s="12">
        <f t="shared" si="171"/>
        <v>42089.474039351851</v>
      </c>
      <c r="M2693" t="b">
        <v>0</v>
      </c>
      <c r="N2693" s="5">
        <v>2</v>
      </c>
      <c r="O2693" t="b">
        <v>0</v>
      </c>
      <c r="P2693" s="5" t="s">
        <v>8282</v>
      </c>
      <c r="Q2693" s="5">
        <f t="shared" si="168"/>
        <v>5.3846153846153849E-2</v>
      </c>
      <c r="R2693" s="5">
        <v>17.5</v>
      </c>
      <c r="S2693" s="5">
        <f t="shared" si="169"/>
        <v>17.5</v>
      </c>
      <c r="T2693" s="5" t="s">
        <v>8309</v>
      </c>
      <c r="U2693" s="5" t="s">
        <v>8337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12">
        <f t="shared" si="170"/>
        <v>42088.042361111111</v>
      </c>
      <c r="K2694" s="5">
        <v>1424678460</v>
      </c>
      <c r="L2694" s="12">
        <f t="shared" si="171"/>
        <v>42058.084027777775</v>
      </c>
      <c r="M2694" t="b">
        <v>0</v>
      </c>
      <c r="N2694" s="5">
        <v>1</v>
      </c>
      <c r="O2694" t="b">
        <v>0</v>
      </c>
      <c r="P2694" s="5" t="s">
        <v>8282</v>
      </c>
      <c r="Q2694" s="5">
        <f t="shared" si="168"/>
        <v>0.7142857142857143</v>
      </c>
      <c r="R2694" s="5">
        <v>25</v>
      </c>
      <c r="S2694" s="5">
        <f t="shared" si="169"/>
        <v>25</v>
      </c>
      <c r="T2694" s="5" t="s">
        <v>8309</v>
      </c>
      <c r="U2694" s="5" t="s">
        <v>8337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12">
        <f t="shared" si="170"/>
        <v>41863.888495370367</v>
      </c>
      <c r="K2695" s="5">
        <v>1405307966</v>
      </c>
      <c r="L2695" s="12">
        <f t="shared" si="171"/>
        <v>41833.888495370367</v>
      </c>
      <c r="M2695" t="b">
        <v>0</v>
      </c>
      <c r="N2695" s="5">
        <v>3</v>
      </c>
      <c r="O2695" t="b">
        <v>0</v>
      </c>
      <c r="P2695" s="5" t="s">
        <v>8282</v>
      </c>
      <c r="Q2695" s="5">
        <f t="shared" si="168"/>
        <v>0.8</v>
      </c>
      <c r="R2695" s="5">
        <v>13.333333333333334</v>
      </c>
      <c r="S2695" s="5">
        <f t="shared" si="169"/>
        <v>13.333333333333334</v>
      </c>
      <c r="T2695" s="5" t="s">
        <v>8309</v>
      </c>
      <c r="U2695" s="5" t="s">
        <v>8337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12">
        <f t="shared" si="170"/>
        <v>41907.890497685185</v>
      </c>
      <c r="K2696" s="5">
        <v>1409109739</v>
      </c>
      <c r="L2696" s="12">
        <f t="shared" si="171"/>
        <v>41877.890497685185</v>
      </c>
      <c r="M2696" t="b">
        <v>0</v>
      </c>
      <c r="N2696" s="5">
        <v>1</v>
      </c>
      <c r="O2696" t="b">
        <v>0</v>
      </c>
      <c r="P2696" s="5" t="s">
        <v>8282</v>
      </c>
      <c r="Q2696" s="5">
        <f t="shared" si="168"/>
        <v>3.3333333333333335E-3</v>
      </c>
      <c r="R2696" s="5">
        <v>1</v>
      </c>
      <c r="S2696" s="5">
        <f t="shared" si="169"/>
        <v>1</v>
      </c>
      <c r="T2696" s="5" t="s">
        <v>8309</v>
      </c>
      <c r="U2696" s="5" t="s">
        <v>8337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12">
        <f t="shared" si="170"/>
        <v>42107.89025462963</v>
      </c>
      <c r="K2697" s="5">
        <v>1423801318</v>
      </c>
      <c r="L2697" s="12">
        <f t="shared" si="171"/>
        <v>42047.931921296295</v>
      </c>
      <c r="M2697" t="b">
        <v>0</v>
      </c>
      <c r="N2697" s="5">
        <v>3</v>
      </c>
      <c r="O2697" t="b">
        <v>0</v>
      </c>
      <c r="P2697" s="5" t="s">
        <v>8282</v>
      </c>
      <c r="Q2697" s="5">
        <f t="shared" si="168"/>
        <v>0.47333333333333333</v>
      </c>
      <c r="R2697" s="5">
        <v>23.666666666666668</v>
      </c>
      <c r="S2697" s="5">
        <f t="shared" si="169"/>
        <v>23.666666666666668</v>
      </c>
      <c r="T2697" s="5" t="s">
        <v>8309</v>
      </c>
      <c r="U2697" s="5" t="s">
        <v>8337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12">
        <f t="shared" si="170"/>
        <v>41998.594444444447</v>
      </c>
      <c r="K2698" s="5">
        <v>1416600960</v>
      </c>
      <c r="L2698" s="12">
        <f t="shared" si="171"/>
        <v>41964.594444444447</v>
      </c>
      <c r="M2698" t="b">
        <v>0</v>
      </c>
      <c r="N2698" s="5">
        <v>38</v>
      </c>
      <c r="O2698" t="b">
        <v>0</v>
      </c>
      <c r="P2698" s="5" t="s">
        <v>8282</v>
      </c>
      <c r="Q2698" s="5">
        <f t="shared" si="168"/>
        <v>5.65</v>
      </c>
      <c r="R2698" s="5">
        <v>89.21052631578948</v>
      </c>
      <c r="S2698" s="5">
        <f t="shared" si="169"/>
        <v>89.21052631578948</v>
      </c>
      <c r="T2698" s="5" t="s">
        <v>8309</v>
      </c>
      <c r="U2698" s="5" t="s">
        <v>8337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12">
        <f t="shared" si="170"/>
        <v>42218.666666666672</v>
      </c>
      <c r="K2699" s="5">
        <v>1435876423</v>
      </c>
      <c r="L2699" s="12">
        <f t="shared" si="171"/>
        <v>42187.690081018518</v>
      </c>
      <c r="M2699" t="b">
        <v>0</v>
      </c>
      <c r="N2699" s="5">
        <v>52</v>
      </c>
      <c r="O2699" t="b">
        <v>0</v>
      </c>
      <c r="P2699" s="5" t="s">
        <v>8282</v>
      </c>
      <c r="Q2699" s="5">
        <f t="shared" si="168"/>
        <v>26.35217391304348</v>
      </c>
      <c r="R2699" s="5">
        <v>116.55769230769231</v>
      </c>
      <c r="S2699" s="5">
        <f t="shared" si="169"/>
        <v>116.55769230769231</v>
      </c>
      <c r="T2699" s="5" t="s">
        <v>8309</v>
      </c>
      <c r="U2699" s="5" t="s">
        <v>8337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12">
        <f t="shared" si="170"/>
        <v>41817.648240740738</v>
      </c>
      <c r="K2700" s="5">
        <v>1401312808</v>
      </c>
      <c r="L2700" s="12">
        <f t="shared" si="171"/>
        <v>41787.648240740738</v>
      </c>
      <c r="M2700" t="b">
        <v>0</v>
      </c>
      <c r="N2700" s="5">
        <v>2</v>
      </c>
      <c r="O2700" t="b">
        <v>0</v>
      </c>
      <c r="P2700" s="5" t="s">
        <v>8282</v>
      </c>
      <c r="Q2700" s="5">
        <f t="shared" si="168"/>
        <v>0.325125</v>
      </c>
      <c r="R2700" s="5">
        <v>13.005000000000001</v>
      </c>
      <c r="S2700" s="5">
        <f t="shared" si="169"/>
        <v>13.005000000000001</v>
      </c>
      <c r="T2700" s="5" t="s">
        <v>8309</v>
      </c>
      <c r="U2700" s="5" t="s">
        <v>8337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12">
        <f t="shared" si="170"/>
        <v>41859.646562499998</v>
      </c>
      <c r="K2701" s="5">
        <v>1404941463</v>
      </c>
      <c r="L2701" s="12">
        <f t="shared" si="171"/>
        <v>41829.646562499998</v>
      </c>
      <c r="M2701" t="b">
        <v>0</v>
      </c>
      <c r="N2701" s="5">
        <v>0</v>
      </c>
      <c r="O2701" t="b">
        <v>0</v>
      </c>
      <c r="P2701" s="5" t="s">
        <v>8282</v>
      </c>
      <c r="Q2701" s="5">
        <f t="shared" si="168"/>
        <v>0</v>
      </c>
      <c r="R2701" s="5" t="e">
        <v>#DIV/0!</v>
      </c>
      <c r="S2701" s="5">
        <f t="shared" si="169"/>
        <v>0</v>
      </c>
      <c r="T2701" s="5" t="s">
        <v>8309</v>
      </c>
      <c r="U2701" s="5" t="s">
        <v>8337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12">
        <f t="shared" si="170"/>
        <v>41900.624675925923</v>
      </c>
      <c r="K2702" s="5">
        <v>1408481972</v>
      </c>
      <c r="L2702" s="12">
        <f t="shared" si="171"/>
        <v>41870.624675925923</v>
      </c>
      <c r="M2702" t="b">
        <v>0</v>
      </c>
      <c r="N2702" s="5">
        <v>4</v>
      </c>
      <c r="O2702" t="b">
        <v>0</v>
      </c>
      <c r="P2702" s="5" t="s">
        <v>8282</v>
      </c>
      <c r="Q2702" s="5">
        <f t="shared" si="168"/>
        <v>0.7000700070007001</v>
      </c>
      <c r="R2702" s="5">
        <v>17.5</v>
      </c>
      <c r="S2702" s="5">
        <f t="shared" si="169"/>
        <v>17.5</v>
      </c>
      <c r="T2702" s="5" t="s">
        <v>8309</v>
      </c>
      <c r="U2702" s="5" t="s">
        <v>8337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12">
        <f t="shared" si="170"/>
        <v>42832.483032407406</v>
      </c>
      <c r="K2703" s="5">
        <v>1488911734</v>
      </c>
      <c r="L2703" s="12">
        <f t="shared" si="171"/>
        <v>42801.524699074071</v>
      </c>
      <c r="M2703" t="b">
        <v>0</v>
      </c>
      <c r="N2703" s="5">
        <v>46</v>
      </c>
      <c r="O2703" t="b">
        <v>0</v>
      </c>
      <c r="P2703" s="5" t="s">
        <v>8301</v>
      </c>
      <c r="Q2703" s="5">
        <f t="shared" si="168"/>
        <v>46.176470588235297</v>
      </c>
      <c r="R2703" s="5">
        <v>34.130434782608695</v>
      </c>
      <c r="S2703" s="5">
        <f t="shared" si="169"/>
        <v>34.130434782608695</v>
      </c>
      <c r="T2703" s="5" t="s">
        <v>8328</v>
      </c>
      <c r="U2703" s="5" t="s">
        <v>8352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12">
        <f t="shared" si="170"/>
        <v>42830.510150462964</v>
      </c>
      <c r="K2704" s="5">
        <v>1488827677</v>
      </c>
      <c r="L2704" s="12">
        <f t="shared" si="171"/>
        <v>42800.551817129628</v>
      </c>
      <c r="M2704" t="b">
        <v>1</v>
      </c>
      <c r="N2704" s="5">
        <v>26</v>
      </c>
      <c r="O2704" t="b">
        <v>0</v>
      </c>
      <c r="P2704" s="5" t="s">
        <v>8301</v>
      </c>
      <c r="Q2704" s="5">
        <f t="shared" si="168"/>
        <v>34.409999999999997</v>
      </c>
      <c r="R2704" s="5">
        <v>132.34615384615384</v>
      </c>
      <c r="S2704" s="5">
        <f t="shared" si="169"/>
        <v>132.34615384615384</v>
      </c>
      <c r="T2704" s="5" t="s">
        <v>8328</v>
      </c>
      <c r="U2704" s="5" t="s">
        <v>8352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12">
        <f t="shared" si="170"/>
        <v>42816.398495370369</v>
      </c>
      <c r="K2705" s="5">
        <v>1485016430</v>
      </c>
      <c r="L2705" s="12">
        <f t="shared" si="171"/>
        <v>42756.440162037034</v>
      </c>
      <c r="M2705" t="b">
        <v>0</v>
      </c>
      <c r="N2705" s="5">
        <v>45</v>
      </c>
      <c r="O2705" t="b">
        <v>0</v>
      </c>
      <c r="P2705" s="5" t="s">
        <v>8301</v>
      </c>
      <c r="Q2705" s="5">
        <f t="shared" si="168"/>
        <v>103.75</v>
      </c>
      <c r="R2705" s="5">
        <v>922.22222222222217</v>
      </c>
      <c r="S2705" s="5">
        <f t="shared" si="169"/>
        <v>922.22222222222217</v>
      </c>
      <c r="T2705" s="5" t="s">
        <v>8328</v>
      </c>
      <c r="U2705" s="5" t="s">
        <v>8352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12">
        <f t="shared" si="170"/>
        <v>42830.570763888885</v>
      </c>
      <c r="K2706" s="5">
        <v>1487709714</v>
      </c>
      <c r="L2706" s="12">
        <f t="shared" si="171"/>
        <v>42787.612430555557</v>
      </c>
      <c r="M2706" t="b">
        <v>0</v>
      </c>
      <c r="N2706" s="5">
        <v>7</v>
      </c>
      <c r="O2706" t="b">
        <v>0</v>
      </c>
      <c r="P2706" s="5" t="s">
        <v>8301</v>
      </c>
      <c r="Q2706" s="5">
        <f t="shared" si="168"/>
        <v>6.0263157894736841</v>
      </c>
      <c r="R2706" s="5">
        <v>163.57142857142858</v>
      </c>
      <c r="S2706" s="5">
        <f t="shared" si="169"/>
        <v>163.57142857142858</v>
      </c>
      <c r="T2706" s="5" t="s">
        <v>8328</v>
      </c>
      <c r="U2706" s="5" t="s">
        <v>8352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12">
        <f t="shared" si="170"/>
        <v>42818.624513888892</v>
      </c>
      <c r="K2707" s="5">
        <v>1486504758</v>
      </c>
      <c r="L2707" s="12">
        <f t="shared" si="171"/>
        <v>42773.666180555556</v>
      </c>
      <c r="M2707" t="b">
        <v>0</v>
      </c>
      <c r="N2707" s="5">
        <v>8</v>
      </c>
      <c r="O2707" t="b">
        <v>0</v>
      </c>
      <c r="P2707" s="5" t="s">
        <v>8301</v>
      </c>
      <c r="Q2707" s="5">
        <f t="shared" si="168"/>
        <v>10.539393939393939</v>
      </c>
      <c r="R2707" s="5">
        <v>217.375</v>
      </c>
      <c r="S2707" s="5">
        <f t="shared" si="169"/>
        <v>217.375</v>
      </c>
      <c r="T2707" s="5" t="s">
        <v>8328</v>
      </c>
      <c r="U2707" s="5" t="s">
        <v>8352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12">
        <f t="shared" si="170"/>
        <v>41928.040972222225</v>
      </c>
      <c r="K2708" s="5">
        <v>1410937483</v>
      </c>
      <c r="L2708" s="12">
        <f t="shared" si="171"/>
        <v>41899.044942129629</v>
      </c>
      <c r="M2708" t="b">
        <v>1</v>
      </c>
      <c r="N2708" s="5">
        <v>263</v>
      </c>
      <c r="O2708" t="b">
        <v>1</v>
      </c>
      <c r="P2708" s="5" t="s">
        <v>8301</v>
      </c>
      <c r="Q2708" s="5">
        <f t="shared" si="168"/>
        <v>112.29714285714286</v>
      </c>
      <c r="R2708" s="5">
        <v>149.44486692015209</v>
      </c>
      <c r="S2708" s="5">
        <f t="shared" si="169"/>
        <v>149.44486692015209</v>
      </c>
      <c r="T2708" s="5" t="s">
        <v>8328</v>
      </c>
      <c r="U2708" s="5" t="s">
        <v>8352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12">
        <f t="shared" si="170"/>
        <v>41421.040972222225</v>
      </c>
      <c r="K2709" s="5">
        <v>1367088443</v>
      </c>
      <c r="L2709" s="12">
        <f t="shared" si="171"/>
        <v>41391.532905092594</v>
      </c>
      <c r="M2709" t="b">
        <v>1</v>
      </c>
      <c r="N2709" s="5">
        <v>394</v>
      </c>
      <c r="O2709" t="b">
        <v>1</v>
      </c>
      <c r="P2709" s="5" t="s">
        <v>8301</v>
      </c>
      <c r="Q2709" s="5">
        <f t="shared" si="168"/>
        <v>350.84462500000001</v>
      </c>
      <c r="R2709" s="5">
        <v>71.237487309644663</v>
      </c>
      <c r="S2709" s="5">
        <f t="shared" si="169"/>
        <v>71.237487309644663</v>
      </c>
      <c r="T2709" s="5" t="s">
        <v>8328</v>
      </c>
      <c r="U2709" s="5" t="s">
        <v>8352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12">
        <f t="shared" si="170"/>
        <v>42572.448217592595</v>
      </c>
      <c r="K2710" s="5">
        <v>1463935526</v>
      </c>
      <c r="L2710" s="12">
        <f t="shared" si="171"/>
        <v>42512.448217592595</v>
      </c>
      <c r="M2710" t="b">
        <v>1</v>
      </c>
      <c r="N2710" s="5">
        <v>1049</v>
      </c>
      <c r="O2710" t="b">
        <v>1</v>
      </c>
      <c r="P2710" s="5" t="s">
        <v>8301</v>
      </c>
      <c r="Q2710" s="5">
        <f t="shared" si="168"/>
        <v>233.21535</v>
      </c>
      <c r="R2710" s="5">
        <v>44.464318398474738</v>
      </c>
      <c r="S2710" s="5">
        <f t="shared" si="169"/>
        <v>44.464318398474738</v>
      </c>
      <c r="T2710" s="5" t="s">
        <v>8328</v>
      </c>
      <c r="U2710" s="5" t="s">
        <v>8352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12">
        <f t="shared" si="170"/>
        <v>42646.915972222225</v>
      </c>
      <c r="K2711" s="5">
        <v>1472528141</v>
      </c>
      <c r="L2711" s="12">
        <f t="shared" si="171"/>
        <v>42611.899780092594</v>
      </c>
      <c r="M2711" t="b">
        <v>1</v>
      </c>
      <c r="N2711" s="5">
        <v>308</v>
      </c>
      <c r="O2711" t="b">
        <v>1</v>
      </c>
      <c r="P2711" s="5" t="s">
        <v>8301</v>
      </c>
      <c r="Q2711" s="5">
        <f t="shared" si="168"/>
        <v>101.60599999999999</v>
      </c>
      <c r="R2711" s="5">
        <v>164.94480519480518</v>
      </c>
      <c r="S2711" s="5">
        <f t="shared" si="169"/>
        <v>164.94480519480518</v>
      </c>
      <c r="T2711" s="5" t="s">
        <v>8328</v>
      </c>
      <c r="U2711" s="5" t="s">
        <v>8352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12">
        <f t="shared" si="170"/>
        <v>41859.833333333336</v>
      </c>
      <c r="K2712" s="5">
        <v>1404797428</v>
      </c>
      <c r="L2712" s="12">
        <f t="shared" si="171"/>
        <v>41827.979490740741</v>
      </c>
      <c r="M2712" t="b">
        <v>1</v>
      </c>
      <c r="N2712" s="5">
        <v>1088</v>
      </c>
      <c r="O2712" t="b">
        <v>1</v>
      </c>
      <c r="P2712" s="5" t="s">
        <v>8301</v>
      </c>
      <c r="Q2712" s="5">
        <f t="shared" si="168"/>
        <v>153.90035</v>
      </c>
      <c r="R2712" s="5">
        <v>84.871516544117654</v>
      </c>
      <c r="S2712" s="5">
        <f t="shared" si="169"/>
        <v>84.871516544117654</v>
      </c>
      <c r="T2712" s="5" t="s">
        <v>8328</v>
      </c>
      <c r="U2712" s="5" t="s">
        <v>8352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12">
        <f t="shared" si="170"/>
        <v>41810.667361111111</v>
      </c>
      <c r="K2713" s="5">
        <v>1400694790</v>
      </c>
      <c r="L2713" s="12">
        <f t="shared" si="171"/>
        <v>41780.495254629626</v>
      </c>
      <c r="M2713" t="b">
        <v>1</v>
      </c>
      <c r="N2713" s="5">
        <v>73</v>
      </c>
      <c r="O2713" t="b">
        <v>1</v>
      </c>
      <c r="P2713" s="5" t="s">
        <v>8301</v>
      </c>
      <c r="Q2713" s="5">
        <f t="shared" si="168"/>
        <v>100.71611253196932</v>
      </c>
      <c r="R2713" s="5">
        <v>53.945205479452056</v>
      </c>
      <c r="S2713" s="5">
        <f t="shared" si="169"/>
        <v>53.945205479452056</v>
      </c>
      <c r="T2713" s="5" t="s">
        <v>8328</v>
      </c>
      <c r="U2713" s="5" t="s">
        <v>8352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12">
        <f t="shared" si="170"/>
        <v>41468.5</v>
      </c>
      <c r="K2714" s="5">
        <v>1370568560</v>
      </c>
      <c r="L2714" s="12">
        <f t="shared" si="171"/>
        <v>41431.812037037038</v>
      </c>
      <c r="M2714" t="b">
        <v>1</v>
      </c>
      <c r="N2714" s="5">
        <v>143</v>
      </c>
      <c r="O2714" t="b">
        <v>1</v>
      </c>
      <c r="P2714" s="5" t="s">
        <v>8301</v>
      </c>
      <c r="Q2714" s="5">
        <f t="shared" si="168"/>
        <v>131.38181818181818</v>
      </c>
      <c r="R2714" s="5">
        <v>50.531468531468533</v>
      </c>
      <c r="S2714" s="5">
        <f t="shared" si="169"/>
        <v>50.531468531468533</v>
      </c>
      <c r="T2714" s="5" t="s">
        <v>8328</v>
      </c>
      <c r="U2714" s="5" t="s">
        <v>8352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12">
        <f t="shared" si="170"/>
        <v>42362.403749999998</v>
      </c>
      <c r="K2715" s="5">
        <v>1447515684</v>
      </c>
      <c r="L2715" s="12">
        <f t="shared" si="171"/>
        <v>42322.403749999998</v>
      </c>
      <c r="M2715" t="b">
        <v>1</v>
      </c>
      <c r="N2715" s="5">
        <v>1420</v>
      </c>
      <c r="O2715" t="b">
        <v>1</v>
      </c>
      <c r="P2715" s="5" t="s">
        <v>8301</v>
      </c>
      <c r="Q2715" s="5">
        <f t="shared" si="168"/>
        <v>102.24133333333333</v>
      </c>
      <c r="R2715" s="5">
        <v>108.00140845070422</v>
      </c>
      <c r="S2715" s="5">
        <f t="shared" si="169"/>
        <v>108.00140845070422</v>
      </c>
      <c r="T2715" s="5" t="s">
        <v>8328</v>
      </c>
      <c r="U2715" s="5" t="s">
        <v>8352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12">
        <f t="shared" si="170"/>
        <v>42657.708333333328</v>
      </c>
      <c r="K2716" s="5">
        <v>1474040596</v>
      </c>
      <c r="L2716" s="12">
        <f t="shared" si="171"/>
        <v>42629.405046296291</v>
      </c>
      <c r="M2716" t="b">
        <v>1</v>
      </c>
      <c r="N2716" s="5">
        <v>305</v>
      </c>
      <c r="O2716" t="b">
        <v>1</v>
      </c>
      <c r="P2716" s="5" t="s">
        <v>8301</v>
      </c>
      <c r="Q2716" s="5">
        <f t="shared" si="168"/>
        <v>116.35599999999999</v>
      </c>
      <c r="R2716" s="5">
        <v>95.373770491803285</v>
      </c>
      <c r="S2716" s="5">
        <f t="shared" si="169"/>
        <v>95.373770491803285</v>
      </c>
      <c r="T2716" s="5" t="s">
        <v>8328</v>
      </c>
      <c r="U2716" s="5" t="s">
        <v>8352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12">
        <f t="shared" si="170"/>
        <v>42421.148472222223</v>
      </c>
      <c r="K2717" s="5">
        <v>1453109628</v>
      </c>
      <c r="L2717" s="12">
        <f t="shared" si="171"/>
        <v>42387.148472222223</v>
      </c>
      <c r="M2717" t="b">
        <v>1</v>
      </c>
      <c r="N2717" s="5">
        <v>551</v>
      </c>
      <c r="O2717" t="b">
        <v>1</v>
      </c>
      <c r="P2717" s="5" t="s">
        <v>8301</v>
      </c>
      <c r="Q2717" s="5">
        <f t="shared" si="168"/>
        <v>264.62241666666665</v>
      </c>
      <c r="R2717" s="5">
        <v>57.631016333938291</v>
      </c>
      <c r="S2717" s="5">
        <f t="shared" si="169"/>
        <v>57.631016333938291</v>
      </c>
      <c r="T2717" s="5" t="s">
        <v>8328</v>
      </c>
      <c r="U2717" s="5" t="s">
        <v>8352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12">
        <f t="shared" si="170"/>
        <v>42285.083252314813</v>
      </c>
      <c r="K2718" s="5">
        <v>1441699193</v>
      </c>
      <c r="L2718" s="12">
        <f t="shared" si="171"/>
        <v>42255.083252314813</v>
      </c>
      <c r="M2718" t="b">
        <v>1</v>
      </c>
      <c r="N2718" s="5">
        <v>187</v>
      </c>
      <c r="O2718" t="b">
        <v>1</v>
      </c>
      <c r="P2718" s="5" t="s">
        <v>8301</v>
      </c>
      <c r="Q2718" s="5">
        <f t="shared" si="168"/>
        <v>119.98009999999999</v>
      </c>
      <c r="R2718" s="5">
        <v>64.160481283422456</v>
      </c>
      <c r="S2718" s="5">
        <f t="shared" si="169"/>
        <v>64.160481283422456</v>
      </c>
      <c r="T2718" s="5" t="s">
        <v>8328</v>
      </c>
      <c r="U2718" s="5" t="s">
        <v>8352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12">
        <f t="shared" si="170"/>
        <v>41979.706585648149</v>
      </c>
      <c r="K2719" s="5">
        <v>1414015049</v>
      </c>
      <c r="L2719" s="12">
        <f t="shared" si="171"/>
        <v>41934.664918981478</v>
      </c>
      <c r="M2719" t="b">
        <v>1</v>
      </c>
      <c r="N2719" s="5">
        <v>325</v>
      </c>
      <c r="O2719" t="b">
        <v>1</v>
      </c>
      <c r="P2719" s="5" t="s">
        <v>8301</v>
      </c>
      <c r="Q2719" s="5">
        <f t="shared" si="168"/>
        <v>120.104</v>
      </c>
      <c r="R2719" s="5">
        <v>92.387692307692305</v>
      </c>
      <c r="S2719" s="5">
        <f t="shared" si="169"/>
        <v>92.387692307692305</v>
      </c>
      <c r="T2719" s="5" t="s">
        <v>8328</v>
      </c>
      <c r="U2719" s="5" t="s">
        <v>8352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12">
        <f t="shared" si="170"/>
        <v>42493.708333333328</v>
      </c>
      <c r="K2720" s="5">
        <v>1459865945</v>
      </c>
      <c r="L2720" s="12">
        <f t="shared" si="171"/>
        <v>42465.346585648149</v>
      </c>
      <c r="M2720" t="b">
        <v>1</v>
      </c>
      <c r="N2720" s="5">
        <v>148</v>
      </c>
      <c r="O2720" t="b">
        <v>1</v>
      </c>
      <c r="P2720" s="5" t="s">
        <v>8301</v>
      </c>
      <c r="Q2720" s="5">
        <f t="shared" si="168"/>
        <v>103.58333333333333</v>
      </c>
      <c r="R2720" s="5">
        <v>125.97972972972973</v>
      </c>
      <c r="S2720" s="5">
        <f t="shared" si="169"/>
        <v>125.97972972972973</v>
      </c>
      <c r="T2720" s="5" t="s">
        <v>8328</v>
      </c>
      <c r="U2720" s="5" t="s">
        <v>8352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12">
        <f t="shared" si="170"/>
        <v>42477.73951388889</v>
      </c>
      <c r="K2721" s="5">
        <v>1455756294</v>
      </c>
      <c r="L2721" s="12">
        <f t="shared" si="171"/>
        <v>42417.781180555554</v>
      </c>
      <c r="M2721" t="b">
        <v>0</v>
      </c>
      <c r="N2721" s="5">
        <v>69</v>
      </c>
      <c r="O2721" t="b">
        <v>1</v>
      </c>
      <c r="P2721" s="5" t="s">
        <v>8301</v>
      </c>
      <c r="Q2721" s="5">
        <f t="shared" si="168"/>
        <v>108.83333333333333</v>
      </c>
      <c r="R2721" s="5">
        <v>94.637681159420296</v>
      </c>
      <c r="S2721" s="5">
        <f t="shared" si="169"/>
        <v>94.637681159420296</v>
      </c>
      <c r="T2721" s="5" t="s">
        <v>8328</v>
      </c>
      <c r="U2721" s="5" t="s">
        <v>8352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12">
        <f t="shared" si="170"/>
        <v>42685.257557870369</v>
      </c>
      <c r="K2722" s="5">
        <v>1476270653</v>
      </c>
      <c r="L2722" s="12">
        <f t="shared" si="171"/>
        <v>42655.215891203705</v>
      </c>
      <c r="M2722" t="b">
        <v>0</v>
      </c>
      <c r="N2722" s="5">
        <v>173</v>
      </c>
      <c r="O2722" t="b">
        <v>1</v>
      </c>
      <c r="P2722" s="5" t="s">
        <v>8301</v>
      </c>
      <c r="Q2722" s="5">
        <f t="shared" si="168"/>
        <v>118.124</v>
      </c>
      <c r="R2722" s="5">
        <v>170.69942196531792</v>
      </c>
      <c r="S2722" s="5">
        <f t="shared" si="169"/>
        <v>170.69942196531792</v>
      </c>
      <c r="T2722" s="5" t="s">
        <v>8328</v>
      </c>
      <c r="U2722" s="5" t="s">
        <v>8352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12">
        <f t="shared" si="170"/>
        <v>41523.541666666664</v>
      </c>
      <c r="K2723" s="5">
        <v>1375880598</v>
      </c>
      <c r="L2723" s="12">
        <f t="shared" si="171"/>
        <v>41493.293958333335</v>
      </c>
      <c r="M2723" t="b">
        <v>0</v>
      </c>
      <c r="N2723" s="5">
        <v>269</v>
      </c>
      <c r="O2723" t="b">
        <v>1</v>
      </c>
      <c r="P2723" s="5" t="s">
        <v>8293</v>
      </c>
      <c r="Q2723" s="5">
        <f t="shared" si="168"/>
        <v>1462</v>
      </c>
      <c r="R2723" s="5">
        <v>40.762081784386616</v>
      </c>
      <c r="S2723" s="5">
        <f t="shared" si="169"/>
        <v>40.762081784386616</v>
      </c>
      <c r="T2723" s="5" t="s">
        <v>8330</v>
      </c>
      <c r="U2723" s="5" t="s">
        <v>8346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12">
        <f t="shared" si="170"/>
        <v>42764.607094907406</v>
      </c>
      <c r="K2724" s="5">
        <v>1480538053</v>
      </c>
      <c r="L2724" s="12">
        <f t="shared" si="171"/>
        <v>42704.607094907406</v>
      </c>
      <c r="M2724" t="b">
        <v>0</v>
      </c>
      <c r="N2724" s="5">
        <v>185</v>
      </c>
      <c r="O2724" t="b">
        <v>1</v>
      </c>
      <c r="P2724" s="5" t="s">
        <v>8293</v>
      </c>
      <c r="Q2724" s="5">
        <f t="shared" si="168"/>
        <v>252.54</v>
      </c>
      <c r="R2724" s="5">
        <v>68.254054054054052</v>
      </c>
      <c r="S2724" s="5">
        <f t="shared" si="169"/>
        <v>68.254054054054052</v>
      </c>
      <c r="T2724" s="5" t="s">
        <v>8330</v>
      </c>
      <c r="U2724" s="5" t="s">
        <v>8346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12">
        <f t="shared" si="170"/>
        <v>42004.630648148144</v>
      </c>
      <c r="K2725" s="5">
        <v>1414872488</v>
      </c>
      <c r="L2725" s="12">
        <f t="shared" si="171"/>
        <v>41944.58898148148</v>
      </c>
      <c r="M2725" t="b">
        <v>0</v>
      </c>
      <c r="N2725" s="5">
        <v>176</v>
      </c>
      <c r="O2725" t="b">
        <v>1</v>
      </c>
      <c r="P2725" s="5" t="s">
        <v>8293</v>
      </c>
      <c r="Q2725" s="5">
        <f t="shared" si="168"/>
        <v>140.05000000000001</v>
      </c>
      <c r="R2725" s="5">
        <v>95.48863636363636</v>
      </c>
      <c r="S2725" s="5">
        <f t="shared" si="169"/>
        <v>95.48863636363636</v>
      </c>
      <c r="T2725" s="5" t="s">
        <v>8330</v>
      </c>
      <c r="U2725" s="5" t="s">
        <v>8346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12">
        <f t="shared" si="170"/>
        <v>42231.07707175926</v>
      </c>
      <c r="K2726" s="5">
        <v>1436860259</v>
      </c>
      <c r="L2726" s="12">
        <f t="shared" si="171"/>
        <v>42199.07707175926</v>
      </c>
      <c r="M2726" t="b">
        <v>0</v>
      </c>
      <c r="N2726" s="5">
        <v>1019</v>
      </c>
      <c r="O2726" t="b">
        <v>1</v>
      </c>
      <c r="P2726" s="5" t="s">
        <v>8293</v>
      </c>
      <c r="Q2726" s="5">
        <f t="shared" si="168"/>
        <v>296.87520259319285</v>
      </c>
      <c r="R2726" s="5">
        <v>7.1902649656526005</v>
      </c>
      <c r="S2726" s="5">
        <f t="shared" si="169"/>
        <v>7.1902649656526005</v>
      </c>
      <c r="T2726" s="5" t="s">
        <v>8330</v>
      </c>
      <c r="U2726" s="5" t="s">
        <v>8346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12">
        <f t="shared" si="170"/>
        <v>42795.494618055556</v>
      </c>
      <c r="K2727" s="5">
        <v>1484070735</v>
      </c>
      <c r="L2727" s="12">
        <f t="shared" si="171"/>
        <v>42745.494618055556</v>
      </c>
      <c r="M2727" t="b">
        <v>0</v>
      </c>
      <c r="N2727" s="5">
        <v>113</v>
      </c>
      <c r="O2727" t="b">
        <v>1</v>
      </c>
      <c r="P2727" s="5" t="s">
        <v>8293</v>
      </c>
      <c r="Q2727" s="5">
        <f t="shared" si="168"/>
        <v>144.54249999999999</v>
      </c>
      <c r="R2727" s="5">
        <v>511.65486725663715</v>
      </c>
      <c r="S2727" s="5">
        <f t="shared" si="169"/>
        <v>511.65486725663715</v>
      </c>
      <c r="T2727" s="5" t="s">
        <v>8330</v>
      </c>
      <c r="U2727" s="5" t="s">
        <v>8346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12">
        <f t="shared" si="170"/>
        <v>42482.329988425925</v>
      </c>
      <c r="K2728" s="5">
        <v>1458741311</v>
      </c>
      <c r="L2728" s="12">
        <f t="shared" si="171"/>
        <v>42452.329988425925</v>
      </c>
      <c r="M2728" t="b">
        <v>0</v>
      </c>
      <c r="N2728" s="5">
        <v>404</v>
      </c>
      <c r="O2728" t="b">
        <v>1</v>
      </c>
      <c r="P2728" s="5" t="s">
        <v>8293</v>
      </c>
      <c r="Q2728" s="5">
        <f t="shared" si="168"/>
        <v>105.745</v>
      </c>
      <c r="R2728" s="5">
        <v>261.74504950495049</v>
      </c>
      <c r="S2728" s="5">
        <f t="shared" si="169"/>
        <v>261.74504950495049</v>
      </c>
      <c r="T2728" s="5" t="s">
        <v>8330</v>
      </c>
      <c r="U2728" s="5" t="s">
        <v>8346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12">
        <f t="shared" si="170"/>
        <v>42223.426655092597</v>
      </c>
      <c r="K2729" s="5">
        <v>1436804063</v>
      </c>
      <c r="L2729" s="12">
        <f t="shared" si="171"/>
        <v>42198.426655092597</v>
      </c>
      <c r="M2729" t="b">
        <v>0</v>
      </c>
      <c r="N2729" s="5">
        <v>707</v>
      </c>
      <c r="O2729" t="b">
        <v>1</v>
      </c>
      <c r="P2729" s="5" t="s">
        <v>8293</v>
      </c>
      <c r="Q2729" s="5">
        <f t="shared" si="168"/>
        <v>493.21</v>
      </c>
      <c r="R2729" s="5">
        <v>69.760961810466767</v>
      </c>
      <c r="S2729" s="5">
        <f t="shared" si="169"/>
        <v>69.760961810466767</v>
      </c>
      <c r="T2729" s="5" t="s">
        <v>8330</v>
      </c>
      <c r="U2729" s="5" t="s">
        <v>8346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12">
        <f t="shared" si="170"/>
        <v>42368.34993055556</v>
      </c>
      <c r="K2730" s="5">
        <v>1448461434</v>
      </c>
      <c r="L2730" s="12">
        <f t="shared" si="171"/>
        <v>42333.34993055556</v>
      </c>
      <c r="M2730" t="b">
        <v>0</v>
      </c>
      <c r="N2730" s="5">
        <v>392</v>
      </c>
      <c r="O2730" t="b">
        <v>1</v>
      </c>
      <c r="P2730" s="5" t="s">
        <v>8293</v>
      </c>
      <c r="Q2730" s="5">
        <f t="shared" si="168"/>
        <v>201.82666666666665</v>
      </c>
      <c r="R2730" s="5">
        <v>77.229591836734699</v>
      </c>
      <c r="S2730" s="5">
        <f t="shared" si="169"/>
        <v>77.229591836734699</v>
      </c>
      <c r="T2730" s="5" t="s">
        <v>8330</v>
      </c>
      <c r="U2730" s="5" t="s">
        <v>8346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12">
        <f t="shared" si="170"/>
        <v>42124.990706018521</v>
      </c>
      <c r="K2731" s="5">
        <v>1427867197</v>
      </c>
      <c r="L2731" s="12">
        <f t="shared" si="171"/>
        <v>42094.990706018521</v>
      </c>
      <c r="M2731" t="b">
        <v>0</v>
      </c>
      <c r="N2731" s="5">
        <v>23</v>
      </c>
      <c r="O2731" t="b">
        <v>1</v>
      </c>
      <c r="P2731" s="5" t="s">
        <v>8293</v>
      </c>
      <c r="Q2731" s="5">
        <f t="shared" si="168"/>
        <v>104.44</v>
      </c>
      <c r="R2731" s="5">
        <v>340.56521739130437</v>
      </c>
      <c r="S2731" s="5">
        <f t="shared" si="169"/>
        <v>340.56521739130437</v>
      </c>
      <c r="T2731" s="5" t="s">
        <v>8330</v>
      </c>
      <c r="U2731" s="5" t="s">
        <v>8346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12">
        <f t="shared" si="170"/>
        <v>41386.291377314818</v>
      </c>
      <c r="K2732" s="5">
        <v>1363611575</v>
      </c>
      <c r="L2732" s="12">
        <f t="shared" si="171"/>
        <v>41351.291377314818</v>
      </c>
      <c r="M2732" t="b">
        <v>0</v>
      </c>
      <c r="N2732" s="5">
        <v>682</v>
      </c>
      <c r="O2732" t="b">
        <v>1</v>
      </c>
      <c r="P2732" s="5" t="s">
        <v>8293</v>
      </c>
      <c r="Q2732" s="5">
        <f t="shared" si="168"/>
        <v>170.29262962962963</v>
      </c>
      <c r="R2732" s="5">
        <v>67.417903225806455</v>
      </c>
      <c r="S2732" s="5">
        <f t="shared" si="169"/>
        <v>67.417903225806455</v>
      </c>
      <c r="T2732" s="5" t="s">
        <v>8330</v>
      </c>
      <c r="U2732" s="5" t="s">
        <v>8346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12">
        <f t="shared" si="170"/>
        <v>41929.916666666664</v>
      </c>
      <c r="K2733" s="5">
        <v>1408624622</v>
      </c>
      <c r="L2733" s="12">
        <f t="shared" si="171"/>
        <v>41872.275717592594</v>
      </c>
      <c r="M2733" t="b">
        <v>0</v>
      </c>
      <c r="N2733" s="5">
        <v>37</v>
      </c>
      <c r="O2733" t="b">
        <v>1</v>
      </c>
      <c r="P2733" s="5" t="s">
        <v>8293</v>
      </c>
      <c r="Q2733" s="5">
        <f t="shared" si="168"/>
        <v>104.30333333333333</v>
      </c>
      <c r="R2733" s="5">
        <v>845.70270270270271</v>
      </c>
      <c r="S2733" s="5">
        <f t="shared" si="169"/>
        <v>845.70270270270271</v>
      </c>
      <c r="T2733" s="5" t="s">
        <v>8330</v>
      </c>
      <c r="U2733" s="5" t="s">
        <v>8346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12">
        <f t="shared" si="170"/>
        <v>41421.75</v>
      </c>
      <c r="K2734" s="5">
        <v>1366917828</v>
      </c>
      <c r="L2734" s="12">
        <f t="shared" si="171"/>
        <v>41389.558194444442</v>
      </c>
      <c r="M2734" t="b">
        <v>0</v>
      </c>
      <c r="N2734" s="5">
        <v>146</v>
      </c>
      <c r="O2734" t="b">
        <v>1</v>
      </c>
      <c r="P2734" s="5" t="s">
        <v>8293</v>
      </c>
      <c r="Q2734" s="5">
        <f t="shared" si="168"/>
        <v>118.25</v>
      </c>
      <c r="R2734" s="5">
        <v>97.191780821917803</v>
      </c>
      <c r="S2734" s="5">
        <f t="shared" si="169"/>
        <v>97.191780821917803</v>
      </c>
      <c r="T2734" s="5" t="s">
        <v>8330</v>
      </c>
      <c r="U2734" s="5" t="s">
        <v>8346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12">
        <f t="shared" si="170"/>
        <v>42103.981180555551</v>
      </c>
      <c r="K2735" s="5">
        <v>1423463574</v>
      </c>
      <c r="L2735" s="12">
        <f t="shared" si="171"/>
        <v>42044.022847222222</v>
      </c>
      <c r="M2735" t="b">
        <v>0</v>
      </c>
      <c r="N2735" s="5">
        <v>119</v>
      </c>
      <c r="O2735" t="b">
        <v>1</v>
      </c>
      <c r="P2735" s="5" t="s">
        <v>8293</v>
      </c>
      <c r="Q2735" s="5">
        <f t="shared" si="168"/>
        <v>107.538</v>
      </c>
      <c r="R2735" s="5">
        <v>451.84033613445376</v>
      </c>
      <c r="S2735" s="5">
        <f t="shared" si="169"/>
        <v>451.84033613445376</v>
      </c>
      <c r="T2735" s="5" t="s">
        <v>8330</v>
      </c>
      <c r="U2735" s="5" t="s">
        <v>8346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12">
        <f t="shared" si="170"/>
        <v>42656.665972222225</v>
      </c>
      <c r="K2736" s="5">
        <v>1473782592</v>
      </c>
      <c r="L2736" s="12">
        <f t="shared" si="171"/>
        <v>42626.418888888889</v>
      </c>
      <c r="M2736" t="b">
        <v>0</v>
      </c>
      <c r="N2736" s="5">
        <v>163</v>
      </c>
      <c r="O2736" t="b">
        <v>1</v>
      </c>
      <c r="P2736" s="5" t="s">
        <v>8293</v>
      </c>
      <c r="Q2736" s="5">
        <f t="shared" si="168"/>
        <v>2260300</v>
      </c>
      <c r="R2736" s="5">
        <v>138.66871165644173</v>
      </c>
      <c r="S2736" s="5">
        <f t="shared" si="169"/>
        <v>138.66871165644173</v>
      </c>
      <c r="T2736" s="5" t="s">
        <v>8330</v>
      </c>
      <c r="U2736" s="5" t="s">
        <v>8346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12">
        <f t="shared" si="170"/>
        <v>41346.583333333336</v>
      </c>
      <c r="K2737" s="5">
        <v>1360551250</v>
      </c>
      <c r="L2737" s="12">
        <f t="shared" si="171"/>
        <v>41315.870949074073</v>
      </c>
      <c r="M2737" t="b">
        <v>0</v>
      </c>
      <c r="N2737" s="5">
        <v>339</v>
      </c>
      <c r="O2737" t="b">
        <v>1</v>
      </c>
      <c r="P2737" s="5" t="s">
        <v>8293</v>
      </c>
      <c r="Q2737" s="5">
        <f t="shared" si="168"/>
        <v>978.1346666666667</v>
      </c>
      <c r="R2737" s="5">
        <v>21.640147492625371</v>
      </c>
      <c r="S2737" s="5">
        <f t="shared" si="169"/>
        <v>21.640147492625371</v>
      </c>
      <c r="T2737" s="5" t="s">
        <v>8330</v>
      </c>
      <c r="U2737" s="5" t="s">
        <v>8346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12">
        <f t="shared" si="170"/>
        <v>41752.416354166664</v>
      </c>
      <c r="K2738" s="5">
        <v>1395676773</v>
      </c>
      <c r="L2738" s="12">
        <f t="shared" si="171"/>
        <v>41722.416354166664</v>
      </c>
      <c r="M2738" t="b">
        <v>0</v>
      </c>
      <c r="N2738" s="5">
        <v>58</v>
      </c>
      <c r="O2738" t="b">
        <v>1</v>
      </c>
      <c r="P2738" s="5" t="s">
        <v>8293</v>
      </c>
      <c r="Q2738" s="5">
        <f t="shared" si="168"/>
        <v>122.9</v>
      </c>
      <c r="R2738" s="5">
        <v>169.51724137931035</v>
      </c>
      <c r="S2738" s="5">
        <f t="shared" si="169"/>
        <v>169.51724137931035</v>
      </c>
      <c r="T2738" s="5" t="s">
        <v>8330</v>
      </c>
      <c r="U2738" s="5" t="s">
        <v>8346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12">
        <f t="shared" si="170"/>
        <v>41654.541666666664</v>
      </c>
      <c r="K2739" s="5">
        <v>1386108087</v>
      </c>
      <c r="L2739" s="12">
        <f t="shared" si="171"/>
        <v>41611.667673611111</v>
      </c>
      <c r="M2739" t="b">
        <v>0</v>
      </c>
      <c r="N2739" s="5">
        <v>456</v>
      </c>
      <c r="O2739" t="b">
        <v>1</v>
      </c>
      <c r="P2739" s="5" t="s">
        <v>8293</v>
      </c>
      <c r="Q2739" s="5">
        <f t="shared" si="168"/>
        <v>246.06080000000003</v>
      </c>
      <c r="R2739" s="5">
        <v>161.88210526315791</v>
      </c>
      <c r="S2739" s="5">
        <f t="shared" si="169"/>
        <v>161.88210526315791</v>
      </c>
      <c r="T2739" s="5" t="s">
        <v>8330</v>
      </c>
      <c r="U2739" s="5" t="s">
        <v>8346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12">
        <f t="shared" si="170"/>
        <v>42679.893564814818</v>
      </c>
      <c r="K2740" s="5">
        <v>1473218804</v>
      </c>
      <c r="L2740" s="12">
        <f t="shared" si="171"/>
        <v>42619.893564814818</v>
      </c>
      <c r="M2740" t="b">
        <v>0</v>
      </c>
      <c r="N2740" s="5">
        <v>15</v>
      </c>
      <c r="O2740" t="b">
        <v>1</v>
      </c>
      <c r="P2740" s="5" t="s">
        <v>8293</v>
      </c>
      <c r="Q2740" s="5">
        <f t="shared" si="168"/>
        <v>147.94</v>
      </c>
      <c r="R2740" s="5">
        <v>493.13333333333333</v>
      </c>
      <c r="S2740" s="5">
        <f t="shared" si="169"/>
        <v>493.13333333333333</v>
      </c>
      <c r="T2740" s="5" t="s">
        <v>8330</v>
      </c>
      <c r="U2740" s="5" t="s">
        <v>8346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12">
        <f t="shared" si="170"/>
        <v>41764.637928240743</v>
      </c>
      <c r="K2741" s="5">
        <v>1395436717</v>
      </c>
      <c r="L2741" s="12">
        <f t="shared" si="171"/>
        <v>41719.637928240743</v>
      </c>
      <c r="M2741" t="b">
        <v>0</v>
      </c>
      <c r="N2741" s="5">
        <v>191</v>
      </c>
      <c r="O2741" t="b">
        <v>1</v>
      </c>
      <c r="P2741" s="5" t="s">
        <v>8293</v>
      </c>
      <c r="Q2741" s="5">
        <f t="shared" si="168"/>
        <v>384.09090909090907</v>
      </c>
      <c r="R2741" s="5">
        <v>22.120418848167539</v>
      </c>
      <c r="S2741" s="5">
        <f t="shared" si="169"/>
        <v>22.120418848167539</v>
      </c>
      <c r="T2741" s="5" t="s">
        <v>8330</v>
      </c>
      <c r="U2741" s="5" t="s">
        <v>8346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12">
        <f t="shared" si="170"/>
        <v>42074.74018518519</v>
      </c>
      <c r="K2742" s="5">
        <v>1423529152</v>
      </c>
      <c r="L2742" s="12">
        <f t="shared" si="171"/>
        <v>42044.781851851847</v>
      </c>
      <c r="M2742" t="b">
        <v>0</v>
      </c>
      <c r="N2742" s="5">
        <v>17</v>
      </c>
      <c r="O2742" t="b">
        <v>1</v>
      </c>
      <c r="P2742" s="5" t="s">
        <v>8293</v>
      </c>
      <c r="Q2742" s="5">
        <f t="shared" si="168"/>
        <v>103.33333333333333</v>
      </c>
      <c r="R2742" s="5">
        <v>18.235294117647058</v>
      </c>
      <c r="S2742" s="5">
        <f t="shared" si="169"/>
        <v>18.235294117647058</v>
      </c>
      <c r="T2742" s="5" t="s">
        <v>8330</v>
      </c>
      <c r="U2742" s="5" t="s">
        <v>8346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12">
        <f t="shared" si="170"/>
        <v>41931.838194444441</v>
      </c>
      <c r="K2743" s="5">
        <v>1412005602</v>
      </c>
      <c r="L2743" s="12">
        <f t="shared" si="171"/>
        <v>41911.407430555555</v>
      </c>
      <c r="M2743" t="b">
        <v>0</v>
      </c>
      <c r="N2743" s="5">
        <v>4</v>
      </c>
      <c r="O2743" t="b">
        <v>0</v>
      </c>
      <c r="P2743" s="5" t="s">
        <v>8302</v>
      </c>
      <c r="Q2743" s="5">
        <f t="shared" si="168"/>
        <v>0.4375</v>
      </c>
      <c r="R2743" s="5">
        <v>8.75</v>
      </c>
      <c r="S2743" s="5">
        <f t="shared" si="169"/>
        <v>8.75</v>
      </c>
      <c r="T2743" s="5" t="s">
        <v>8333</v>
      </c>
      <c r="U2743" s="5" t="s">
        <v>8353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12">
        <f t="shared" si="170"/>
        <v>41044.469756944447</v>
      </c>
      <c r="K2744" s="5">
        <v>1335892587</v>
      </c>
      <c r="L2744" s="12">
        <f t="shared" si="171"/>
        <v>41030.469756944447</v>
      </c>
      <c r="M2744" t="b">
        <v>0</v>
      </c>
      <c r="N2744" s="5">
        <v>18</v>
      </c>
      <c r="O2744" t="b">
        <v>0</v>
      </c>
      <c r="P2744" s="5" t="s">
        <v>8302</v>
      </c>
      <c r="Q2744" s="5">
        <f t="shared" si="168"/>
        <v>29.24</v>
      </c>
      <c r="R2744" s="5">
        <v>40.611111111111114</v>
      </c>
      <c r="S2744" s="5">
        <f t="shared" si="169"/>
        <v>40.611111111111114</v>
      </c>
      <c r="T2744" s="5" t="s">
        <v>8333</v>
      </c>
      <c r="U2744" s="5" t="s">
        <v>8353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12">
        <f t="shared" si="170"/>
        <v>42662.078784722224</v>
      </c>
      <c r="K2745" s="5">
        <v>1474271607</v>
      </c>
      <c r="L2745" s="12">
        <f t="shared" si="171"/>
        <v>42632.078784722224</v>
      </c>
      <c r="M2745" t="b">
        <v>0</v>
      </c>
      <c r="N2745" s="5">
        <v>0</v>
      </c>
      <c r="O2745" t="b">
        <v>0</v>
      </c>
      <c r="P2745" s="5" t="s">
        <v>8302</v>
      </c>
      <c r="Q2745" s="5">
        <f t="shared" si="168"/>
        <v>0</v>
      </c>
      <c r="R2745" s="5" t="e">
        <v>#DIV/0!</v>
      </c>
      <c r="S2745" s="5">
        <f t="shared" si="169"/>
        <v>0</v>
      </c>
      <c r="T2745" s="5" t="s">
        <v>8333</v>
      </c>
      <c r="U2745" s="5" t="s">
        <v>8353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12">
        <f t="shared" si="170"/>
        <v>40967.812476851854</v>
      </c>
      <c r="K2746" s="5">
        <v>1327886998</v>
      </c>
      <c r="L2746" s="12">
        <f t="shared" si="171"/>
        <v>40937.812476851854</v>
      </c>
      <c r="M2746" t="b">
        <v>0</v>
      </c>
      <c r="N2746" s="5">
        <v>22</v>
      </c>
      <c r="O2746" t="b">
        <v>0</v>
      </c>
      <c r="P2746" s="5" t="s">
        <v>8302</v>
      </c>
      <c r="Q2746" s="5">
        <f t="shared" si="168"/>
        <v>5.21875</v>
      </c>
      <c r="R2746" s="5">
        <v>37.954545454545453</v>
      </c>
      <c r="S2746" s="5">
        <f t="shared" si="169"/>
        <v>37.954545454545453</v>
      </c>
      <c r="T2746" s="5" t="s">
        <v>8333</v>
      </c>
      <c r="U2746" s="5" t="s">
        <v>8353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12">
        <f t="shared" si="170"/>
        <v>41104.738055555557</v>
      </c>
      <c r="K2747" s="5">
        <v>1337125368</v>
      </c>
      <c r="L2747" s="12">
        <f t="shared" si="171"/>
        <v>41044.738055555557</v>
      </c>
      <c r="M2747" t="b">
        <v>0</v>
      </c>
      <c r="N2747" s="5">
        <v>49</v>
      </c>
      <c r="O2747" t="b">
        <v>0</v>
      </c>
      <c r="P2747" s="5" t="s">
        <v>8302</v>
      </c>
      <c r="Q2747" s="5">
        <f t="shared" si="168"/>
        <v>21.887499999999999</v>
      </c>
      <c r="R2747" s="5">
        <v>35.734693877551024</v>
      </c>
      <c r="S2747" s="5">
        <f t="shared" si="169"/>
        <v>35.734693877551024</v>
      </c>
      <c r="T2747" s="5" t="s">
        <v>8333</v>
      </c>
      <c r="U2747" s="5" t="s">
        <v>8353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12">
        <f t="shared" si="170"/>
        <v>41880.531377314815</v>
      </c>
      <c r="K2748" s="5">
        <v>1406745911</v>
      </c>
      <c r="L2748" s="12">
        <f t="shared" si="171"/>
        <v>41850.531377314815</v>
      </c>
      <c r="M2748" t="b">
        <v>0</v>
      </c>
      <c r="N2748" s="5">
        <v>19</v>
      </c>
      <c r="O2748" t="b">
        <v>0</v>
      </c>
      <c r="P2748" s="5" t="s">
        <v>8302</v>
      </c>
      <c r="Q2748" s="5">
        <f t="shared" si="168"/>
        <v>26.7</v>
      </c>
      <c r="R2748" s="5">
        <v>42.157894736842103</v>
      </c>
      <c r="S2748" s="5">
        <f t="shared" si="169"/>
        <v>42.157894736842103</v>
      </c>
      <c r="T2748" s="5" t="s">
        <v>8333</v>
      </c>
      <c r="U2748" s="5" t="s">
        <v>8353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12">
        <f t="shared" si="170"/>
        <v>41075.881944444445</v>
      </c>
      <c r="K2749" s="5">
        <v>1337095997</v>
      </c>
      <c r="L2749" s="12">
        <f t="shared" si="171"/>
        <v>41044.398113425923</v>
      </c>
      <c r="M2749" t="b">
        <v>0</v>
      </c>
      <c r="N2749" s="5">
        <v>4</v>
      </c>
      <c r="O2749" t="b">
        <v>0</v>
      </c>
      <c r="P2749" s="5" t="s">
        <v>8302</v>
      </c>
      <c r="Q2749" s="5">
        <f t="shared" si="168"/>
        <v>28</v>
      </c>
      <c r="R2749" s="5">
        <v>35</v>
      </c>
      <c r="S2749" s="5">
        <f t="shared" si="169"/>
        <v>35</v>
      </c>
      <c r="T2749" s="5" t="s">
        <v>8333</v>
      </c>
      <c r="U2749" s="5" t="s">
        <v>8353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12">
        <f t="shared" si="170"/>
        <v>42615.4606712963</v>
      </c>
      <c r="K2750" s="5">
        <v>1470243802</v>
      </c>
      <c r="L2750" s="12">
        <f t="shared" si="171"/>
        <v>42585.4606712963</v>
      </c>
      <c r="M2750" t="b">
        <v>0</v>
      </c>
      <c r="N2750" s="5">
        <v>4</v>
      </c>
      <c r="O2750" t="b">
        <v>0</v>
      </c>
      <c r="P2750" s="5" t="s">
        <v>8302</v>
      </c>
      <c r="Q2750" s="5">
        <f t="shared" si="168"/>
        <v>1.06</v>
      </c>
      <c r="R2750" s="5">
        <v>13.25</v>
      </c>
      <c r="S2750" s="5">
        <f t="shared" si="169"/>
        <v>13.25</v>
      </c>
      <c r="T2750" s="5" t="s">
        <v>8333</v>
      </c>
      <c r="U2750" s="5" t="s">
        <v>8353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12">
        <f t="shared" si="170"/>
        <v>42098.507372685184</v>
      </c>
      <c r="K2751" s="5">
        <v>1425582637</v>
      </c>
      <c r="L2751" s="12">
        <f t="shared" si="171"/>
        <v>42068.549039351856</v>
      </c>
      <c r="M2751" t="b">
        <v>0</v>
      </c>
      <c r="N2751" s="5">
        <v>2</v>
      </c>
      <c r="O2751" t="b">
        <v>0</v>
      </c>
      <c r="P2751" s="5" t="s">
        <v>8302</v>
      </c>
      <c r="Q2751" s="5">
        <f t="shared" si="168"/>
        <v>1.1000000000000001</v>
      </c>
      <c r="R2751" s="5">
        <v>55</v>
      </c>
      <c r="S2751" s="5">
        <f t="shared" si="169"/>
        <v>55</v>
      </c>
      <c r="T2751" s="5" t="s">
        <v>8333</v>
      </c>
      <c r="U2751" s="5" t="s">
        <v>8353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12">
        <f t="shared" si="170"/>
        <v>41090.583333333336</v>
      </c>
      <c r="K2752" s="5">
        <v>1340055345</v>
      </c>
      <c r="L2752" s="12">
        <f t="shared" si="171"/>
        <v>41078.649826388893</v>
      </c>
      <c r="M2752" t="b">
        <v>0</v>
      </c>
      <c r="N2752" s="5">
        <v>0</v>
      </c>
      <c r="O2752" t="b">
        <v>0</v>
      </c>
      <c r="P2752" s="5" t="s">
        <v>8302</v>
      </c>
      <c r="Q2752" s="5">
        <f t="shared" si="168"/>
        <v>0</v>
      </c>
      <c r="R2752" s="5" t="e">
        <v>#DIV/0!</v>
      </c>
      <c r="S2752" s="5">
        <f t="shared" si="169"/>
        <v>0</v>
      </c>
      <c r="T2752" s="5" t="s">
        <v>8333</v>
      </c>
      <c r="U2752" s="5" t="s">
        <v>8353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12">
        <f t="shared" si="170"/>
        <v>41807.637060185181</v>
      </c>
      <c r="K2753" s="5">
        <v>1397855842</v>
      </c>
      <c r="L2753" s="12">
        <f t="shared" si="171"/>
        <v>41747.637060185181</v>
      </c>
      <c r="M2753" t="b">
        <v>0</v>
      </c>
      <c r="N2753" s="5">
        <v>0</v>
      </c>
      <c r="O2753" t="b">
        <v>0</v>
      </c>
      <c r="P2753" s="5" t="s">
        <v>8302</v>
      </c>
      <c r="Q2753" s="5">
        <f t="shared" si="168"/>
        <v>0</v>
      </c>
      <c r="R2753" s="5" t="e">
        <v>#DIV/0!</v>
      </c>
      <c r="S2753" s="5">
        <f t="shared" si="169"/>
        <v>0</v>
      </c>
      <c r="T2753" s="5" t="s">
        <v>8333</v>
      </c>
      <c r="U2753" s="5" t="s">
        <v>8353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12">
        <f t="shared" si="170"/>
        <v>40895.515092592592</v>
      </c>
      <c r="K2754" s="5">
        <v>1320776504</v>
      </c>
      <c r="L2754" s="12">
        <f t="shared" si="171"/>
        <v>40855.515092592592</v>
      </c>
      <c r="M2754" t="b">
        <v>0</v>
      </c>
      <c r="N2754" s="5">
        <v>14</v>
      </c>
      <c r="O2754" t="b">
        <v>0</v>
      </c>
      <c r="P2754" s="5" t="s">
        <v>8302</v>
      </c>
      <c r="Q2754" s="5">
        <f t="shared" ref="Q2754:Q2817" si="172">E2754*100/D2754</f>
        <v>11.458333333333334</v>
      </c>
      <c r="R2754" s="5">
        <v>39.285714285714285</v>
      </c>
      <c r="S2754" s="5">
        <f t="shared" ref="S2754:S2817" si="173">IFERROR(R2754,0)</f>
        <v>39.285714285714285</v>
      </c>
      <c r="T2754" s="5" t="s">
        <v>8333</v>
      </c>
      <c r="U2754" s="5" t="s">
        <v>8353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12">
        <f t="shared" ref="J2755:J2818" si="174">(I2755/86400)+25569+(-6/24)</f>
        <v>41147.650729166664</v>
      </c>
      <c r="K2755" s="5">
        <v>1343425023</v>
      </c>
      <c r="L2755" s="12">
        <f t="shared" ref="L2755:L2818" si="175">(K2755/86400)+25569+(-6/24)</f>
        <v>41117.650729166664</v>
      </c>
      <c r="M2755" t="b">
        <v>0</v>
      </c>
      <c r="N2755" s="5">
        <v>8</v>
      </c>
      <c r="O2755" t="b">
        <v>0</v>
      </c>
      <c r="P2755" s="5" t="s">
        <v>8302</v>
      </c>
      <c r="Q2755" s="5">
        <f t="shared" si="172"/>
        <v>19</v>
      </c>
      <c r="R2755" s="5">
        <v>47.5</v>
      </c>
      <c r="S2755" s="5">
        <f t="shared" si="173"/>
        <v>47.5</v>
      </c>
      <c r="T2755" s="5" t="s">
        <v>8333</v>
      </c>
      <c r="U2755" s="5" t="s">
        <v>8353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12">
        <f t="shared" si="174"/>
        <v>41893.386006944442</v>
      </c>
      <c r="K2756" s="5">
        <v>1407856551</v>
      </c>
      <c r="L2756" s="12">
        <f t="shared" si="175"/>
        <v>41863.386006944442</v>
      </c>
      <c r="M2756" t="b">
        <v>0</v>
      </c>
      <c r="N2756" s="5">
        <v>0</v>
      </c>
      <c r="O2756" t="b">
        <v>0</v>
      </c>
      <c r="P2756" s="5" t="s">
        <v>8302</v>
      </c>
      <c r="Q2756" s="5">
        <f t="shared" si="172"/>
        <v>0</v>
      </c>
      <c r="R2756" s="5" t="e">
        <v>#DIV/0!</v>
      </c>
      <c r="S2756" s="5">
        <f t="shared" si="173"/>
        <v>0</v>
      </c>
      <c r="T2756" s="5" t="s">
        <v>8333</v>
      </c>
      <c r="U2756" s="5" t="s">
        <v>8353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12">
        <f t="shared" si="174"/>
        <v>42102.540821759263</v>
      </c>
      <c r="K2757" s="5">
        <v>1425927527</v>
      </c>
      <c r="L2757" s="12">
        <f t="shared" si="175"/>
        <v>42072.540821759263</v>
      </c>
      <c r="M2757" t="b">
        <v>0</v>
      </c>
      <c r="N2757" s="5">
        <v>15</v>
      </c>
      <c r="O2757" t="b">
        <v>0</v>
      </c>
      <c r="P2757" s="5" t="s">
        <v>8302</v>
      </c>
      <c r="Q2757" s="5">
        <f t="shared" si="172"/>
        <v>52</v>
      </c>
      <c r="R2757" s="5">
        <v>17.333333333333332</v>
      </c>
      <c r="S2757" s="5">
        <f t="shared" si="173"/>
        <v>17.333333333333332</v>
      </c>
      <c r="T2757" s="5" t="s">
        <v>8333</v>
      </c>
      <c r="U2757" s="5" t="s">
        <v>8353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12">
        <f t="shared" si="174"/>
        <v>41650.650474537033</v>
      </c>
      <c r="K2758" s="5">
        <v>1386884201</v>
      </c>
      <c r="L2758" s="12">
        <f t="shared" si="175"/>
        <v>41620.650474537033</v>
      </c>
      <c r="M2758" t="b">
        <v>0</v>
      </c>
      <c r="N2758" s="5">
        <v>33</v>
      </c>
      <c r="O2758" t="b">
        <v>0</v>
      </c>
      <c r="P2758" s="5" t="s">
        <v>8302</v>
      </c>
      <c r="Q2758" s="5">
        <f t="shared" si="172"/>
        <v>10.48</v>
      </c>
      <c r="R2758" s="5">
        <v>31.757575757575758</v>
      </c>
      <c r="S2758" s="5">
        <f t="shared" si="173"/>
        <v>31.757575757575758</v>
      </c>
      <c r="T2758" s="5" t="s">
        <v>8333</v>
      </c>
      <c r="U2758" s="5" t="s">
        <v>8353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12">
        <f t="shared" si="174"/>
        <v>42588.40662037037</v>
      </c>
      <c r="K2759" s="5">
        <v>1469202332</v>
      </c>
      <c r="L2759" s="12">
        <f t="shared" si="175"/>
        <v>42573.40662037037</v>
      </c>
      <c r="M2759" t="b">
        <v>0</v>
      </c>
      <c r="N2759" s="5">
        <v>2</v>
      </c>
      <c r="O2759" t="b">
        <v>0</v>
      </c>
      <c r="P2759" s="5" t="s">
        <v>8302</v>
      </c>
      <c r="Q2759" s="5">
        <f t="shared" si="172"/>
        <v>0.66666666666666663</v>
      </c>
      <c r="R2759" s="5">
        <v>5</v>
      </c>
      <c r="S2759" s="5">
        <f t="shared" si="173"/>
        <v>5</v>
      </c>
      <c r="T2759" s="5" t="s">
        <v>8333</v>
      </c>
      <c r="U2759" s="5" t="s">
        <v>8353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12">
        <f t="shared" si="174"/>
        <v>42653.191932870366</v>
      </c>
      <c r="K2760" s="5">
        <v>1474886183</v>
      </c>
      <c r="L2760" s="12">
        <f t="shared" si="175"/>
        <v>42639.191932870366</v>
      </c>
      <c r="M2760" t="b">
        <v>0</v>
      </c>
      <c r="N2760" s="5">
        <v>6</v>
      </c>
      <c r="O2760" t="b">
        <v>0</v>
      </c>
      <c r="P2760" s="5" t="s">
        <v>8302</v>
      </c>
      <c r="Q2760" s="5">
        <f t="shared" si="172"/>
        <v>11.7</v>
      </c>
      <c r="R2760" s="5">
        <v>39</v>
      </c>
      <c r="S2760" s="5">
        <f t="shared" si="173"/>
        <v>39</v>
      </c>
      <c r="T2760" s="5" t="s">
        <v>8333</v>
      </c>
      <c r="U2760" s="5" t="s">
        <v>8353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12">
        <f t="shared" si="174"/>
        <v>42567.11650462963</v>
      </c>
      <c r="K2761" s="5">
        <v>1464943666</v>
      </c>
      <c r="L2761" s="12">
        <f t="shared" si="175"/>
        <v>42524.11650462963</v>
      </c>
      <c r="M2761" t="b">
        <v>0</v>
      </c>
      <c r="N2761" s="5">
        <v>2</v>
      </c>
      <c r="O2761" t="b">
        <v>0</v>
      </c>
      <c r="P2761" s="5" t="s">
        <v>8302</v>
      </c>
      <c r="Q2761" s="5">
        <f t="shared" si="172"/>
        <v>10.5</v>
      </c>
      <c r="R2761" s="5">
        <v>52.5</v>
      </c>
      <c r="S2761" s="5">
        <f t="shared" si="173"/>
        <v>52.5</v>
      </c>
      <c r="T2761" s="5" t="s">
        <v>8333</v>
      </c>
      <c r="U2761" s="5" t="s">
        <v>8353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12">
        <f t="shared" si="174"/>
        <v>41445.211319444446</v>
      </c>
      <c r="K2762" s="5">
        <v>1369134258</v>
      </c>
      <c r="L2762" s="12">
        <f t="shared" si="175"/>
        <v>41415.211319444446</v>
      </c>
      <c r="M2762" t="b">
        <v>0</v>
      </c>
      <c r="N2762" s="5">
        <v>0</v>
      </c>
      <c r="O2762" t="b">
        <v>0</v>
      </c>
      <c r="P2762" s="5" t="s">
        <v>8302</v>
      </c>
      <c r="Q2762" s="5">
        <f t="shared" si="172"/>
        <v>0</v>
      </c>
      <c r="R2762" s="5" t="e">
        <v>#DIV/0!</v>
      </c>
      <c r="S2762" s="5">
        <f t="shared" si="173"/>
        <v>0</v>
      </c>
      <c r="T2762" s="5" t="s">
        <v>8333</v>
      </c>
      <c r="U2762" s="5" t="s">
        <v>8353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12">
        <f t="shared" si="174"/>
        <v>41276.813576388886</v>
      </c>
      <c r="K2763" s="5">
        <v>1354584693</v>
      </c>
      <c r="L2763" s="12">
        <f t="shared" si="175"/>
        <v>41246.813576388886</v>
      </c>
      <c r="M2763" t="b">
        <v>0</v>
      </c>
      <c r="N2763" s="5">
        <v>4</v>
      </c>
      <c r="O2763" t="b">
        <v>0</v>
      </c>
      <c r="P2763" s="5" t="s">
        <v>8302</v>
      </c>
      <c r="Q2763" s="5">
        <f t="shared" si="172"/>
        <v>0.72</v>
      </c>
      <c r="R2763" s="5">
        <v>9</v>
      </c>
      <c r="S2763" s="5">
        <f t="shared" si="173"/>
        <v>9</v>
      </c>
      <c r="T2763" s="5" t="s">
        <v>8333</v>
      </c>
      <c r="U2763" s="5" t="s">
        <v>8353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12">
        <f t="shared" si="174"/>
        <v>40986.745312500003</v>
      </c>
      <c r="K2764" s="5">
        <v>1326934395</v>
      </c>
      <c r="L2764" s="12">
        <f t="shared" si="175"/>
        <v>40926.786979166667</v>
      </c>
      <c r="M2764" t="b">
        <v>0</v>
      </c>
      <c r="N2764" s="5">
        <v>1</v>
      </c>
      <c r="O2764" t="b">
        <v>0</v>
      </c>
      <c r="P2764" s="5" t="s">
        <v>8302</v>
      </c>
      <c r="Q2764" s="5">
        <f t="shared" si="172"/>
        <v>0.76923076923076927</v>
      </c>
      <c r="R2764" s="5">
        <v>25</v>
      </c>
      <c r="S2764" s="5">
        <f t="shared" si="173"/>
        <v>25</v>
      </c>
      <c r="T2764" s="5" t="s">
        <v>8333</v>
      </c>
      <c r="U2764" s="5" t="s">
        <v>8353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12">
        <f t="shared" si="174"/>
        <v>41418.329675925925</v>
      </c>
      <c r="K2765" s="5">
        <v>1365515684</v>
      </c>
      <c r="L2765" s="12">
        <f t="shared" si="175"/>
        <v>41373.329675925925</v>
      </c>
      <c r="M2765" t="b">
        <v>0</v>
      </c>
      <c r="N2765" s="5">
        <v>3</v>
      </c>
      <c r="O2765" t="b">
        <v>0</v>
      </c>
      <c r="P2765" s="5" t="s">
        <v>8302</v>
      </c>
      <c r="Q2765" s="5">
        <f t="shared" si="172"/>
        <v>0.22842639593908629</v>
      </c>
      <c r="R2765" s="5">
        <v>30</v>
      </c>
      <c r="S2765" s="5">
        <f t="shared" si="173"/>
        <v>30</v>
      </c>
      <c r="T2765" s="5" t="s">
        <v>8333</v>
      </c>
      <c r="U2765" s="5" t="s">
        <v>8353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12">
        <f t="shared" si="174"/>
        <v>41059.541666666664</v>
      </c>
      <c r="K2766" s="5">
        <v>1335855631</v>
      </c>
      <c r="L2766" s="12">
        <f t="shared" si="175"/>
        <v>41030.042025462964</v>
      </c>
      <c r="M2766" t="b">
        <v>0</v>
      </c>
      <c r="N2766" s="5">
        <v>4</v>
      </c>
      <c r="O2766" t="b">
        <v>0</v>
      </c>
      <c r="P2766" s="5" t="s">
        <v>8302</v>
      </c>
      <c r="Q2766" s="5">
        <f t="shared" si="172"/>
        <v>1.125</v>
      </c>
      <c r="R2766" s="5">
        <v>11.25</v>
      </c>
      <c r="S2766" s="5">
        <f t="shared" si="173"/>
        <v>11.25</v>
      </c>
      <c r="T2766" s="5" t="s">
        <v>8333</v>
      </c>
      <c r="U2766" s="5" t="s">
        <v>8353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12">
        <f t="shared" si="174"/>
        <v>41210.329027777778</v>
      </c>
      <c r="K2767" s="5">
        <v>1350050028</v>
      </c>
      <c r="L2767" s="12">
        <f t="shared" si="175"/>
        <v>41194.329027777778</v>
      </c>
      <c r="M2767" t="b">
        <v>0</v>
      </c>
      <c r="N2767" s="5">
        <v>0</v>
      </c>
      <c r="O2767" t="b">
        <v>0</v>
      </c>
      <c r="P2767" s="5" t="s">
        <v>8302</v>
      </c>
      <c r="Q2767" s="5">
        <f t="shared" si="172"/>
        <v>0</v>
      </c>
      <c r="R2767" s="5" t="e">
        <v>#DIV/0!</v>
      </c>
      <c r="S2767" s="5">
        <f t="shared" si="173"/>
        <v>0</v>
      </c>
      <c r="T2767" s="5" t="s">
        <v>8333</v>
      </c>
      <c r="U2767" s="5" t="s">
        <v>8353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12">
        <f t="shared" si="174"/>
        <v>40766.418032407411</v>
      </c>
      <c r="K2768" s="5">
        <v>1310486518</v>
      </c>
      <c r="L2768" s="12">
        <f t="shared" si="175"/>
        <v>40736.418032407411</v>
      </c>
      <c r="M2768" t="b">
        <v>0</v>
      </c>
      <c r="N2768" s="5">
        <v>4</v>
      </c>
      <c r="O2768" t="b">
        <v>0</v>
      </c>
      <c r="P2768" s="5" t="s">
        <v>8302</v>
      </c>
      <c r="Q2768" s="5">
        <f t="shared" si="172"/>
        <v>2</v>
      </c>
      <c r="R2768" s="5">
        <v>25</v>
      </c>
      <c r="S2768" s="5">
        <f t="shared" si="173"/>
        <v>25</v>
      </c>
      <c r="T2768" s="5" t="s">
        <v>8333</v>
      </c>
      <c r="U2768" s="5" t="s">
        <v>8353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12">
        <f t="shared" si="174"/>
        <v>42232.708912037036</v>
      </c>
      <c r="K2769" s="5">
        <v>1434582050</v>
      </c>
      <c r="L2769" s="12">
        <f t="shared" si="175"/>
        <v>42172.708912037036</v>
      </c>
      <c r="M2769" t="b">
        <v>0</v>
      </c>
      <c r="N2769" s="5">
        <v>3</v>
      </c>
      <c r="O2769" t="b">
        <v>0</v>
      </c>
      <c r="P2769" s="5" t="s">
        <v>8302</v>
      </c>
      <c r="Q2769" s="5">
        <f t="shared" si="172"/>
        <v>0.85</v>
      </c>
      <c r="R2769" s="5">
        <v>11.333333333333334</v>
      </c>
      <c r="S2769" s="5">
        <f t="shared" si="173"/>
        <v>11.333333333333334</v>
      </c>
      <c r="T2769" s="5" t="s">
        <v>8333</v>
      </c>
      <c r="U2769" s="5" t="s">
        <v>8353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12">
        <f t="shared" si="174"/>
        <v>40997.323182870372</v>
      </c>
      <c r="K2770" s="5">
        <v>1330440323</v>
      </c>
      <c r="L2770" s="12">
        <f t="shared" si="175"/>
        <v>40967.364849537036</v>
      </c>
      <c r="M2770" t="b">
        <v>0</v>
      </c>
      <c r="N2770" s="5">
        <v>34</v>
      </c>
      <c r="O2770" t="b">
        <v>0</v>
      </c>
      <c r="P2770" s="5" t="s">
        <v>8302</v>
      </c>
      <c r="Q2770" s="5">
        <f t="shared" si="172"/>
        <v>14.314285714285715</v>
      </c>
      <c r="R2770" s="5">
        <v>29.470588235294116</v>
      </c>
      <c r="S2770" s="5">
        <f t="shared" si="173"/>
        <v>29.470588235294116</v>
      </c>
      <c r="T2770" s="5" t="s">
        <v>8333</v>
      </c>
      <c r="U2770" s="5" t="s">
        <v>8353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12">
        <f t="shared" si="174"/>
        <v>41795.576273148152</v>
      </c>
      <c r="K2771" s="5">
        <v>1397677790</v>
      </c>
      <c r="L2771" s="12">
        <f t="shared" si="175"/>
        <v>41745.576273148152</v>
      </c>
      <c r="M2771" t="b">
        <v>0</v>
      </c>
      <c r="N2771" s="5">
        <v>2</v>
      </c>
      <c r="O2771" t="b">
        <v>0</v>
      </c>
      <c r="P2771" s="5" t="s">
        <v>8302</v>
      </c>
      <c r="Q2771" s="5">
        <f t="shared" si="172"/>
        <v>0.25</v>
      </c>
      <c r="R2771" s="5">
        <v>1</v>
      </c>
      <c r="S2771" s="5">
        <f t="shared" si="173"/>
        <v>1</v>
      </c>
      <c r="T2771" s="5" t="s">
        <v>8333</v>
      </c>
      <c r="U2771" s="5" t="s">
        <v>8353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12">
        <f t="shared" si="174"/>
        <v>41716.413541666669</v>
      </c>
      <c r="K2772" s="5">
        <v>1392569730</v>
      </c>
      <c r="L2772" s="12">
        <f t="shared" si="175"/>
        <v>41686.455208333333</v>
      </c>
      <c r="M2772" t="b">
        <v>0</v>
      </c>
      <c r="N2772" s="5">
        <v>33</v>
      </c>
      <c r="O2772" t="b">
        <v>0</v>
      </c>
      <c r="P2772" s="5" t="s">
        <v>8302</v>
      </c>
      <c r="Q2772" s="5">
        <f t="shared" si="172"/>
        <v>10.411250000000001</v>
      </c>
      <c r="R2772" s="5">
        <v>63.098484848484851</v>
      </c>
      <c r="S2772" s="5">
        <f t="shared" si="173"/>
        <v>63.098484848484851</v>
      </c>
      <c r="T2772" s="5" t="s">
        <v>8333</v>
      </c>
      <c r="U2772" s="5" t="s">
        <v>8353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12">
        <f t="shared" si="174"/>
        <v>41306.458333333336</v>
      </c>
      <c r="K2773" s="5">
        <v>1355489140</v>
      </c>
      <c r="L2773" s="12">
        <f t="shared" si="175"/>
        <v>41257.281712962962</v>
      </c>
      <c r="M2773" t="b">
        <v>0</v>
      </c>
      <c r="N2773" s="5">
        <v>0</v>
      </c>
      <c r="O2773" t="b">
        <v>0</v>
      </c>
      <c r="P2773" s="5" t="s">
        <v>8302</v>
      </c>
      <c r="Q2773" s="5">
        <f t="shared" si="172"/>
        <v>0</v>
      </c>
      <c r="R2773" s="5" t="e">
        <v>#DIV/0!</v>
      </c>
      <c r="S2773" s="5">
        <f t="shared" si="173"/>
        <v>0</v>
      </c>
      <c r="T2773" s="5" t="s">
        <v>8333</v>
      </c>
      <c r="U2773" s="5" t="s">
        <v>8353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12">
        <f t="shared" si="174"/>
        <v>41552.619143518517</v>
      </c>
      <c r="K2774" s="5">
        <v>1379710294</v>
      </c>
      <c r="L2774" s="12">
        <f t="shared" si="175"/>
        <v>41537.619143518517</v>
      </c>
      <c r="M2774" t="b">
        <v>0</v>
      </c>
      <c r="N2774" s="5">
        <v>0</v>
      </c>
      <c r="O2774" t="b">
        <v>0</v>
      </c>
      <c r="P2774" s="5" t="s">
        <v>8302</v>
      </c>
      <c r="Q2774" s="5">
        <f t="shared" si="172"/>
        <v>0</v>
      </c>
      <c r="R2774" s="5" t="e">
        <v>#DIV/0!</v>
      </c>
      <c r="S2774" s="5">
        <f t="shared" si="173"/>
        <v>0</v>
      </c>
      <c r="T2774" s="5" t="s">
        <v>8333</v>
      </c>
      <c r="U2774" s="5" t="s">
        <v>8353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12">
        <f t="shared" si="174"/>
        <v>42484.61482638889</v>
      </c>
      <c r="K2775" s="5">
        <v>1460666721</v>
      </c>
      <c r="L2775" s="12">
        <f t="shared" si="175"/>
        <v>42474.61482638889</v>
      </c>
      <c r="M2775" t="b">
        <v>0</v>
      </c>
      <c r="N2775" s="5">
        <v>1</v>
      </c>
      <c r="O2775" t="b">
        <v>0</v>
      </c>
      <c r="P2775" s="5" t="s">
        <v>8302</v>
      </c>
      <c r="Q2775" s="5">
        <f t="shared" si="172"/>
        <v>0.18867924528301888</v>
      </c>
      <c r="R2775" s="5">
        <v>1</v>
      </c>
      <c r="S2775" s="5">
        <f t="shared" si="173"/>
        <v>1</v>
      </c>
      <c r="T2775" s="5" t="s">
        <v>8333</v>
      </c>
      <c r="U2775" s="5" t="s">
        <v>8353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12">
        <f t="shared" si="174"/>
        <v>41340.876481481479</v>
      </c>
      <c r="K2776" s="5">
        <v>1360119728</v>
      </c>
      <c r="L2776" s="12">
        <f t="shared" si="175"/>
        <v>41310.876481481479</v>
      </c>
      <c r="M2776" t="b">
        <v>0</v>
      </c>
      <c r="N2776" s="5">
        <v>13</v>
      </c>
      <c r="O2776" t="b">
        <v>0</v>
      </c>
      <c r="P2776" s="5" t="s">
        <v>8302</v>
      </c>
      <c r="Q2776" s="5">
        <f t="shared" si="172"/>
        <v>14.25</v>
      </c>
      <c r="R2776" s="5">
        <v>43.846153846153847</v>
      </c>
      <c r="S2776" s="5">
        <f t="shared" si="173"/>
        <v>43.846153846153847</v>
      </c>
      <c r="T2776" s="5" t="s">
        <v>8333</v>
      </c>
      <c r="U2776" s="5" t="s">
        <v>8353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12">
        <f t="shared" si="174"/>
        <v>40892.763356481482</v>
      </c>
      <c r="K2777" s="5">
        <v>1321402754</v>
      </c>
      <c r="L2777" s="12">
        <f t="shared" si="175"/>
        <v>40862.763356481482</v>
      </c>
      <c r="M2777" t="b">
        <v>0</v>
      </c>
      <c r="N2777" s="5">
        <v>2</v>
      </c>
      <c r="O2777" t="b">
        <v>0</v>
      </c>
      <c r="P2777" s="5" t="s">
        <v>8302</v>
      </c>
      <c r="Q2777" s="5">
        <f t="shared" si="172"/>
        <v>3</v>
      </c>
      <c r="R2777" s="5">
        <v>75</v>
      </c>
      <c r="S2777" s="5">
        <f t="shared" si="173"/>
        <v>75</v>
      </c>
      <c r="T2777" s="5" t="s">
        <v>8333</v>
      </c>
      <c r="U2777" s="5" t="s">
        <v>8353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12">
        <f t="shared" si="174"/>
        <v>42167.047175925924</v>
      </c>
      <c r="K2778" s="5">
        <v>1431414476</v>
      </c>
      <c r="L2778" s="12">
        <f t="shared" si="175"/>
        <v>42136.047175925924</v>
      </c>
      <c r="M2778" t="b">
        <v>0</v>
      </c>
      <c r="N2778" s="5">
        <v>36</v>
      </c>
      <c r="O2778" t="b">
        <v>0</v>
      </c>
      <c r="P2778" s="5" t="s">
        <v>8302</v>
      </c>
      <c r="Q2778" s="5">
        <f t="shared" si="172"/>
        <v>7.8809523809523814</v>
      </c>
      <c r="R2778" s="5">
        <v>45.972222222222221</v>
      </c>
      <c r="S2778" s="5">
        <f t="shared" si="173"/>
        <v>45.972222222222221</v>
      </c>
      <c r="T2778" s="5" t="s">
        <v>8333</v>
      </c>
      <c r="U2778" s="5" t="s">
        <v>8353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12">
        <f t="shared" si="174"/>
        <v>42202.419027777782</v>
      </c>
      <c r="K2779" s="5">
        <v>1434557004</v>
      </c>
      <c r="L2779" s="12">
        <f t="shared" si="175"/>
        <v>42172.419027777782</v>
      </c>
      <c r="M2779" t="b">
        <v>0</v>
      </c>
      <c r="N2779" s="5">
        <v>1</v>
      </c>
      <c r="O2779" t="b">
        <v>0</v>
      </c>
      <c r="P2779" s="5" t="s">
        <v>8302</v>
      </c>
      <c r="Q2779" s="5">
        <f t="shared" si="172"/>
        <v>0.33333333333333331</v>
      </c>
      <c r="R2779" s="5">
        <v>10</v>
      </c>
      <c r="S2779" s="5">
        <f t="shared" si="173"/>
        <v>10</v>
      </c>
      <c r="T2779" s="5" t="s">
        <v>8333</v>
      </c>
      <c r="U2779" s="5" t="s">
        <v>8353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12">
        <f t="shared" si="174"/>
        <v>41876.728078703702</v>
      </c>
      <c r="K2780" s="5">
        <v>1406417306</v>
      </c>
      <c r="L2780" s="12">
        <f t="shared" si="175"/>
        <v>41846.728078703702</v>
      </c>
      <c r="M2780" t="b">
        <v>0</v>
      </c>
      <c r="N2780" s="5">
        <v>15</v>
      </c>
      <c r="O2780" t="b">
        <v>0</v>
      </c>
      <c r="P2780" s="5" t="s">
        <v>8302</v>
      </c>
      <c r="Q2780" s="5">
        <f t="shared" si="172"/>
        <v>25.545454545454547</v>
      </c>
      <c r="R2780" s="5">
        <v>93.666666666666671</v>
      </c>
      <c r="S2780" s="5">
        <f t="shared" si="173"/>
        <v>93.666666666666671</v>
      </c>
      <c r="T2780" s="5" t="s">
        <v>8333</v>
      </c>
      <c r="U2780" s="5" t="s">
        <v>8353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12">
        <f t="shared" si="174"/>
        <v>42330.377557870372</v>
      </c>
      <c r="K2781" s="5">
        <v>1445609021</v>
      </c>
      <c r="L2781" s="12">
        <f t="shared" si="175"/>
        <v>42300.335891203707</v>
      </c>
      <c r="M2781" t="b">
        <v>0</v>
      </c>
      <c r="N2781" s="5">
        <v>1</v>
      </c>
      <c r="O2781" t="b">
        <v>0</v>
      </c>
      <c r="P2781" s="5" t="s">
        <v>8302</v>
      </c>
      <c r="Q2781" s="5">
        <f t="shared" si="172"/>
        <v>2.12</v>
      </c>
      <c r="R2781" s="5">
        <v>53</v>
      </c>
      <c r="S2781" s="5">
        <f t="shared" si="173"/>
        <v>53</v>
      </c>
      <c r="T2781" s="5" t="s">
        <v>8333</v>
      </c>
      <c r="U2781" s="5" t="s">
        <v>8353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12">
        <f t="shared" si="174"/>
        <v>42804.197777777779</v>
      </c>
      <c r="K2782" s="5">
        <v>1486550688</v>
      </c>
      <c r="L2782" s="12">
        <f t="shared" si="175"/>
        <v>42774.197777777779</v>
      </c>
      <c r="M2782" t="b">
        <v>0</v>
      </c>
      <c r="N2782" s="5">
        <v>0</v>
      </c>
      <c r="O2782" t="b">
        <v>0</v>
      </c>
      <c r="P2782" s="5" t="s">
        <v>8302</v>
      </c>
      <c r="Q2782" s="5">
        <f t="shared" si="172"/>
        <v>0</v>
      </c>
      <c r="R2782" s="5" t="e">
        <v>#DIV/0!</v>
      </c>
      <c r="S2782" s="5">
        <f t="shared" si="173"/>
        <v>0</v>
      </c>
      <c r="T2782" s="5" t="s">
        <v>8333</v>
      </c>
      <c r="U2782" s="5" t="s">
        <v>8353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12">
        <f t="shared" si="174"/>
        <v>42047.041666666672</v>
      </c>
      <c r="K2783" s="5">
        <v>1421274954</v>
      </c>
      <c r="L2783" s="12">
        <f t="shared" si="175"/>
        <v>42018.69159722222</v>
      </c>
      <c r="M2783" t="b">
        <v>0</v>
      </c>
      <c r="N2783" s="5">
        <v>28</v>
      </c>
      <c r="O2783" t="b">
        <v>1</v>
      </c>
      <c r="P2783" s="5" t="s">
        <v>8269</v>
      </c>
      <c r="Q2783" s="5">
        <f t="shared" si="172"/>
        <v>105.28</v>
      </c>
      <c r="R2783" s="5">
        <v>47</v>
      </c>
      <c r="S2783" s="5">
        <f t="shared" si="173"/>
        <v>47</v>
      </c>
      <c r="T2783" s="5" t="s">
        <v>8328</v>
      </c>
      <c r="U2783" s="5" t="s">
        <v>8329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12">
        <f t="shared" si="174"/>
        <v>42051.957638888889</v>
      </c>
      <c r="K2784" s="5">
        <v>1421964718</v>
      </c>
      <c r="L2784" s="12">
        <f t="shared" si="175"/>
        <v>42026.674976851849</v>
      </c>
      <c r="M2784" t="b">
        <v>0</v>
      </c>
      <c r="N2784" s="5">
        <v>18</v>
      </c>
      <c r="O2784" t="b">
        <v>1</v>
      </c>
      <c r="P2784" s="5" t="s">
        <v>8269</v>
      </c>
      <c r="Q2784" s="5">
        <f t="shared" si="172"/>
        <v>120</v>
      </c>
      <c r="R2784" s="5">
        <v>66.666666666666671</v>
      </c>
      <c r="S2784" s="5">
        <f t="shared" si="173"/>
        <v>66.666666666666671</v>
      </c>
      <c r="T2784" s="5" t="s">
        <v>8328</v>
      </c>
      <c r="U2784" s="5" t="s">
        <v>8329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12">
        <f t="shared" si="174"/>
        <v>42117.285254629634</v>
      </c>
      <c r="K2785" s="5">
        <v>1428583846</v>
      </c>
      <c r="L2785" s="12">
        <f t="shared" si="175"/>
        <v>42103.285254629634</v>
      </c>
      <c r="M2785" t="b">
        <v>0</v>
      </c>
      <c r="N2785" s="5">
        <v>61</v>
      </c>
      <c r="O2785" t="b">
        <v>1</v>
      </c>
      <c r="P2785" s="5" t="s">
        <v>8269</v>
      </c>
      <c r="Q2785" s="5">
        <f t="shared" si="172"/>
        <v>114.5</v>
      </c>
      <c r="R2785" s="5">
        <v>18.770491803278688</v>
      </c>
      <c r="S2785" s="5">
        <f t="shared" si="173"/>
        <v>18.770491803278688</v>
      </c>
      <c r="T2785" s="5" t="s">
        <v>8328</v>
      </c>
      <c r="U2785" s="5" t="s">
        <v>8329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12">
        <f t="shared" si="174"/>
        <v>41941.537534722222</v>
      </c>
      <c r="K2786" s="5">
        <v>1412794443</v>
      </c>
      <c r="L2786" s="12">
        <f t="shared" si="175"/>
        <v>41920.537534722222</v>
      </c>
      <c r="M2786" t="b">
        <v>0</v>
      </c>
      <c r="N2786" s="5">
        <v>108</v>
      </c>
      <c r="O2786" t="b">
        <v>1</v>
      </c>
      <c r="P2786" s="5" t="s">
        <v>8269</v>
      </c>
      <c r="Q2786" s="5">
        <f t="shared" si="172"/>
        <v>119</v>
      </c>
      <c r="R2786" s="5">
        <v>66.111111111111114</v>
      </c>
      <c r="S2786" s="5">
        <f t="shared" si="173"/>
        <v>66.111111111111114</v>
      </c>
      <c r="T2786" s="5" t="s">
        <v>8328</v>
      </c>
      <c r="U2786" s="5" t="s">
        <v>8329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12">
        <f t="shared" si="174"/>
        <v>42587.625</v>
      </c>
      <c r="K2787" s="5">
        <v>1467865967</v>
      </c>
      <c r="L2787" s="12">
        <f t="shared" si="175"/>
        <v>42557.939432870371</v>
      </c>
      <c r="M2787" t="b">
        <v>0</v>
      </c>
      <c r="N2787" s="5">
        <v>142</v>
      </c>
      <c r="O2787" t="b">
        <v>1</v>
      </c>
      <c r="P2787" s="5" t="s">
        <v>8269</v>
      </c>
      <c r="Q2787" s="5">
        <f t="shared" si="172"/>
        <v>104.68</v>
      </c>
      <c r="R2787" s="5">
        <v>36.859154929577464</v>
      </c>
      <c r="S2787" s="5">
        <f t="shared" si="173"/>
        <v>36.859154929577464</v>
      </c>
      <c r="T2787" s="5" t="s">
        <v>8328</v>
      </c>
      <c r="U2787" s="5" t="s">
        <v>8329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12">
        <f t="shared" si="174"/>
        <v>41829.319212962961</v>
      </c>
      <c r="K2788" s="5">
        <v>1403703580</v>
      </c>
      <c r="L2788" s="12">
        <f t="shared" si="175"/>
        <v>41815.319212962961</v>
      </c>
      <c r="M2788" t="b">
        <v>0</v>
      </c>
      <c r="N2788" s="5">
        <v>74</v>
      </c>
      <c r="O2788" t="b">
        <v>1</v>
      </c>
      <c r="P2788" s="5" t="s">
        <v>8269</v>
      </c>
      <c r="Q2788" s="5">
        <f t="shared" si="172"/>
        <v>117.84</v>
      </c>
      <c r="R2788" s="5">
        <v>39.810810810810814</v>
      </c>
      <c r="S2788" s="5">
        <f t="shared" si="173"/>
        <v>39.810810810810814</v>
      </c>
      <c r="T2788" s="5" t="s">
        <v>8328</v>
      </c>
      <c r="U2788" s="5" t="s">
        <v>8329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12">
        <f t="shared" si="174"/>
        <v>41837.948518518519</v>
      </c>
      <c r="K2789" s="5">
        <v>1403066752</v>
      </c>
      <c r="L2789" s="12">
        <f t="shared" si="175"/>
        <v>41807.948518518519</v>
      </c>
      <c r="M2789" t="b">
        <v>0</v>
      </c>
      <c r="N2789" s="5">
        <v>38</v>
      </c>
      <c r="O2789" t="b">
        <v>1</v>
      </c>
      <c r="P2789" s="5" t="s">
        <v>8269</v>
      </c>
      <c r="Q2789" s="5">
        <f t="shared" si="172"/>
        <v>119.7</v>
      </c>
      <c r="R2789" s="5">
        <v>31.5</v>
      </c>
      <c r="S2789" s="5">
        <f t="shared" si="173"/>
        <v>31.5</v>
      </c>
      <c r="T2789" s="5" t="s">
        <v>8328</v>
      </c>
      <c r="U2789" s="5" t="s">
        <v>8329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12">
        <f t="shared" si="174"/>
        <v>42580.451886574076</v>
      </c>
      <c r="K2790" s="5">
        <v>1467219043</v>
      </c>
      <c r="L2790" s="12">
        <f t="shared" si="175"/>
        <v>42550.451886574076</v>
      </c>
      <c r="M2790" t="b">
        <v>0</v>
      </c>
      <c r="N2790" s="5">
        <v>20</v>
      </c>
      <c r="O2790" t="b">
        <v>1</v>
      </c>
      <c r="P2790" s="5" t="s">
        <v>8269</v>
      </c>
      <c r="Q2790" s="5">
        <f t="shared" si="172"/>
        <v>102.5</v>
      </c>
      <c r="R2790" s="5">
        <v>102.5</v>
      </c>
      <c r="S2790" s="5">
        <f t="shared" si="173"/>
        <v>102.5</v>
      </c>
      <c r="T2790" s="5" t="s">
        <v>8328</v>
      </c>
      <c r="U2790" s="5" t="s">
        <v>8329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12">
        <f t="shared" si="174"/>
        <v>42074.916666666672</v>
      </c>
      <c r="K2791" s="5">
        <v>1424477934</v>
      </c>
      <c r="L2791" s="12">
        <f t="shared" si="175"/>
        <v>42055.763124999998</v>
      </c>
      <c r="M2791" t="b">
        <v>0</v>
      </c>
      <c r="N2791" s="5">
        <v>24</v>
      </c>
      <c r="O2791" t="b">
        <v>1</v>
      </c>
      <c r="P2791" s="5" t="s">
        <v>8269</v>
      </c>
      <c r="Q2791" s="5">
        <f t="shared" si="172"/>
        <v>101.16666666666667</v>
      </c>
      <c r="R2791" s="5">
        <v>126.45833333333333</v>
      </c>
      <c r="S2791" s="5">
        <f t="shared" si="173"/>
        <v>126.45833333333333</v>
      </c>
      <c r="T2791" s="5" t="s">
        <v>8328</v>
      </c>
      <c r="U2791" s="5" t="s">
        <v>8329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12">
        <f t="shared" si="174"/>
        <v>42046.688692129625</v>
      </c>
      <c r="K2792" s="5">
        <v>1421101903</v>
      </c>
      <c r="L2792" s="12">
        <f t="shared" si="175"/>
        <v>42016.688692129625</v>
      </c>
      <c r="M2792" t="b">
        <v>0</v>
      </c>
      <c r="N2792" s="5">
        <v>66</v>
      </c>
      <c r="O2792" t="b">
        <v>1</v>
      </c>
      <c r="P2792" s="5" t="s">
        <v>8269</v>
      </c>
      <c r="Q2792" s="5">
        <f t="shared" si="172"/>
        <v>105.33333333333333</v>
      </c>
      <c r="R2792" s="5">
        <v>47.878787878787875</v>
      </c>
      <c r="S2792" s="5">
        <f t="shared" si="173"/>
        <v>47.878787878787875</v>
      </c>
      <c r="T2792" s="5" t="s">
        <v>8328</v>
      </c>
      <c r="U2792" s="5" t="s">
        <v>8329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12">
        <f t="shared" si="174"/>
        <v>42621.916666666672</v>
      </c>
      <c r="K2793" s="5">
        <v>1470778559</v>
      </c>
      <c r="L2793" s="12">
        <f t="shared" si="175"/>
        <v>42591.649988425925</v>
      </c>
      <c r="M2793" t="b">
        <v>0</v>
      </c>
      <c r="N2793" s="5">
        <v>28</v>
      </c>
      <c r="O2793" t="b">
        <v>1</v>
      </c>
      <c r="P2793" s="5" t="s">
        <v>8269</v>
      </c>
      <c r="Q2793" s="5">
        <f t="shared" si="172"/>
        <v>102.5</v>
      </c>
      <c r="R2793" s="5">
        <v>73.214285714285708</v>
      </c>
      <c r="S2793" s="5">
        <f t="shared" si="173"/>
        <v>73.214285714285708</v>
      </c>
      <c r="T2793" s="5" t="s">
        <v>8328</v>
      </c>
      <c r="U2793" s="5" t="s">
        <v>8329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12">
        <f t="shared" si="174"/>
        <v>42227.981006944443</v>
      </c>
      <c r="K2794" s="5">
        <v>1435469559</v>
      </c>
      <c r="L2794" s="12">
        <f t="shared" si="175"/>
        <v>42182.981006944443</v>
      </c>
      <c r="M2794" t="b">
        <v>0</v>
      </c>
      <c r="N2794" s="5">
        <v>24</v>
      </c>
      <c r="O2794" t="b">
        <v>1</v>
      </c>
      <c r="P2794" s="5" t="s">
        <v>8269</v>
      </c>
      <c r="Q2794" s="5">
        <f t="shared" si="172"/>
        <v>107.6</v>
      </c>
      <c r="R2794" s="5">
        <v>89.666666666666671</v>
      </c>
      <c r="S2794" s="5">
        <f t="shared" si="173"/>
        <v>89.666666666666671</v>
      </c>
      <c r="T2794" s="5" t="s">
        <v>8328</v>
      </c>
      <c r="U2794" s="5" t="s">
        <v>8329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12">
        <f t="shared" si="174"/>
        <v>42206.169039351851</v>
      </c>
      <c r="K2795" s="5">
        <v>1434881005</v>
      </c>
      <c r="L2795" s="12">
        <f t="shared" si="175"/>
        <v>42176.169039351851</v>
      </c>
      <c r="M2795" t="b">
        <v>0</v>
      </c>
      <c r="N2795" s="5">
        <v>73</v>
      </c>
      <c r="O2795" t="b">
        <v>1</v>
      </c>
      <c r="P2795" s="5" t="s">
        <v>8269</v>
      </c>
      <c r="Q2795" s="5">
        <f t="shared" si="172"/>
        <v>110.5675</v>
      </c>
      <c r="R2795" s="5">
        <v>151.4623287671233</v>
      </c>
      <c r="S2795" s="5">
        <f t="shared" si="173"/>
        <v>151.4623287671233</v>
      </c>
      <c r="T2795" s="5" t="s">
        <v>8328</v>
      </c>
      <c r="U2795" s="5" t="s">
        <v>8329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12">
        <f t="shared" si="174"/>
        <v>42432.541666666672</v>
      </c>
      <c r="K2796" s="5">
        <v>1455640559</v>
      </c>
      <c r="L2796" s="12">
        <f t="shared" si="175"/>
        <v>42416.441655092596</v>
      </c>
      <c r="M2796" t="b">
        <v>0</v>
      </c>
      <c r="N2796" s="5">
        <v>3</v>
      </c>
      <c r="O2796" t="b">
        <v>1</v>
      </c>
      <c r="P2796" s="5" t="s">
        <v>8269</v>
      </c>
      <c r="Q2796" s="5">
        <f t="shared" si="172"/>
        <v>150</v>
      </c>
      <c r="R2796" s="5">
        <v>25</v>
      </c>
      <c r="S2796" s="5">
        <f t="shared" si="173"/>
        <v>25</v>
      </c>
      <c r="T2796" s="5" t="s">
        <v>8328</v>
      </c>
      <c r="U2796" s="5" t="s">
        <v>8329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12">
        <f t="shared" si="174"/>
        <v>41796.708333333336</v>
      </c>
      <c r="K2797" s="5">
        <v>1400675841</v>
      </c>
      <c r="L2797" s="12">
        <f t="shared" si="175"/>
        <v>41780.275937500002</v>
      </c>
      <c r="M2797" t="b">
        <v>0</v>
      </c>
      <c r="N2797" s="5">
        <v>20</v>
      </c>
      <c r="O2797" t="b">
        <v>1</v>
      </c>
      <c r="P2797" s="5" t="s">
        <v>8269</v>
      </c>
      <c r="Q2797" s="5">
        <f t="shared" si="172"/>
        <v>104.28571428571429</v>
      </c>
      <c r="R2797" s="5">
        <v>36.5</v>
      </c>
      <c r="S2797" s="5">
        <f t="shared" si="173"/>
        <v>36.5</v>
      </c>
      <c r="T2797" s="5" t="s">
        <v>8328</v>
      </c>
      <c r="U2797" s="5" t="s">
        <v>8329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12">
        <f t="shared" si="174"/>
        <v>41825.278101851851</v>
      </c>
      <c r="K2798" s="5">
        <v>1401972028</v>
      </c>
      <c r="L2798" s="12">
        <f t="shared" si="175"/>
        <v>41795.278101851851</v>
      </c>
      <c r="M2798" t="b">
        <v>0</v>
      </c>
      <c r="N2798" s="5">
        <v>21</v>
      </c>
      <c r="O2798" t="b">
        <v>1</v>
      </c>
      <c r="P2798" s="5" t="s">
        <v>8269</v>
      </c>
      <c r="Q2798" s="5">
        <f t="shared" si="172"/>
        <v>115.5</v>
      </c>
      <c r="R2798" s="5">
        <v>44</v>
      </c>
      <c r="S2798" s="5">
        <f t="shared" si="173"/>
        <v>44</v>
      </c>
      <c r="T2798" s="5" t="s">
        <v>8328</v>
      </c>
      <c r="U2798" s="5" t="s">
        <v>8329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12">
        <f t="shared" si="174"/>
        <v>41828.69027777778</v>
      </c>
      <c r="K2799" s="5">
        <v>1402266840</v>
      </c>
      <c r="L2799" s="12">
        <f t="shared" si="175"/>
        <v>41798.69027777778</v>
      </c>
      <c r="M2799" t="b">
        <v>0</v>
      </c>
      <c r="N2799" s="5">
        <v>94</v>
      </c>
      <c r="O2799" t="b">
        <v>1</v>
      </c>
      <c r="P2799" s="5" t="s">
        <v>8269</v>
      </c>
      <c r="Q2799" s="5">
        <f t="shared" si="172"/>
        <v>102.64512499999999</v>
      </c>
      <c r="R2799" s="5">
        <v>87.357553191489373</v>
      </c>
      <c r="S2799" s="5">
        <f t="shared" si="173"/>
        <v>87.357553191489373</v>
      </c>
      <c r="T2799" s="5" t="s">
        <v>8328</v>
      </c>
      <c r="U2799" s="5" t="s">
        <v>8329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12">
        <f t="shared" si="174"/>
        <v>42216.416666666672</v>
      </c>
      <c r="K2800" s="5">
        <v>1437063121</v>
      </c>
      <c r="L2800" s="12">
        <f t="shared" si="175"/>
        <v>42201.425011574072</v>
      </c>
      <c r="M2800" t="b">
        <v>0</v>
      </c>
      <c r="N2800" s="5">
        <v>139</v>
      </c>
      <c r="O2800" t="b">
        <v>1</v>
      </c>
      <c r="P2800" s="5" t="s">
        <v>8269</v>
      </c>
      <c r="Q2800" s="5">
        <f t="shared" si="172"/>
        <v>101.4</v>
      </c>
      <c r="R2800" s="5">
        <v>36.474820143884891</v>
      </c>
      <c r="S2800" s="5">
        <f t="shared" si="173"/>
        <v>36.474820143884891</v>
      </c>
      <c r="T2800" s="5" t="s">
        <v>8328</v>
      </c>
      <c r="U2800" s="5" t="s">
        <v>8329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12">
        <f t="shared" si="174"/>
        <v>42538.416666666672</v>
      </c>
      <c r="K2801" s="5">
        <v>1463466070</v>
      </c>
      <c r="L2801" s="12">
        <f t="shared" si="175"/>
        <v>42507.014699074076</v>
      </c>
      <c r="M2801" t="b">
        <v>0</v>
      </c>
      <c r="N2801" s="5">
        <v>130</v>
      </c>
      <c r="O2801" t="b">
        <v>1</v>
      </c>
      <c r="P2801" s="5" t="s">
        <v>8269</v>
      </c>
      <c r="Q2801" s="5">
        <f t="shared" si="172"/>
        <v>116.6348</v>
      </c>
      <c r="R2801" s="5">
        <v>44.859538461538463</v>
      </c>
      <c r="S2801" s="5">
        <f t="shared" si="173"/>
        <v>44.859538461538463</v>
      </c>
      <c r="T2801" s="5" t="s">
        <v>8328</v>
      </c>
      <c r="U2801" s="5" t="s">
        <v>8329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12">
        <f t="shared" si="174"/>
        <v>42008.302847222221</v>
      </c>
      <c r="K2802" s="5">
        <v>1415193366</v>
      </c>
      <c r="L2802" s="12">
        <f t="shared" si="175"/>
        <v>41948.302847222221</v>
      </c>
      <c r="M2802" t="b">
        <v>0</v>
      </c>
      <c r="N2802" s="5">
        <v>31</v>
      </c>
      <c r="O2802" t="b">
        <v>1</v>
      </c>
      <c r="P2802" s="5" t="s">
        <v>8269</v>
      </c>
      <c r="Q2802" s="5">
        <f t="shared" si="172"/>
        <v>133</v>
      </c>
      <c r="R2802" s="5">
        <v>42.903225806451616</v>
      </c>
      <c r="S2802" s="5">
        <f t="shared" si="173"/>
        <v>42.903225806451616</v>
      </c>
      <c r="T2802" s="5" t="s">
        <v>8328</v>
      </c>
      <c r="U2802" s="5" t="s">
        <v>8329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12">
        <f t="shared" si="174"/>
        <v>41922.208333333336</v>
      </c>
      <c r="K2803" s="5">
        <v>1411019409</v>
      </c>
      <c r="L2803" s="12">
        <f t="shared" si="175"/>
        <v>41899.993159722224</v>
      </c>
      <c r="M2803" t="b">
        <v>0</v>
      </c>
      <c r="N2803" s="5">
        <v>13</v>
      </c>
      <c r="O2803" t="b">
        <v>1</v>
      </c>
      <c r="P2803" s="5" t="s">
        <v>8269</v>
      </c>
      <c r="Q2803" s="5">
        <f t="shared" si="172"/>
        <v>133.19999999999999</v>
      </c>
      <c r="R2803" s="5">
        <v>51.230769230769234</v>
      </c>
      <c r="S2803" s="5">
        <f t="shared" si="173"/>
        <v>51.230769230769234</v>
      </c>
      <c r="T2803" s="5" t="s">
        <v>8328</v>
      </c>
      <c r="U2803" s="5" t="s">
        <v>8329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12">
        <f t="shared" si="174"/>
        <v>42222.39707175926</v>
      </c>
      <c r="K2804" s="5">
        <v>1436283107</v>
      </c>
      <c r="L2804" s="12">
        <f t="shared" si="175"/>
        <v>42192.39707175926</v>
      </c>
      <c r="M2804" t="b">
        <v>0</v>
      </c>
      <c r="N2804" s="5">
        <v>90</v>
      </c>
      <c r="O2804" t="b">
        <v>1</v>
      </c>
      <c r="P2804" s="5" t="s">
        <v>8269</v>
      </c>
      <c r="Q2804" s="5">
        <f t="shared" si="172"/>
        <v>101.83333333333333</v>
      </c>
      <c r="R2804" s="5">
        <v>33.944444444444443</v>
      </c>
      <c r="S2804" s="5">
        <f t="shared" si="173"/>
        <v>33.944444444444443</v>
      </c>
      <c r="T2804" s="5" t="s">
        <v>8328</v>
      </c>
      <c r="U2804" s="5" t="s">
        <v>8329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12">
        <f t="shared" si="174"/>
        <v>42200.75</v>
      </c>
      <c r="K2805" s="5">
        <v>1433295276</v>
      </c>
      <c r="L2805" s="12">
        <f t="shared" si="175"/>
        <v>42157.815694444449</v>
      </c>
      <c r="M2805" t="b">
        <v>0</v>
      </c>
      <c r="N2805" s="5">
        <v>141</v>
      </c>
      <c r="O2805" t="b">
        <v>1</v>
      </c>
      <c r="P2805" s="5" t="s">
        <v>8269</v>
      </c>
      <c r="Q2805" s="5">
        <f t="shared" si="172"/>
        <v>127.95</v>
      </c>
      <c r="R2805" s="5">
        <v>90.744680851063833</v>
      </c>
      <c r="S2805" s="5">
        <f t="shared" si="173"/>
        <v>90.744680851063833</v>
      </c>
      <c r="T2805" s="5" t="s">
        <v>8328</v>
      </c>
      <c r="U2805" s="5" t="s">
        <v>8329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12">
        <f t="shared" si="174"/>
        <v>41911.203587962962</v>
      </c>
      <c r="K2806" s="5">
        <v>1409395990</v>
      </c>
      <c r="L2806" s="12">
        <f t="shared" si="175"/>
        <v>41881.203587962962</v>
      </c>
      <c r="M2806" t="b">
        <v>0</v>
      </c>
      <c r="N2806" s="5">
        <v>23</v>
      </c>
      <c r="O2806" t="b">
        <v>1</v>
      </c>
      <c r="P2806" s="5" t="s">
        <v>8269</v>
      </c>
      <c r="Q2806" s="5">
        <f t="shared" si="172"/>
        <v>115</v>
      </c>
      <c r="R2806" s="5">
        <v>50</v>
      </c>
      <c r="S2806" s="5">
        <f t="shared" si="173"/>
        <v>50</v>
      </c>
      <c r="T2806" s="5" t="s">
        <v>8328</v>
      </c>
      <c r="U2806" s="5" t="s">
        <v>8329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12">
        <f t="shared" si="174"/>
        <v>42238.255474537036</v>
      </c>
      <c r="K2807" s="5">
        <v>1438085273</v>
      </c>
      <c r="L2807" s="12">
        <f t="shared" si="175"/>
        <v>42213.255474537036</v>
      </c>
      <c r="M2807" t="b">
        <v>0</v>
      </c>
      <c r="N2807" s="5">
        <v>18</v>
      </c>
      <c r="O2807" t="b">
        <v>1</v>
      </c>
      <c r="P2807" s="5" t="s">
        <v>8269</v>
      </c>
      <c r="Q2807" s="5">
        <f t="shared" si="172"/>
        <v>110</v>
      </c>
      <c r="R2807" s="5">
        <v>24.444444444444443</v>
      </c>
      <c r="S2807" s="5">
        <f t="shared" si="173"/>
        <v>24.444444444444443</v>
      </c>
      <c r="T2807" s="5" t="s">
        <v>8328</v>
      </c>
      <c r="U2807" s="5" t="s">
        <v>8329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12">
        <f t="shared" si="174"/>
        <v>42221.208333333328</v>
      </c>
      <c r="K2808" s="5">
        <v>1435645490</v>
      </c>
      <c r="L2808" s="12">
        <f t="shared" si="175"/>
        <v>42185.017245370371</v>
      </c>
      <c r="M2808" t="b">
        <v>0</v>
      </c>
      <c r="N2808" s="5">
        <v>76</v>
      </c>
      <c r="O2808" t="b">
        <v>1</v>
      </c>
      <c r="P2808" s="5" t="s">
        <v>8269</v>
      </c>
      <c r="Q2808" s="5">
        <f t="shared" si="172"/>
        <v>112.1</v>
      </c>
      <c r="R2808" s="5">
        <v>44.25</v>
      </c>
      <c r="S2808" s="5">
        <f t="shared" si="173"/>
        <v>44.25</v>
      </c>
      <c r="T2808" s="5" t="s">
        <v>8328</v>
      </c>
      <c r="U2808" s="5" t="s">
        <v>8329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12">
        <f t="shared" si="174"/>
        <v>42184.623124999998</v>
      </c>
      <c r="K2809" s="5">
        <v>1433019438</v>
      </c>
      <c r="L2809" s="12">
        <f t="shared" si="175"/>
        <v>42154.623124999998</v>
      </c>
      <c r="M2809" t="b">
        <v>0</v>
      </c>
      <c r="N2809" s="5">
        <v>93</v>
      </c>
      <c r="O2809" t="b">
        <v>1</v>
      </c>
      <c r="P2809" s="5" t="s">
        <v>8269</v>
      </c>
      <c r="Q2809" s="5">
        <f t="shared" si="172"/>
        <v>126</v>
      </c>
      <c r="R2809" s="5">
        <v>67.741935483870961</v>
      </c>
      <c r="S2809" s="5">
        <f t="shared" si="173"/>
        <v>67.741935483870961</v>
      </c>
      <c r="T2809" s="5" t="s">
        <v>8328</v>
      </c>
      <c r="U2809" s="5" t="s">
        <v>8329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12">
        <f t="shared" si="174"/>
        <v>42238.59646990741</v>
      </c>
      <c r="K2810" s="5">
        <v>1437682735</v>
      </c>
      <c r="L2810" s="12">
        <f t="shared" si="175"/>
        <v>42208.59646990741</v>
      </c>
      <c r="M2810" t="b">
        <v>0</v>
      </c>
      <c r="N2810" s="5">
        <v>69</v>
      </c>
      <c r="O2810" t="b">
        <v>1</v>
      </c>
      <c r="P2810" s="5" t="s">
        <v>8269</v>
      </c>
      <c r="Q2810" s="5">
        <f t="shared" si="172"/>
        <v>100.24444444444444</v>
      </c>
      <c r="R2810" s="5">
        <v>65.376811594202906</v>
      </c>
      <c r="S2810" s="5">
        <f t="shared" si="173"/>
        <v>65.376811594202906</v>
      </c>
      <c r="T2810" s="5" t="s">
        <v>8328</v>
      </c>
      <c r="U2810" s="5" t="s">
        <v>8329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12">
        <f t="shared" si="174"/>
        <v>42459.360416666663</v>
      </c>
      <c r="K2811" s="5">
        <v>1458647725</v>
      </c>
      <c r="L2811" s="12">
        <f t="shared" si="175"/>
        <v>42451.246817129635</v>
      </c>
      <c r="M2811" t="b">
        <v>0</v>
      </c>
      <c r="N2811" s="5">
        <v>21</v>
      </c>
      <c r="O2811" t="b">
        <v>1</v>
      </c>
      <c r="P2811" s="5" t="s">
        <v>8269</v>
      </c>
      <c r="Q2811" s="5">
        <f t="shared" si="172"/>
        <v>102.4</v>
      </c>
      <c r="R2811" s="5">
        <v>121.9047619047619</v>
      </c>
      <c r="S2811" s="5">
        <f t="shared" si="173"/>
        <v>121.9047619047619</v>
      </c>
      <c r="T2811" s="5" t="s">
        <v>8328</v>
      </c>
      <c r="U2811" s="5" t="s">
        <v>8329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12">
        <f t="shared" si="174"/>
        <v>41790.915972222225</v>
      </c>
      <c r="K2812" s="5">
        <v>1398828064</v>
      </c>
      <c r="L2812" s="12">
        <f t="shared" si="175"/>
        <v>41758.88962962963</v>
      </c>
      <c r="M2812" t="b">
        <v>0</v>
      </c>
      <c r="N2812" s="5">
        <v>57</v>
      </c>
      <c r="O2812" t="b">
        <v>1</v>
      </c>
      <c r="P2812" s="5" t="s">
        <v>8269</v>
      </c>
      <c r="Q2812" s="5">
        <f t="shared" si="172"/>
        <v>108.2</v>
      </c>
      <c r="R2812" s="5">
        <v>47.456140350877192</v>
      </c>
      <c r="S2812" s="5">
        <f t="shared" si="173"/>
        <v>47.456140350877192</v>
      </c>
      <c r="T2812" s="5" t="s">
        <v>8328</v>
      </c>
      <c r="U2812" s="5" t="s">
        <v>8329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12">
        <f t="shared" si="174"/>
        <v>42058.246562500004</v>
      </c>
      <c r="K2813" s="5">
        <v>1422100503</v>
      </c>
      <c r="L2813" s="12">
        <f t="shared" si="175"/>
        <v>42028.246562500004</v>
      </c>
      <c r="M2813" t="b">
        <v>0</v>
      </c>
      <c r="N2813" s="5">
        <v>108</v>
      </c>
      <c r="O2813" t="b">
        <v>1</v>
      </c>
      <c r="P2813" s="5" t="s">
        <v>8269</v>
      </c>
      <c r="Q2813" s="5">
        <f t="shared" si="172"/>
        <v>100.27</v>
      </c>
      <c r="R2813" s="5">
        <v>92.842592592592595</v>
      </c>
      <c r="S2813" s="5">
        <f t="shared" si="173"/>
        <v>92.842592592592595</v>
      </c>
      <c r="T2813" s="5" t="s">
        <v>8328</v>
      </c>
      <c r="U2813" s="5" t="s">
        <v>8329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12">
        <f t="shared" si="174"/>
        <v>42099.916666666672</v>
      </c>
      <c r="K2814" s="5">
        <v>1424368298</v>
      </c>
      <c r="L2814" s="12">
        <f t="shared" si="175"/>
        <v>42054.49418981481</v>
      </c>
      <c r="M2814" t="b">
        <v>0</v>
      </c>
      <c r="N2814" s="5">
        <v>83</v>
      </c>
      <c r="O2814" t="b">
        <v>1</v>
      </c>
      <c r="P2814" s="5" t="s">
        <v>8269</v>
      </c>
      <c r="Q2814" s="5">
        <f t="shared" si="172"/>
        <v>113.3</v>
      </c>
      <c r="R2814" s="5">
        <v>68.253012048192772</v>
      </c>
      <c r="S2814" s="5">
        <f t="shared" si="173"/>
        <v>68.253012048192772</v>
      </c>
      <c r="T2814" s="5" t="s">
        <v>8328</v>
      </c>
      <c r="U2814" s="5" t="s">
        <v>8329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12">
        <f t="shared" si="174"/>
        <v>42718.492604166662</v>
      </c>
      <c r="K2815" s="5">
        <v>1479577761</v>
      </c>
      <c r="L2815" s="12">
        <f t="shared" si="175"/>
        <v>42693.492604166662</v>
      </c>
      <c r="M2815" t="b">
        <v>0</v>
      </c>
      <c r="N2815" s="5">
        <v>96</v>
      </c>
      <c r="O2815" t="b">
        <v>1</v>
      </c>
      <c r="P2815" s="5" t="s">
        <v>8269</v>
      </c>
      <c r="Q2815" s="5">
        <f t="shared" si="172"/>
        <v>127.57571428571428</v>
      </c>
      <c r="R2815" s="5">
        <v>37.209583333333335</v>
      </c>
      <c r="S2815" s="5">
        <f t="shared" si="173"/>
        <v>37.209583333333335</v>
      </c>
      <c r="T2815" s="5" t="s">
        <v>8328</v>
      </c>
      <c r="U2815" s="5" t="s">
        <v>8329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12">
        <f t="shared" si="174"/>
        <v>42133.149479166663</v>
      </c>
      <c r="K2816" s="5">
        <v>1428572115</v>
      </c>
      <c r="L2816" s="12">
        <f t="shared" si="175"/>
        <v>42103.149479166663</v>
      </c>
      <c r="M2816" t="b">
        <v>0</v>
      </c>
      <c r="N2816" s="5">
        <v>64</v>
      </c>
      <c r="O2816" t="b">
        <v>1</v>
      </c>
      <c r="P2816" s="5" t="s">
        <v>8269</v>
      </c>
      <c r="Q2816" s="5">
        <f t="shared" si="172"/>
        <v>107.73333333333333</v>
      </c>
      <c r="R2816" s="5">
        <v>25.25</v>
      </c>
      <c r="S2816" s="5">
        <f t="shared" si="173"/>
        <v>25.25</v>
      </c>
      <c r="T2816" s="5" t="s">
        <v>8328</v>
      </c>
      <c r="U2816" s="5" t="s">
        <v>8329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12">
        <f t="shared" si="174"/>
        <v>42589.526724537034</v>
      </c>
      <c r="K2817" s="5">
        <v>1468003109</v>
      </c>
      <c r="L2817" s="12">
        <f t="shared" si="175"/>
        <v>42559.526724537034</v>
      </c>
      <c r="M2817" t="b">
        <v>0</v>
      </c>
      <c r="N2817" s="5">
        <v>14</v>
      </c>
      <c r="O2817" t="b">
        <v>1</v>
      </c>
      <c r="P2817" s="5" t="s">
        <v>8269</v>
      </c>
      <c r="Q2817" s="5">
        <f t="shared" si="172"/>
        <v>242</v>
      </c>
      <c r="R2817" s="5">
        <v>43.214285714285715</v>
      </c>
      <c r="S2817" s="5">
        <f t="shared" si="173"/>
        <v>43.214285714285715</v>
      </c>
      <c r="T2817" s="5" t="s">
        <v>8328</v>
      </c>
      <c r="U2817" s="5" t="s">
        <v>8329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12">
        <f t="shared" si="174"/>
        <v>42218.416666666672</v>
      </c>
      <c r="K2818" s="5">
        <v>1435921992</v>
      </c>
      <c r="L2818" s="12">
        <f t="shared" si="175"/>
        <v>42188.217499999999</v>
      </c>
      <c r="M2818" t="b">
        <v>0</v>
      </c>
      <c r="N2818" s="5">
        <v>169</v>
      </c>
      <c r="O2818" t="b">
        <v>1</v>
      </c>
      <c r="P2818" s="5" t="s">
        <v>8269</v>
      </c>
      <c r="Q2818" s="5">
        <f t="shared" ref="Q2818:Q2881" si="176">E2818*100/D2818</f>
        <v>141.56666666666666</v>
      </c>
      <c r="R2818" s="5">
        <v>25.130177514792898</v>
      </c>
      <c r="S2818" s="5">
        <f t="shared" ref="S2818:S2881" si="177">IFERROR(R2818,0)</f>
        <v>25.130177514792898</v>
      </c>
      <c r="T2818" s="5" t="s">
        <v>8328</v>
      </c>
      <c r="U2818" s="5" t="s">
        <v>8329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12">
        <f t="shared" ref="J2819:J2882" si="178">(I2819/86400)+25569+(-6/24)</f>
        <v>42063.384976851856</v>
      </c>
      <c r="K2819" s="5">
        <v>1421680462</v>
      </c>
      <c r="L2819" s="12">
        <f t="shared" ref="L2819:L2882" si="179">(K2819/86400)+25569+(-6/24)</f>
        <v>42023.384976851856</v>
      </c>
      <c r="M2819" t="b">
        <v>0</v>
      </c>
      <c r="N2819" s="5">
        <v>33</v>
      </c>
      <c r="O2819" t="b">
        <v>1</v>
      </c>
      <c r="P2819" s="5" t="s">
        <v>8269</v>
      </c>
      <c r="Q2819" s="5">
        <f t="shared" si="176"/>
        <v>130</v>
      </c>
      <c r="R2819" s="5">
        <v>23.636363636363637</v>
      </c>
      <c r="S2819" s="5">
        <f t="shared" si="177"/>
        <v>23.636363636363637</v>
      </c>
      <c r="T2819" s="5" t="s">
        <v>8328</v>
      </c>
      <c r="U2819" s="5" t="s">
        <v>8329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12">
        <f t="shared" si="178"/>
        <v>42270.348217592589</v>
      </c>
      <c r="K2820" s="5">
        <v>1441290086</v>
      </c>
      <c r="L2820" s="12">
        <f t="shared" si="179"/>
        <v>42250.348217592589</v>
      </c>
      <c r="M2820" t="b">
        <v>0</v>
      </c>
      <c r="N2820" s="5">
        <v>102</v>
      </c>
      <c r="O2820" t="b">
        <v>1</v>
      </c>
      <c r="P2820" s="5" t="s">
        <v>8269</v>
      </c>
      <c r="Q2820" s="5">
        <f t="shared" si="176"/>
        <v>106.03</v>
      </c>
      <c r="R2820" s="5">
        <v>103.95098039215686</v>
      </c>
      <c r="S2820" s="5">
        <f t="shared" si="177"/>
        <v>103.95098039215686</v>
      </c>
      <c r="T2820" s="5" t="s">
        <v>8328</v>
      </c>
      <c r="U2820" s="5" t="s">
        <v>8329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12">
        <f t="shared" si="178"/>
        <v>42169.275567129633</v>
      </c>
      <c r="K2821" s="5">
        <v>1431693409</v>
      </c>
      <c r="L2821" s="12">
        <f t="shared" si="179"/>
        <v>42139.275567129633</v>
      </c>
      <c r="M2821" t="b">
        <v>0</v>
      </c>
      <c r="N2821" s="5">
        <v>104</v>
      </c>
      <c r="O2821" t="b">
        <v>1</v>
      </c>
      <c r="P2821" s="5" t="s">
        <v>8269</v>
      </c>
      <c r="Q2821" s="5">
        <f t="shared" si="176"/>
        <v>104.8</v>
      </c>
      <c r="R2821" s="5">
        <v>50.384615384615387</v>
      </c>
      <c r="S2821" s="5">
        <f t="shared" si="177"/>
        <v>50.384615384615387</v>
      </c>
      <c r="T2821" s="5" t="s">
        <v>8328</v>
      </c>
      <c r="U2821" s="5" t="s">
        <v>8329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12">
        <f t="shared" si="178"/>
        <v>42425.75</v>
      </c>
      <c r="K2822" s="5">
        <v>1454337589</v>
      </c>
      <c r="L2822" s="12">
        <f t="shared" si="179"/>
        <v>42401.360983796301</v>
      </c>
      <c r="M2822" t="b">
        <v>0</v>
      </c>
      <c r="N2822" s="5">
        <v>20</v>
      </c>
      <c r="O2822" t="b">
        <v>1</v>
      </c>
      <c r="P2822" s="5" t="s">
        <v>8269</v>
      </c>
      <c r="Q2822" s="5">
        <f t="shared" si="176"/>
        <v>136</v>
      </c>
      <c r="R2822" s="5">
        <v>13.6</v>
      </c>
      <c r="S2822" s="5">
        <f t="shared" si="177"/>
        <v>13.6</v>
      </c>
      <c r="T2822" s="5" t="s">
        <v>8328</v>
      </c>
      <c r="U2822" s="5" t="s">
        <v>8329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12">
        <f t="shared" si="178"/>
        <v>41905.672858796301</v>
      </c>
      <c r="K2823" s="5">
        <v>1408918135</v>
      </c>
      <c r="L2823" s="12">
        <f t="shared" si="179"/>
        <v>41875.672858796301</v>
      </c>
      <c r="M2823" t="b">
        <v>0</v>
      </c>
      <c r="N2823" s="5">
        <v>35</v>
      </c>
      <c r="O2823" t="b">
        <v>1</v>
      </c>
      <c r="P2823" s="5" t="s">
        <v>8269</v>
      </c>
      <c r="Q2823" s="5">
        <f t="shared" si="176"/>
        <v>100</v>
      </c>
      <c r="R2823" s="5">
        <v>28.571428571428573</v>
      </c>
      <c r="S2823" s="5">
        <f t="shared" si="177"/>
        <v>28.571428571428573</v>
      </c>
      <c r="T2823" s="5" t="s">
        <v>8328</v>
      </c>
      <c r="U2823" s="5" t="s">
        <v>8329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12">
        <f t="shared" si="178"/>
        <v>42090.392268518517</v>
      </c>
      <c r="K2824" s="5">
        <v>1424881492</v>
      </c>
      <c r="L2824" s="12">
        <f t="shared" si="179"/>
        <v>42060.433935185181</v>
      </c>
      <c r="M2824" t="b">
        <v>0</v>
      </c>
      <c r="N2824" s="5">
        <v>94</v>
      </c>
      <c r="O2824" t="b">
        <v>1</v>
      </c>
      <c r="P2824" s="5" t="s">
        <v>8269</v>
      </c>
      <c r="Q2824" s="5">
        <f t="shared" si="176"/>
        <v>100</v>
      </c>
      <c r="R2824" s="5">
        <v>63.829787234042556</v>
      </c>
      <c r="S2824" s="5">
        <f t="shared" si="177"/>
        <v>63.829787234042556</v>
      </c>
      <c r="T2824" s="5" t="s">
        <v>8328</v>
      </c>
      <c r="U2824" s="5" t="s">
        <v>8329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12">
        <f t="shared" si="178"/>
        <v>42094.707638888889</v>
      </c>
      <c r="K2825" s="5">
        <v>1425428206</v>
      </c>
      <c r="L2825" s="12">
        <f t="shared" si="179"/>
        <v>42066.761643518519</v>
      </c>
      <c r="M2825" t="b">
        <v>0</v>
      </c>
      <c r="N2825" s="5">
        <v>14</v>
      </c>
      <c r="O2825" t="b">
        <v>1</v>
      </c>
      <c r="P2825" s="5" t="s">
        <v>8269</v>
      </c>
      <c r="Q2825" s="5">
        <f t="shared" si="176"/>
        <v>124</v>
      </c>
      <c r="R2825" s="5">
        <v>8.8571428571428577</v>
      </c>
      <c r="S2825" s="5">
        <f t="shared" si="177"/>
        <v>8.8571428571428577</v>
      </c>
      <c r="T2825" s="5" t="s">
        <v>8328</v>
      </c>
      <c r="U2825" s="5" t="s">
        <v>8329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12">
        <f t="shared" si="178"/>
        <v>42167.821527777778</v>
      </c>
      <c r="K2826" s="5">
        <v>1431412196</v>
      </c>
      <c r="L2826" s="12">
        <f t="shared" si="179"/>
        <v>42136.020787037036</v>
      </c>
      <c r="M2826" t="b">
        <v>0</v>
      </c>
      <c r="N2826" s="5">
        <v>15</v>
      </c>
      <c r="O2826" t="b">
        <v>1</v>
      </c>
      <c r="P2826" s="5" t="s">
        <v>8269</v>
      </c>
      <c r="Q2826" s="5">
        <f t="shared" si="176"/>
        <v>116.92307692307692</v>
      </c>
      <c r="R2826" s="5">
        <v>50.666666666666664</v>
      </c>
      <c r="S2826" s="5">
        <f t="shared" si="177"/>
        <v>50.666666666666664</v>
      </c>
      <c r="T2826" s="5" t="s">
        <v>8328</v>
      </c>
      <c r="U2826" s="5" t="s">
        <v>8329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12">
        <f t="shared" si="178"/>
        <v>42342.542662037042</v>
      </c>
      <c r="K2827" s="5">
        <v>1446663686</v>
      </c>
      <c r="L2827" s="12">
        <f t="shared" si="179"/>
        <v>42312.542662037042</v>
      </c>
      <c r="M2827" t="b">
        <v>0</v>
      </c>
      <c r="N2827" s="5">
        <v>51</v>
      </c>
      <c r="O2827" t="b">
        <v>1</v>
      </c>
      <c r="P2827" s="5" t="s">
        <v>8269</v>
      </c>
      <c r="Q2827" s="5">
        <f t="shared" si="176"/>
        <v>103.33333333333333</v>
      </c>
      <c r="R2827" s="5">
        <v>60.784313725490193</v>
      </c>
      <c r="S2827" s="5">
        <f t="shared" si="177"/>
        <v>60.784313725490193</v>
      </c>
      <c r="T2827" s="5" t="s">
        <v>8328</v>
      </c>
      <c r="U2827" s="5" t="s">
        <v>8329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12">
        <f t="shared" si="178"/>
        <v>42195.041666666672</v>
      </c>
      <c r="K2828" s="5">
        <v>1434415812</v>
      </c>
      <c r="L2828" s="12">
        <f t="shared" si="179"/>
        <v>42170.784861111111</v>
      </c>
      <c r="M2828" t="b">
        <v>0</v>
      </c>
      <c r="N2828" s="5">
        <v>19</v>
      </c>
      <c r="O2828" t="b">
        <v>1</v>
      </c>
      <c r="P2828" s="5" t="s">
        <v>8269</v>
      </c>
      <c r="Q2828" s="5">
        <f t="shared" si="176"/>
        <v>107.75</v>
      </c>
      <c r="R2828" s="5">
        <v>113.42105263157895</v>
      </c>
      <c r="S2828" s="5">
        <f t="shared" si="177"/>
        <v>113.42105263157895</v>
      </c>
      <c r="T2828" s="5" t="s">
        <v>8328</v>
      </c>
      <c r="U2828" s="5" t="s">
        <v>8329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12">
        <f t="shared" si="178"/>
        <v>42524.4375</v>
      </c>
      <c r="K2829" s="5">
        <v>1462379066</v>
      </c>
      <c r="L2829" s="12">
        <f t="shared" si="179"/>
        <v>42494.433634259258</v>
      </c>
      <c r="M2829" t="b">
        <v>0</v>
      </c>
      <c r="N2829" s="5">
        <v>23</v>
      </c>
      <c r="O2829" t="b">
        <v>1</v>
      </c>
      <c r="P2829" s="5" t="s">
        <v>8269</v>
      </c>
      <c r="Q2829" s="5">
        <f t="shared" si="176"/>
        <v>120.25</v>
      </c>
      <c r="R2829" s="5">
        <v>104.56521739130434</v>
      </c>
      <c r="S2829" s="5">
        <f t="shared" si="177"/>
        <v>104.56521739130434</v>
      </c>
      <c r="T2829" s="5" t="s">
        <v>8328</v>
      </c>
      <c r="U2829" s="5" t="s">
        <v>8329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12">
        <f t="shared" si="178"/>
        <v>42279.708333333328</v>
      </c>
      <c r="K2830" s="5">
        <v>1441606869</v>
      </c>
      <c r="L2830" s="12">
        <f t="shared" si="179"/>
        <v>42254.014687499999</v>
      </c>
      <c r="M2830" t="b">
        <v>0</v>
      </c>
      <c r="N2830" s="5">
        <v>97</v>
      </c>
      <c r="O2830" t="b">
        <v>1</v>
      </c>
      <c r="P2830" s="5" t="s">
        <v>8269</v>
      </c>
      <c r="Q2830" s="5">
        <f t="shared" si="176"/>
        <v>100.37894736842105</v>
      </c>
      <c r="R2830" s="5">
        <v>98.30927835051547</v>
      </c>
      <c r="S2830" s="5">
        <f t="shared" si="177"/>
        <v>98.30927835051547</v>
      </c>
      <c r="T2830" s="5" t="s">
        <v>8328</v>
      </c>
      <c r="U2830" s="5" t="s">
        <v>8329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12">
        <f t="shared" si="178"/>
        <v>42523.184236111112</v>
      </c>
      <c r="K2831" s="5">
        <v>1462443918</v>
      </c>
      <c r="L2831" s="12">
        <f t="shared" si="179"/>
        <v>42495.184236111112</v>
      </c>
      <c r="M2831" t="b">
        <v>0</v>
      </c>
      <c r="N2831" s="5">
        <v>76</v>
      </c>
      <c r="O2831" t="b">
        <v>1</v>
      </c>
      <c r="P2831" s="5" t="s">
        <v>8269</v>
      </c>
      <c r="Q2831" s="5">
        <f t="shared" si="176"/>
        <v>106.52</v>
      </c>
      <c r="R2831" s="5">
        <v>35.039473684210527</v>
      </c>
      <c r="S2831" s="5">
        <f t="shared" si="177"/>
        <v>35.039473684210527</v>
      </c>
      <c r="T2831" s="5" t="s">
        <v>8328</v>
      </c>
      <c r="U2831" s="5" t="s">
        <v>8329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12">
        <f t="shared" si="178"/>
        <v>41770.915972222225</v>
      </c>
      <c r="K2832" s="5">
        <v>1398802148</v>
      </c>
      <c r="L2832" s="12">
        <f t="shared" si="179"/>
        <v>41758.589675925927</v>
      </c>
      <c r="M2832" t="b">
        <v>0</v>
      </c>
      <c r="N2832" s="5">
        <v>11</v>
      </c>
      <c r="O2832" t="b">
        <v>1</v>
      </c>
      <c r="P2832" s="5" t="s">
        <v>8269</v>
      </c>
      <c r="Q2832" s="5">
        <f t="shared" si="176"/>
        <v>100</v>
      </c>
      <c r="R2832" s="5">
        <v>272.72727272727275</v>
      </c>
      <c r="S2832" s="5">
        <f t="shared" si="177"/>
        <v>272.72727272727275</v>
      </c>
      <c r="T2832" s="5" t="s">
        <v>8328</v>
      </c>
      <c r="U2832" s="5" t="s">
        <v>8329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12">
        <f t="shared" si="178"/>
        <v>42201.574884259258</v>
      </c>
      <c r="K2833" s="5">
        <v>1434484070</v>
      </c>
      <c r="L2833" s="12">
        <f t="shared" si="179"/>
        <v>42171.574884259258</v>
      </c>
      <c r="M2833" t="b">
        <v>0</v>
      </c>
      <c r="N2833" s="5">
        <v>52</v>
      </c>
      <c r="O2833" t="b">
        <v>1</v>
      </c>
      <c r="P2833" s="5" t="s">
        <v>8269</v>
      </c>
      <c r="Q2833" s="5">
        <f t="shared" si="176"/>
        <v>110.66666666666667</v>
      </c>
      <c r="R2833" s="5">
        <v>63.846153846153847</v>
      </c>
      <c r="S2833" s="5">
        <f t="shared" si="177"/>
        <v>63.846153846153847</v>
      </c>
      <c r="T2833" s="5" t="s">
        <v>8328</v>
      </c>
      <c r="U2833" s="5" t="s">
        <v>8329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12">
        <f t="shared" si="178"/>
        <v>41966.666666666672</v>
      </c>
      <c r="K2834" s="5">
        <v>1414342894</v>
      </c>
      <c r="L2834" s="12">
        <f t="shared" si="179"/>
        <v>41938.459421296298</v>
      </c>
      <c r="M2834" t="b">
        <v>0</v>
      </c>
      <c r="N2834" s="5">
        <v>95</v>
      </c>
      <c r="O2834" t="b">
        <v>1</v>
      </c>
      <c r="P2834" s="5" t="s">
        <v>8269</v>
      </c>
      <c r="Q2834" s="5">
        <f t="shared" si="176"/>
        <v>114.7196</v>
      </c>
      <c r="R2834" s="5">
        <v>30.189368421052631</v>
      </c>
      <c r="S2834" s="5">
        <f t="shared" si="177"/>
        <v>30.189368421052631</v>
      </c>
      <c r="T2834" s="5" t="s">
        <v>8328</v>
      </c>
      <c r="U2834" s="5" t="s">
        <v>8329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12">
        <f t="shared" si="178"/>
        <v>42287.833333333328</v>
      </c>
      <c r="K2835" s="5">
        <v>1442804633</v>
      </c>
      <c r="L2835" s="12">
        <f t="shared" si="179"/>
        <v>42267.877696759257</v>
      </c>
      <c r="M2835" t="b">
        <v>0</v>
      </c>
      <c r="N2835" s="5">
        <v>35</v>
      </c>
      <c r="O2835" t="b">
        <v>1</v>
      </c>
      <c r="P2835" s="5" t="s">
        <v>8269</v>
      </c>
      <c r="Q2835" s="5">
        <f t="shared" si="176"/>
        <v>108.25925925925925</v>
      </c>
      <c r="R2835" s="5">
        <v>83.51428571428572</v>
      </c>
      <c r="S2835" s="5">
        <f t="shared" si="177"/>
        <v>83.51428571428572</v>
      </c>
      <c r="T2835" s="5" t="s">
        <v>8328</v>
      </c>
      <c r="U2835" s="5" t="s">
        <v>8329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12">
        <f t="shared" si="178"/>
        <v>42034.709837962961</v>
      </c>
      <c r="K2836" s="5">
        <v>1421362930</v>
      </c>
      <c r="L2836" s="12">
        <f t="shared" si="179"/>
        <v>42019.709837962961</v>
      </c>
      <c r="M2836" t="b">
        <v>0</v>
      </c>
      <c r="N2836" s="5">
        <v>21</v>
      </c>
      <c r="O2836" t="b">
        <v>1</v>
      </c>
      <c r="P2836" s="5" t="s">
        <v>8269</v>
      </c>
      <c r="Q2836" s="5">
        <f t="shared" si="176"/>
        <v>170</v>
      </c>
      <c r="R2836" s="5">
        <v>64.761904761904759</v>
      </c>
      <c r="S2836" s="5">
        <f t="shared" si="177"/>
        <v>64.761904761904759</v>
      </c>
      <c r="T2836" s="5" t="s">
        <v>8328</v>
      </c>
      <c r="U2836" s="5" t="s">
        <v>8329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12">
        <f t="shared" si="178"/>
        <v>42342.75</v>
      </c>
      <c r="K2837" s="5">
        <v>1446742417</v>
      </c>
      <c r="L2837" s="12">
        <f t="shared" si="179"/>
        <v>42313.453900462962</v>
      </c>
      <c r="M2837" t="b">
        <v>0</v>
      </c>
      <c r="N2837" s="5">
        <v>93</v>
      </c>
      <c r="O2837" t="b">
        <v>1</v>
      </c>
      <c r="P2837" s="5" t="s">
        <v>8269</v>
      </c>
      <c r="Q2837" s="5">
        <f t="shared" si="176"/>
        <v>187.09899999999999</v>
      </c>
      <c r="R2837" s="5">
        <v>20.118172043010752</v>
      </c>
      <c r="S2837" s="5">
        <f t="shared" si="177"/>
        <v>20.118172043010752</v>
      </c>
      <c r="T2837" s="5" t="s">
        <v>8328</v>
      </c>
      <c r="U2837" s="5" t="s">
        <v>8329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12">
        <f t="shared" si="178"/>
        <v>42783.957638888889</v>
      </c>
      <c r="K2838" s="5">
        <v>1484115418</v>
      </c>
      <c r="L2838" s="12">
        <f t="shared" si="179"/>
        <v>42746.011782407411</v>
      </c>
      <c r="M2838" t="b">
        <v>0</v>
      </c>
      <c r="N2838" s="5">
        <v>11</v>
      </c>
      <c r="O2838" t="b">
        <v>1</v>
      </c>
      <c r="P2838" s="5" t="s">
        <v>8269</v>
      </c>
      <c r="Q2838" s="5">
        <f t="shared" si="176"/>
        <v>107.77777777777777</v>
      </c>
      <c r="R2838" s="5">
        <v>44.090909090909093</v>
      </c>
      <c r="S2838" s="5">
        <f t="shared" si="177"/>
        <v>44.090909090909093</v>
      </c>
      <c r="T2838" s="5" t="s">
        <v>8328</v>
      </c>
      <c r="U2838" s="5" t="s">
        <v>8329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12">
        <f t="shared" si="178"/>
        <v>42347.700046296297</v>
      </c>
      <c r="K2839" s="5">
        <v>1446241684</v>
      </c>
      <c r="L2839" s="12">
        <f t="shared" si="179"/>
        <v>42307.658379629633</v>
      </c>
      <c r="M2839" t="b">
        <v>0</v>
      </c>
      <c r="N2839" s="5">
        <v>21</v>
      </c>
      <c r="O2839" t="b">
        <v>1</v>
      </c>
      <c r="P2839" s="5" t="s">
        <v>8269</v>
      </c>
      <c r="Q2839" s="5">
        <f t="shared" si="176"/>
        <v>100</v>
      </c>
      <c r="R2839" s="5">
        <v>40.476190476190474</v>
      </c>
      <c r="S2839" s="5">
        <f t="shared" si="177"/>
        <v>40.476190476190474</v>
      </c>
      <c r="T2839" s="5" t="s">
        <v>8328</v>
      </c>
      <c r="U2839" s="5" t="s">
        <v>8329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12">
        <f t="shared" si="178"/>
        <v>41864.666666666664</v>
      </c>
      <c r="K2840" s="5">
        <v>1406039696</v>
      </c>
      <c r="L2840" s="12">
        <f t="shared" si="179"/>
        <v>41842.357592592591</v>
      </c>
      <c r="M2840" t="b">
        <v>0</v>
      </c>
      <c r="N2840" s="5">
        <v>54</v>
      </c>
      <c r="O2840" t="b">
        <v>1</v>
      </c>
      <c r="P2840" s="5" t="s">
        <v>8269</v>
      </c>
      <c r="Q2840" s="5">
        <f t="shared" si="176"/>
        <v>120.25</v>
      </c>
      <c r="R2840" s="5">
        <v>44.537037037037038</v>
      </c>
      <c r="S2840" s="5">
        <f t="shared" si="177"/>
        <v>44.537037037037038</v>
      </c>
      <c r="T2840" s="5" t="s">
        <v>8328</v>
      </c>
      <c r="U2840" s="5" t="s">
        <v>8329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12">
        <f t="shared" si="178"/>
        <v>41875.957638888889</v>
      </c>
      <c r="K2841" s="5">
        <v>1406958354</v>
      </c>
      <c r="L2841" s="12">
        <f t="shared" si="179"/>
        <v>41852.990208333329</v>
      </c>
      <c r="M2841" t="b">
        <v>0</v>
      </c>
      <c r="N2841" s="5">
        <v>31</v>
      </c>
      <c r="O2841" t="b">
        <v>1</v>
      </c>
      <c r="P2841" s="5" t="s">
        <v>8269</v>
      </c>
      <c r="Q2841" s="5">
        <f t="shared" si="176"/>
        <v>111.42857142857143</v>
      </c>
      <c r="R2841" s="5">
        <v>125.80645161290323</v>
      </c>
      <c r="S2841" s="5">
        <f t="shared" si="177"/>
        <v>125.80645161290323</v>
      </c>
      <c r="T2841" s="5" t="s">
        <v>8328</v>
      </c>
      <c r="U2841" s="5" t="s">
        <v>8329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12">
        <f t="shared" si="178"/>
        <v>42081.458333333328</v>
      </c>
      <c r="K2842" s="5">
        <v>1424825479</v>
      </c>
      <c r="L2842" s="12">
        <f t="shared" si="179"/>
        <v>42059.785636574074</v>
      </c>
      <c r="M2842" t="b">
        <v>0</v>
      </c>
      <c r="N2842" s="5">
        <v>132</v>
      </c>
      <c r="O2842" t="b">
        <v>1</v>
      </c>
      <c r="P2842" s="5" t="s">
        <v>8269</v>
      </c>
      <c r="Q2842" s="5">
        <f t="shared" si="176"/>
        <v>104</v>
      </c>
      <c r="R2842" s="5">
        <v>19.696969696969695</v>
      </c>
      <c r="S2842" s="5">
        <f t="shared" si="177"/>
        <v>19.696969696969695</v>
      </c>
      <c r="T2842" s="5" t="s">
        <v>8328</v>
      </c>
      <c r="U2842" s="5" t="s">
        <v>8329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12">
        <f t="shared" si="178"/>
        <v>42351.531215277777</v>
      </c>
      <c r="K2843" s="5">
        <v>1444844697</v>
      </c>
      <c r="L2843" s="12">
        <f t="shared" si="179"/>
        <v>42291.489548611113</v>
      </c>
      <c r="M2843" t="b">
        <v>0</v>
      </c>
      <c r="N2843" s="5">
        <v>1</v>
      </c>
      <c r="O2843" t="b">
        <v>0</v>
      </c>
      <c r="P2843" s="5" t="s">
        <v>8269</v>
      </c>
      <c r="Q2843" s="5">
        <f t="shared" si="176"/>
        <v>1</v>
      </c>
      <c r="R2843" s="5">
        <v>10</v>
      </c>
      <c r="S2843" s="5">
        <f t="shared" si="177"/>
        <v>10</v>
      </c>
      <c r="T2843" s="5" t="s">
        <v>8328</v>
      </c>
      <c r="U2843" s="5" t="s">
        <v>8329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12">
        <f t="shared" si="178"/>
        <v>41811.208333333336</v>
      </c>
      <c r="K2844" s="5">
        <v>1401058295</v>
      </c>
      <c r="L2844" s="12">
        <f t="shared" si="179"/>
        <v>41784.70248842593</v>
      </c>
      <c r="M2844" t="b">
        <v>0</v>
      </c>
      <c r="N2844" s="5">
        <v>0</v>
      </c>
      <c r="O2844" t="b">
        <v>0</v>
      </c>
      <c r="P2844" s="5" t="s">
        <v>8269</v>
      </c>
      <c r="Q2844" s="5">
        <f t="shared" si="176"/>
        <v>0</v>
      </c>
      <c r="R2844" s="5" t="e">
        <v>#DIV/0!</v>
      </c>
      <c r="S2844" s="5">
        <f t="shared" si="177"/>
        <v>0</v>
      </c>
      <c r="T2844" s="5" t="s">
        <v>8328</v>
      </c>
      <c r="U2844" s="5" t="s">
        <v>8329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12">
        <f t="shared" si="178"/>
        <v>42533.916666666672</v>
      </c>
      <c r="K2845" s="5">
        <v>1462210950</v>
      </c>
      <c r="L2845" s="12">
        <f t="shared" si="179"/>
        <v>42492.487847222219</v>
      </c>
      <c r="M2845" t="b">
        <v>0</v>
      </c>
      <c r="N2845" s="5">
        <v>0</v>
      </c>
      <c r="O2845" t="b">
        <v>0</v>
      </c>
      <c r="P2845" s="5" t="s">
        <v>8269</v>
      </c>
      <c r="Q2845" s="5">
        <f t="shared" si="176"/>
        <v>0</v>
      </c>
      <c r="R2845" s="5" t="e">
        <v>#DIV/0!</v>
      </c>
      <c r="S2845" s="5">
        <f t="shared" si="177"/>
        <v>0</v>
      </c>
      <c r="T2845" s="5" t="s">
        <v>8328</v>
      </c>
      <c r="U2845" s="5" t="s">
        <v>8329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12">
        <f t="shared" si="178"/>
        <v>42739.296064814815</v>
      </c>
      <c r="K2846" s="5">
        <v>1480943180</v>
      </c>
      <c r="L2846" s="12">
        <f t="shared" si="179"/>
        <v>42709.296064814815</v>
      </c>
      <c r="M2846" t="b">
        <v>0</v>
      </c>
      <c r="N2846" s="5">
        <v>1</v>
      </c>
      <c r="O2846" t="b">
        <v>0</v>
      </c>
      <c r="P2846" s="5" t="s">
        <v>8269</v>
      </c>
      <c r="Q2846" s="5">
        <f t="shared" si="176"/>
        <v>5.4545454545454541</v>
      </c>
      <c r="R2846" s="5">
        <v>30</v>
      </c>
      <c r="S2846" s="5">
        <f t="shared" si="177"/>
        <v>30</v>
      </c>
      <c r="T2846" s="5" t="s">
        <v>8328</v>
      </c>
      <c r="U2846" s="5" t="s">
        <v>8329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12">
        <f t="shared" si="178"/>
        <v>42162.766585648147</v>
      </c>
      <c r="K2847" s="5">
        <v>1428539033</v>
      </c>
      <c r="L2847" s="12">
        <f t="shared" si="179"/>
        <v>42102.766585648147</v>
      </c>
      <c r="M2847" t="b">
        <v>0</v>
      </c>
      <c r="N2847" s="5">
        <v>39</v>
      </c>
      <c r="O2847" t="b">
        <v>0</v>
      </c>
      <c r="P2847" s="5" t="s">
        <v>8269</v>
      </c>
      <c r="Q2847" s="5">
        <f t="shared" si="176"/>
        <v>31.546666666666667</v>
      </c>
      <c r="R2847" s="5">
        <v>60.666666666666664</v>
      </c>
      <c r="S2847" s="5">
        <f t="shared" si="177"/>
        <v>60.666666666666664</v>
      </c>
      <c r="T2847" s="5" t="s">
        <v>8328</v>
      </c>
      <c r="U2847" s="5" t="s">
        <v>8329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12">
        <f t="shared" si="178"/>
        <v>42153.442060185189</v>
      </c>
      <c r="K2848" s="5">
        <v>1429029394</v>
      </c>
      <c r="L2848" s="12">
        <f t="shared" si="179"/>
        <v>42108.442060185189</v>
      </c>
      <c r="M2848" t="b">
        <v>0</v>
      </c>
      <c r="N2848" s="5">
        <v>0</v>
      </c>
      <c r="O2848" t="b">
        <v>0</v>
      </c>
      <c r="P2848" s="5" t="s">
        <v>8269</v>
      </c>
      <c r="Q2848" s="5">
        <f t="shared" si="176"/>
        <v>0</v>
      </c>
      <c r="R2848" s="5" t="e">
        <v>#DIV/0!</v>
      </c>
      <c r="S2848" s="5">
        <f t="shared" si="177"/>
        <v>0</v>
      </c>
      <c r="T2848" s="5" t="s">
        <v>8328</v>
      </c>
      <c r="U2848" s="5" t="s">
        <v>8329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12">
        <f t="shared" si="178"/>
        <v>42513.556307870371</v>
      </c>
      <c r="K2849" s="5">
        <v>1458847265</v>
      </c>
      <c r="L2849" s="12">
        <f t="shared" si="179"/>
        <v>42453.556307870371</v>
      </c>
      <c r="M2849" t="b">
        <v>0</v>
      </c>
      <c r="N2849" s="5">
        <v>0</v>
      </c>
      <c r="O2849" t="b">
        <v>0</v>
      </c>
      <c r="P2849" s="5" t="s">
        <v>8269</v>
      </c>
      <c r="Q2849" s="5">
        <f t="shared" si="176"/>
        <v>0</v>
      </c>
      <c r="R2849" s="5" t="e">
        <v>#DIV/0!</v>
      </c>
      <c r="S2849" s="5">
        <f t="shared" si="177"/>
        <v>0</v>
      </c>
      <c r="T2849" s="5" t="s">
        <v>8328</v>
      </c>
      <c r="U2849" s="5" t="s">
        <v>8329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12">
        <f t="shared" si="178"/>
        <v>42153.398831018523</v>
      </c>
      <c r="K2850" s="5">
        <v>1430321659</v>
      </c>
      <c r="L2850" s="12">
        <f t="shared" si="179"/>
        <v>42123.398831018523</v>
      </c>
      <c r="M2850" t="b">
        <v>0</v>
      </c>
      <c r="N2850" s="5">
        <v>3</v>
      </c>
      <c r="O2850" t="b">
        <v>0</v>
      </c>
      <c r="P2850" s="5" t="s">
        <v>8269</v>
      </c>
      <c r="Q2850" s="5">
        <f t="shared" si="176"/>
        <v>0.2</v>
      </c>
      <c r="R2850" s="5">
        <v>23.333333333333332</v>
      </c>
      <c r="S2850" s="5">
        <f t="shared" si="177"/>
        <v>23.333333333333332</v>
      </c>
      <c r="T2850" s="5" t="s">
        <v>8328</v>
      </c>
      <c r="U2850" s="5" t="s">
        <v>8329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12">
        <f t="shared" si="178"/>
        <v>42483.178240740745</v>
      </c>
      <c r="K2851" s="5">
        <v>1458814600</v>
      </c>
      <c r="L2851" s="12">
        <f t="shared" si="179"/>
        <v>42453.178240740745</v>
      </c>
      <c r="M2851" t="b">
        <v>0</v>
      </c>
      <c r="N2851" s="5">
        <v>1</v>
      </c>
      <c r="O2851" t="b">
        <v>0</v>
      </c>
      <c r="P2851" s="5" t="s">
        <v>8269</v>
      </c>
      <c r="Q2851" s="5">
        <f t="shared" si="176"/>
        <v>1</v>
      </c>
      <c r="R2851" s="5">
        <v>5</v>
      </c>
      <c r="S2851" s="5">
        <f t="shared" si="177"/>
        <v>5</v>
      </c>
      <c r="T2851" s="5" t="s">
        <v>8328</v>
      </c>
      <c r="U2851" s="5" t="s">
        <v>8329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12">
        <f t="shared" si="178"/>
        <v>41887.757071759261</v>
      </c>
      <c r="K2852" s="5">
        <v>1407370211</v>
      </c>
      <c r="L2852" s="12">
        <f t="shared" si="179"/>
        <v>41857.757071759261</v>
      </c>
      <c r="M2852" t="b">
        <v>0</v>
      </c>
      <c r="N2852" s="5">
        <v>13</v>
      </c>
      <c r="O2852" t="b">
        <v>0</v>
      </c>
      <c r="P2852" s="5" t="s">
        <v>8269</v>
      </c>
      <c r="Q2852" s="5">
        <f t="shared" si="176"/>
        <v>3.8875000000000002</v>
      </c>
      <c r="R2852" s="5">
        <v>23.923076923076923</v>
      </c>
      <c r="S2852" s="5">
        <f t="shared" si="177"/>
        <v>23.923076923076923</v>
      </c>
      <c r="T2852" s="5" t="s">
        <v>8328</v>
      </c>
      <c r="U2852" s="5" t="s">
        <v>8329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12">
        <f t="shared" si="178"/>
        <v>42398.720138888893</v>
      </c>
      <c r="K2853" s="5">
        <v>1453334629</v>
      </c>
      <c r="L2853" s="12">
        <f t="shared" si="179"/>
        <v>42389.752650462964</v>
      </c>
      <c r="M2853" t="b">
        <v>0</v>
      </c>
      <c r="N2853" s="5">
        <v>0</v>
      </c>
      <c r="O2853" t="b">
        <v>0</v>
      </c>
      <c r="P2853" s="5" t="s">
        <v>8269</v>
      </c>
      <c r="Q2853" s="5">
        <f t="shared" si="176"/>
        <v>0</v>
      </c>
      <c r="R2853" s="5" t="e">
        <v>#DIV/0!</v>
      </c>
      <c r="S2853" s="5">
        <f t="shared" si="177"/>
        <v>0</v>
      </c>
      <c r="T2853" s="5" t="s">
        <v>8328</v>
      </c>
      <c r="U2853" s="5" t="s">
        <v>8329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12">
        <f t="shared" si="178"/>
        <v>41810.795173611114</v>
      </c>
      <c r="K2854" s="5">
        <v>1400720703</v>
      </c>
      <c r="L2854" s="12">
        <f t="shared" si="179"/>
        <v>41780.795173611114</v>
      </c>
      <c r="M2854" t="b">
        <v>0</v>
      </c>
      <c r="N2854" s="5">
        <v>6</v>
      </c>
      <c r="O2854" t="b">
        <v>0</v>
      </c>
      <c r="P2854" s="5" t="s">
        <v>8269</v>
      </c>
      <c r="Q2854" s="5">
        <f t="shared" si="176"/>
        <v>1.9</v>
      </c>
      <c r="R2854" s="5">
        <v>15.833333333333334</v>
      </c>
      <c r="S2854" s="5">
        <f t="shared" si="177"/>
        <v>15.833333333333334</v>
      </c>
      <c r="T2854" s="5" t="s">
        <v>8328</v>
      </c>
      <c r="U2854" s="5" t="s">
        <v>8329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12">
        <f t="shared" si="178"/>
        <v>41895.940937499996</v>
      </c>
      <c r="K2855" s="5">
        <v>1405485297</v>
      </c>
      <c r="L2855" s="12">
        <f t="shared" si="179"/>
        <v>41835.940937499996</v>
      </c>
      <c r="M2855" t="b">
        <v>0</v>
      </c>
      <c r="N2855" s="5">
        <v>0</v>
      </c>
      <c r="O2855" t="b">
        <v>0</v>
      </c>
      <c r="P2855" s="5" t="s">
        <v>8269</v>
      </c>
      <c r="Q2855" s="5">
        <f t="shared" si="176"/>
        <v>0</v>
      </c>
      <c r="R2855" s="5" t="e">
        <v>#DIV/0!</v>
      </c>
      <c r="S2855" s="5">
        <f t="shared" si="177"/>
        <v>0</v>
      </c>
      <c r="T2855" s="5" t="s">
        <v>8328</v>
      </c>
      <c r="U2855" s="5" t="s">
        <v>8329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12">
        <f t="shared" si="178"/>
        <v>42131.46665509259</v>
      </c>
      <c r="K2856" s="5">
        <v>1429290719</v>
      </c>
      <c r="L2856" s="12">
        <f t="shared" si="179"/>
        <v>42111.46665509259</v>
      </c>
      <c r="M2856" t="b">
        <v>0</v>
      </c>
      <c r="N2856" s="5">
        <v>14</v>
      </c>
      <c r="O2856" t="b">
        <v>0</v>
      </c>
      <c r="P2856" s="5" t="s">
        <v>8269</v>
      </c>
      <c r="Q2856" s="5">
        <f t="shared" si="176"/>
        <v>41.7</v>
      </c>
      <c r="R2856" s="5">
        <v>29.785714285714285</v>
      </c>
      <c r="S2856" s="5">
        <f t="shared" si="177"/>
        <v>29.785714285714285</v>
      </c>
      <c r="T2856" s="5" t="s">
        <v>8328</v>
      </c>
      <c r="U2856" s="5" t="s">
        <v>8329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12">
        <f t="shared" si="178"/>
        <v>42398.731944444444</v>
      </c>
      <c r="K2857" s="5">
        <v>1451607071</v>
      </c>
      <c r="L2857" s="12">
        <f t="shared" si="179"/>
        <v>42369.757766203707</v>
      </c>
      <c r="M2857" t="b">
        <v>0</v>
      </c>
      <c r="N2857" s="5">
        <v>5</v>
      </c>
      <c r="O2857" t="b">
        <v>0</v>
      </c>
      <c r="P2857" s="5" t="s">
        <v>8269</v>
      </c>
      <c r="Q2857" s="5">
        <f t="shared" si="176"/>
        <v>50</v>
      </c>
      <c r="R2857" s="5">
        <v>60</v>
      </c>
      <c r="S2857" s="5">
        <f t="shared" si="177"/>
        <v>60</v>
      </c>
      <c r="T2857" s="5" t="s">
        <v>8328</v>
      </c>
      <c r="U2857" s="5" t="s">
        <v>8329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12">
        <f t="shared" si="178"/>
        <v>42224.648611111115</v>
      </c>
      <c r="K2858" s="5">
        <v>1433897647</v>
      </c>
      <c r="L2858" s="12">
        <f t="shared" si="179"/>
        <v>42164.787581018521</v>
      </c>
      <c r="M2858" t="b">
        <v>0</v>
      </c>
      <c r="N2858" s="5">
        <v>6</v>
      </c>
      <c r="O2858" t="b">
        <v>0</v>
      </c>
      <c r="P2858" s="5" t="s">
        <v>8269</v>
      </c>
      <c r="Q2858" s="5">
        <f t="shared" si="176"/>
        <v>4.8666666666666663</v>
      </c>
      <c r="R2858" s="5">
        <v>24.333333333333332</v>
      </c>
      <c r="S2858" s="5">
        <f t="shared" si="177"/>
        <v>24.333333333333332</v>
      </c>
      <c r="T2858" s="5" t="s">
        <v>8328</v>
      </c>
      <c r="U2858" s="5" t="s">
        <v>8329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12">
        <f t="shared" si="178"/>
        <v>42786.5</v>
      </c>
      <c r="K2859" s="5">
        <v>1482444295</v>
      </c>
      <c r="L2859" s="12">
        <f t="shared" si="179"/>
        <v>42726.670081018514</v>
      </c>
      <c r="M2859" t="b">
        <v>0</v>
      </c>
      <c r="N2859" s="5">
        <v>15</v>
      </c>
      <c r="O2859" t="b">
        <v>0</v>
      </c>
      <c r="P2859" s="5" t="s">
        <v>8269</v>
      </c>
      <c r="Q2859" s="5">
        <f t="shared" si="176"/>
        <v>19.736842105263158</v>
      </c>
      <c r="R2859" s="5">
        <v>500</v>
      </c>
      <c r="S2859" s="5">
        <f t="shared" si="177"/>
        <v>500</v>
      </c>
      <c r="T2859" s="5" t="s">
        <v>8328</v>
      </c>
      <c r="U2859" s="5" t="s">
        <v>8329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12">
        <f t="shared" si="178"/>
        <v>41978.227777777778</v>
      </c>
      <c r="K2860" s="5">
        <v>1415711095</v>
      </c>
      <c r="L2860" s="12">
        <f t="shared" si="179"/>
        <v>41954.295081018514</v>
      </c>
      <c r="M2860" t="b">
        <v>0</v>
      </c>
      <c r="N2860" s="5">
        <v>0</v>
      </c>
      <c r="O2860" t="b">
        <v>0</v>
      </c>
      <c r="P2860" s="5" t="s">
        <v>8269</v>
      </c>
      <c r="Q2860" s="5">
        <f t="shared" si="176"/>
        <v>0</v>
      </c>
      <c r="R2860" s="5" t="e">
        <v>#DIV/0!</v>
      </c>
      <c r="S2860" s="5">
        <f t="shared" si="177"/>
        <v>0</v>
      </c>
      <c r="T2860" s="5" t="s">
        <v>8328</v>
      </c>
      <c r="U2860" s="5" t="s">
        <v>8329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12">
        <f t="shared" si="178"/>
        <v>42293.112314814818</v>
      </c>
      <c r="K2861" s="5">
        <v>1439800904</v>
      </c>
      <c r="L2861" s="12">
        <f t="shared" si="179"/>
        <v>42233.112314814818</v>
      </c>
      <c r="M2861" t="b">
        <v>0</v>
      </c>
      <c r="N2861" s="5">
        <v>1</v>
      </c>
      <c r="O2861" t="b">
        <v>0</v>
      </c>
      <c r="P2861" s="5" t="s">
        <v>8269</v>
      </c>
      <c r="Q2861" s="5">
        <f t="shared" si="176"/>
        <v>1.75</v>
      </c>
      <c r="R2861" s="5">
        <v>35</v>
      </c>
      <c r="S2861" s="5">
        <f t="shared" si="177"/>
        <v>35</v>
      </c>
      <c r="T2861" s="5" t="s">
        <v>8328</v>
      </c>
      <c r="U2861" s="5" t="s">
        <v>8329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12">
        <f t="shared" si="178"/>
        <v>42540.55064814815</v>
      </c>
      <c r="K2862" s="5">
        <v>1461179576</v>
      </c>
      <c r="L2862" s="12">
        <f t="shared" si="179"/>
        <v>42480.55064814815</v>
      </c>
      <c r="M2862" t="b">
        <v>0</v>
      </c>
      <c r="N2862" s="5">
        <v>9</v>
      </c>
      <c r="O2862" t="b">
        <v>0</v>
      </c>
      <c r="P2862" s="5" t="s">
        <v>8269</v>
      </c>
      <c r="Q2862" s="5">
        <f t="shared" si="176"/>
        <v>6.65</v>
      </c>
      <c r="R2862" s="5">
        <v>29.555555555555557</v>
      </c>
      <c r="S2862" s="5">
        <f t="shared" si="177"/>
        <v>29.555555555555557</v>
      </c>
      <c r="T2862" s="5" t="s">
        <v>8328</v>
      </c>
      <c r="U2862" s="5" t="s">
        <v>8329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12">
        <f t="shared" si="178"/>
        <v>42271.340833333335</v>
      </c>
      <c r="K2863" s="5">
        <v>1441894248</v>
      </c>
      <c r="L2863" s="12">
        <f t="shared" si="179"/>
        <v>42257.340833333335</v>
      </c>
      <c r="M2863" t="b">
        <v>0</v>
      </c>
      <c r="N2863" s="5">
        <v>3</v>
      </c>
      <c r="O2863" t="b">
        <v>0</v>
      </c>
      <c r="P2863" s="5" t="s">
        <v>8269</v>
      </c>
      <c r="Q2863" s="5">
        <f t="shared" si="176"/>
        <v>32</v>
      </c>
      <c r="R2863" s="5">
        <v>26.666666666666668</v>
      </c>
      <c r="S2863" s="5">
        <f t="shared" si="177"/>
        <v>26.666666666666668</v>
      </c>
      <c r="T2863" s="5" t="s">
        <v>8328</v>
      </c>
      <c r="U2863" s="5" t="s">
        <v>8329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12">
        <f t="shared" si="178"/>
        <v>41814.539687500001</v>
      </c>
      <c r="K2864" s="5">
        <v>1401044229</v>
      </c>
      <c r="L2864" s="12">
        <f t="shared" si="179"/>
        <v>41784.539687500001</v>
      </c>
      <c r="M2864" t="b">
        <v>0</v>
      </c>
      <c r="N2864" s="5">
        <v>3</v>
      </c>
      <c r="O2864" t="b">
        <v>0</v>
      </c>
      <c r="P2864" s="5" t="s">
        <v>8269</v>
      </c>
      <c r="Q2864" s="5">
        <f t="shared" si="176"/>
        <v>0.43307086614173229</v>
      </c>
      <c r="R2864" s="5">
        <v>18.333333333333332</v>
      </c>
      <c r="S2864" s="5">
        <f t="shared" si="177"/>
        <v>18.333333333333332</v>
      </c>
      <c r="T2864" s="5" t="s">
        <v>8328</v>
      </c>
      <c r="U2864" s="5" t="s">
        <v>8329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12">
        <f t="shared" si="178"/>
        <v>41891.425034722226</v>
      </c>
      <c r="K2865" s="5">
        <v>1405095123</v>
      </c>
      <c r="L2865" s="12">
        <f t="shared" si="179"/>
        <v>41831.425034722226</v>
      </c>
      <c r="M2865" t="b">
        <v>0</v>
      </c>
      <c r="N2865" s="5">
        <v>1</v>
      </c>
      <c r="O2865" t="b">
        <v>0</v>
      </c>
      <c r="P2865" s="5" t="s">
        <v>8269</v>
      </c>
      <c r="Q2865" s="5">
        <f t="shared" si="176"/>
        <v>0.04</v>
      </c>
      <c r="R2865" s="5">
        <v>20</v>
      </c>
      <c r="S2865" s="5">
        <f t="shared" si="177"/>
        <v>20</v>
      </c>
      <c r="T2865" s="5" t="s">
        <v>8328</v>
      </c>
      <c r="U2865" s="5" t="s">
        <v>8329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12">
        <f t="shared" si="178"/>
        <v>42202.304166666669</v>
      </c>
      <c r="K2866" s="5">
        <v>1434552207</v>
      </c>
      <c r="L2866" s="12">
        <f t="shared" si="179"/>
        <v>42172.363506944443</v>
      </c>
      <c r="M2866" t="b">
        <v>0</v>
      </c>
      <c r="N2866" s="5">
        <v>3</v>
      </c>
      <c r="O2866" t="b">
        <v>0</v>
      </c>
      <c r="P2866" s="5" t="s">
        <v>8269</v>
      </c>
      <c r="Q2866" s="5">
        <f t="shared" si="176"/>
        <v>1.6</v>
      </c>
      <c r="R2866" s="5">
        <v>13.333333333333334</v>
      </c>
      <c r="S2866" s="5">
        <f t="shared" si="177"/>
        <v>13.333333333333334</v>
      </c>
      <c r="T2866" s="5" t="s">
        <v>8328</v>
      </c>
      <c r="U2866" s="5" t="s">
        <v>8329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12">
        <f t="shared" si="178"/>
        <v>42009.864108796297</v>
      </c>
      <c r="K2867" s="5">
        <v>1415328259</v>
      </c>
      <c r="L2867" s="12">
        <f t="shared" si="179"/>
        <v>41949.864108796297</v>
      </c>
      <c r="M2867" t="b">
        <v>0</v>
      </c>
      <c r="N2867" s="5">
        <v>0</v>
      </c>
      <c r="O2867" t="b">
        <v>0</v>
      </c>
      <c r="P2867" s="5" t="s">
        <v>8269</v>
      </c>
      <c r="Q2867" s="5">
        <f t="shared" si="176"/>
        <v>0</v>
      </c>
      <c r="R2867" s="5" t="e">
        <v>#DIV/0!</v>
      </c>
      <c r="S2867" s="5">
        <f t="shared" si="177"/>
        <v>0</v>
      </c>
      <c r="T2867" s="5" t="s">
        <v>8328</v>
      </c>
      <c r="U2867" s="5" t="s">
        <v>8329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12">
        <f t="shared" si="178"/>
        <v>42657.666666666672</v>
      </c>
      <c r="K2868" s="5">
        <v>1473893721</v>
      </c>
      <c r="L2868" s="12">
        <f t="shared" si="179"/>
        <v>42627.705104166671</v>
      </c>
      <c r="M2868" t="b">
        <v>0</v>
      </c>
      <c r="N2868" s="5">
        <v>2</v>
      </c>
      <c r="O2868" t="b">
        <v>0</v>
      </c>
      <c r="P2868" s="5" t="s">
        <v>8269</v>
      </c>
      <c r="Q2868" s="5">
        <f t="shared" si="176"/>
        <v>0.9</v>
      </c>
      <c r="R2868" s="5">
        <v>22.5</v>
      </c>
      <c r="S2868" s="5">
        <f t="shared" si="177"/>
        <v>22.5</v>
      </c>
      <c r="T2868" s="5" t="s">
        <v>8328</v>
      </c>
      <c r="U2868" s="5" t="s">
        <v>8329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12">
        <f t="shared" si="178"/>
        <v>42554.916666666672</v>
      </c>
      <c r="K2869" s="5">
        <v>1465533672</v>
      </c>
      <c r="L2869" s="12">
        <f t="shared" si="179"/>
        <v>42530.945277777777</v>
      </c>
      <c r="M2869" t="b">
        <v>0</v>
      </c>
      <c r="N2869" s="5">
        <v>10</v>
      </c>
      <c r="O2869" t="b">
        <v>0</v>
      </c>
      <c r="P2869" s="5" t="s">
        <v>8269</v>
      </c>
      <c r="Q2869" s="5">
        <f t="shared" si="176"/>
        <v>20.16</v>
      </c>
      <c r="R2869" s="5">
        <v>50.4</v>
      </c>
      <c r="S2869" s="5">
        <f t="shared" si="177"/>
        <v>50.4</v>
      </c>
      <c r="T2869" s="5" t="s">
        <v>8328</v>
      </c>
      <c r="U2869" s="5" t="s">
        <v>8329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12">
        <f t="shared" si="178"/>
        <v>42648.577013888891</v>
      </c>
      <c r="K2870" s="5">
        <v>1473105054</v>
      </c>
      <c r="L2870" s="12">
        <f t="shared" si="179"/>
        <v>42618.577013888891</v>
      </c>
      <c r="M2870" t="b">
        <v>0</v>
      </c>
      <c r="N2870" s="5">
        <v>60</v>
      </c>
      <c r="O2870" t="b">
        <v>0</v>
      </c>
      <c r="P2870" s="5" t="s">
        <v>8269</v>
      </c>
      <c r="Q2870" s="5">
        <f t="shared" si="176"/>
        <v>42.011733333333332</v>
      </c>
      <c r="R2870" s="5">
        <v>105.02933333333334</v>
      </c>
      <c r="S2870" s="5">
        <f t="shared" si="177"/>
        <v>105.02933333333334</v>
      </c>
      <c r="T2870" s="5" t="s">
        <v>8328</v>
      </c>
      <c r="U2870" s="5" t="s">
        <v>8329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12">
        <f t="shared" si="178"/>
        <v>42570.343530092592</v>
      </c>
      <c r="K2871" s="5">
        <v>1466345681</v>
      </c>
      <c r="L2871" s="12">
        <f t="shared" si="179"/>
        <v>42540.343530092592</v>
      </c>
      <c r="M2871" t="b">
        <v>0</v>
      </c>
      <c r="N2871" s="5">
        <v>5</v>
      </c>
      <c r="O2871" t="b">
        <v>0</v>
      </c>
      <c r="P2871" s="5" t="s">
        <v>8269</v>
      </c>
      <c r="Q2871" s="5">
        <f t="shared" si="176"/>
        <v>0.88500000000000001</v>
      </c>
      <c r="R2871" s="5">
        <v>35.4</v>
      </c>
      <c r="S2871" s="5">
        <f t="shared" si="177"/>
        <v>35.4</v>
      </c>
      <c r="T2871" s="5" t="s">
        <v>8328</v>
      </c>
      <c r="U2871" s="5" t="s">
        <v>8329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12">
        <f t="shared" si="178"/>
        <v>41775.939409722225</v>
      </c>
      <c r="K2872" s="5">
        <v>1397709165</v>
      </c>
      <c r="L2872" s="12">
        <f t="shared" si="179"/>
        <v>41745.939409722225</v>
      </c>
      <c r="M2872" t="b">
        <v>0</v>
      </c>
      <c r="N2872" s="5">
        <v>9</v>
      </c>
      <c r="O2872" t="b">
        <v>0</v>
      </c>
      <c r="P2872" s="5" t="s">
        <v>8269</v>
      </c>
      <c r="Q2872" s="5">
        <f t="shared" si="176"/>
        <v>15</v>
      </c>
      <c r="R2872" s="5">
        <v>83.333333333333329</v>
      </c>
      <c r="S2872" s="5">
        <f t="shared" si="177"/>
        <v>83.333333333333329</v>
      </c>
      <c r="T2872" s="5" t="s">
        <v>8328</v>
      </c>
      <c r="U2872" s="5" t="s">
        <v>8329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12">
        <f t="shared" si="178"/>
        <v>41994.488576388889</v>
      </c>
      <c r="K2873" s="5">
        <v>1417455813</v>
      </c>
      <c r="L2873" s="12">
        <f t="shared" si="179"/>
        <v>41974.488576388889</v>
      </c>
      <c r="M2873" t="b">
        <v>0</v>
      </c>
      <c r="N2873" s="5">
        <v>13</v>
      </c>
      <c r="O2873" t="b">
        <v>0</v>
      </c>
      <c r="P2873" s="5" t="s">
        <v>8269</v>
      </c>
      <c r="Q2873" s="5">
        <f t="shared" si="176"/>
        <v>4.67</v>
      </c>
      <c r="R2873" s="5">
        <v>35.92307692307692</v>
      </c>
      <c r="S2873" s="5">
        <f t="shared" si="177"/>
        <v>35.92307692307692</v>
      </c>
      <c r="T2873" s="5" t="s">
        <v>8328</v>
      </c>
      <c r="U2873" s="5" t="s">
        <v>8329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12">
        <f t="shared" si="178"/>
        <v>42174.86618055556</v>
      </c>
      <c r="K2874" s="5">
        <v>1429584438</v>
      </c>
      <c r="L2874" s="12">
        <f t="shared" si="179"/>
        <v>42114.86618055556</v>
      </c>
      <c r="M2874" t="b">
        <v>0</v>
      </c>
      <c r="N2874" s="5">
        <v>0</v>
      </c>
      <c r="O2874" t="b">
        <v>0</v>
      </c>
      <c r="P2874" s="5" t="s">
        <v>8269</v>
      </c>
      <c r="Q2874" s="5">
        <f t="shared" si="176"/>
        <v>0</v>
      </c>
      <c r="R2874" s="5" t="e">
        <v>#DIV/0!</v>
      </c>
      <c r="S2874" s="5">
        <f t="shared" si="177"/>
        <v>0</v>
      </c>
      <c r="T2874" s="5" t="s">
        <v>8328</v>
      </c>
      <c r="U2874" s="5" t="s">
        <v>8329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12">
        <f t="shared" si="178"/>
        <v>42032.567488425921</v>
      </c>
      <c r="K2875" s="5">
        <v>1419881831</v>
      </c>
      <c r="L2875" s="12">
        <f t="shared" si="179"/>
        <v>42002.567488425921</v>
      </c>
      <c r="M2875" t="b">
        <v>0</v>
      </c>
      <c r="N2875" s="5">
        <v>8</v>
      </c>
      <c r="O2875" t="b">
        <v>0</v>
      </c>
      <c r="P2875" s="5" t="s">
        <v>8269</v>
      </c>
      <c r="Q2875" s="5">
        <f t="shared" si="176"/>
        <v>38.119999999999997</v>
      </c>
      <c r="R2875" s="5">
        <v>119.125</v>
      </c>
      <c r="S2875" s="5">
        <f t="shared" si="177"/>
        <v>119.125</v>
      </c>
      <c r="T2875" s="5" t="s">
        <v>8328</v>
      </c>
      <c r="U2875" s="5" t="s">
        <v>8329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12">
        <f t="shared" si="178"/>
        <v>42752.59474537037</v>
      </c>
      <c r="K2876" s="5">
        <v>1482092186</v>
      </c>
      <c r="L2876" s="12">
        <f t="shared" si="179"/>
        <v>42722.59474537037</v>
      </c>
      <c r="M2876" t="b">
        <v>0</v>
      </c>
      <c r="N2876" s="5">
        <v>3</v>
      </c>
      <c r="O2876" t="b">
        <v>0</v>
      </c>
      <c r="P2876" s="5" t="s">
        <v>8269</v>
      </c>
      <c r="Q2876" s="5">
        <f t="shared" si="176"/>
        <v>5.42</v>
      </c>
      <c r="R2876" s="5">
        <v>90.333333333333329</v>
      </c>
      <c r="S2876" s="5">
        <f t="shared" si="177"/>
        <v>90.333333333333329</v>
      </c>
      <c r="T2876" s="5" t="s">
        <v>8328</v>
      </c>
      <c r="U2876" s="5" t="s">
        <v>8329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12">
        <f t="shared" si="178"/>
        <v>42494.878391203703</v>
      </c>
      <c r="K2877" s="5">
        <v>1459825493</v>
      </c>
      <c r="L2877" s="12">
        <f t="shared" si="179"/>
        <v>42464.878391203703</v>
      </c>
      <c r="M2877" t="b">
        <v>0</v>
      </c>
      <c r="N2877" s="5">
        <v>3</v>
      </c>
      <c r="O2877" t="b">
        <v>0</v>
      </c>
      <c r="P2877" s="5" t="s">
        <v>8269</v>
      </c>
      <c r="Q2877" s="5">
        <f t="shared" si="176"/>
        <v>3.5000000000000003E-2</v>
      </c>
      <c r="R2877" s="5">
        <v>2.3333333333333335</v>
      </c>
      <c r="S2877" s="5">
        <f t="shared" si="177"/>
        <v>2.3333333333333335</v>
      </c>
      <c r="T2877" s="5" t="s">
        <v>8328</v>
      </c>
      <c r="U2877" s="5" t="s">
        <v>8329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12">
        <f t="shared" si="178"/>
        <v>42201.493969907402</v>
      </c>
      <c r="K2878" s="5">
        <v>1434477079</v>
      </c>
      <c r="L2878" s="12">
        <f t="shared" si="179"/>
        <v>42171.493969907402</v>
      </c>
      <c r="M2878" t="b">
        <v>0</v>
      </c>
      <c r="N2878" s="5">
        <v>0</v>
      </c>
      <c r="O2878" t="b">
        <v>0</v>
      </c>
      <c r="P2878" s="5" t="s">
        <v>8269</v>
      </c>
      <c r="Q2878" s="5">
        <f t="shared" si="176"/>
        <v>0</v>
      </c>
      <c r="R2878" s="5" t="e">
        <v>#DIV/0!</v>
      </c>
      <c r="S2878" s="5">
        <f t="shared" si="177"/>
        <v>0</v>
      </c>
      <c r="T2878" s="5" t="s">
        <v>8328</v>
      </c>
      <c r="U2878" s="5" t="s">
        <v>8329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12">
        <f t="shared" si="178"/>
        <v>42704.458333333328</v>
      </c>
      <c r="K2879" s="5">
        <v>1477781724</v>
      </c>
      <c r="L2879" s="12">
        <f t="shared" si="179"/>
        <v>42672.705138888894</v>
      </c>
      <c r="M2879" t="b">
        <v>0</v>
      </c>
      <c r="N2879" s="5">
        <v>6</v>
      </c>
      <c r="O2879" t="b">
        <v>0</v>
      </c>
      <c r="P2879" s="5" t="s">
        <v>8269</v>
      </c>
      <c r="Q2879" s="5">
        <f t="shared" si="176"/>
        <v>10.833333333333334</v>
      </c>
      <c r="R2879" s="5">
        <v>108.33333333333333</v>
      </c>
      <c r="S2879" s="5">
        <f t="shared" si="177"/>
        <v>108.33333333333333</v>
      </c>
      <c r="T2879" s="5" t="s">
        <v>8328</v>
      </c>
      <c r="U2879" s="5" t="s">
        <v>8329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12">
        <f t="shared" si="178"/>
        <v>42188.365682870368</v>
      </c>
      <c r="K2880" s="5">
        <v>1430750795</v>
      </c>
      <c r="L2880" s="12">
        <f t="shared" si="179"/>
        <v>42128.365682870368</v>
      </c>
      <c r="M2880" t="b">
        <v>0</v>
      </c>
      <c r="N2880" s="5">
        <v>4</v>
      </c>
      <c r="O2880" t="b">
        <v>0</v>
      </c>
      <c r="P2880" s="5" t="s">
        <v>8269</v>
      </c>
      <c r="Q2880" s="5">
        <f t="shared" si="176"/>
        <v>2.1</v>
      </c>
      <c r="R2880" s="5">
        <v>15.75</v>
      </c>
      <c r="S2880" s="5">
        <f t="shared" si="177"/>
        <v>15.75</v>
      </c>
      <c r="T2880" s="5" t="s">
        <v>8328</v>
      </c>
      <c r="U2880" s="5" t="s">
        <v>8329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12">
        <f t="shared" si="178"/>
        <v>42389.475243055553</v>
      </c>
      <c r="K2881" s="5">
        <v>1450718661</v>
      </c>
      <c r="L2881" s="12">
        <f t="shared" si="179"/>
        <v>42359.475243055553</v>
      </c>
      <c r="M2881" t="b">
        <v>0</v>
      </c>
      <c r="N2881" s="5">
        <v>1</v>
      </c>
      <c r="O2881" t="b">
        <v>0</v>
      </c>
      <c r="P2881" s="5" t="s">
        <v>8269</v>
      </c>
      <c r="Q2881" s="5">
        <f t="shared" si="176"/>
        <v>0.25892857142857145</v>
      </c>
      <c r="R2881" s="5">
        <v>29</v>
      </c>
      <c r="S2881" s="5">
        <f t="shared" si="177"/>
        <v>29</v>
      </c>
      <c r="T2881" s="5" t="s">
        <v>8328</v>
      </c>
      <c r="U2881" s="5" t="s">
        <v>8329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12">
        <f t="shared" si="178"/>
        <v>42236.461805555555</v>
      </c>
      <c r="K2882" s="5">
        <v>1436305452</v>
      </c>
      <c r="L2882" s="12">
        <f t="shared" si="179"/>
        <v>42192.655694444446</v>
      </c>
      <c r="M2882" t="b">
        <v>0</v>
      </c>
      <c r="N2882" s="5">
        <v>29</v>
      </c>
      <c r="O2882" t="b">
        <v>0</v>
      </c>
      <c r="P2882" s="5" t="s">
        <v>8269</v>
      </c>
      <c r="Q2882" s="5">
        <f t="shared" ref="Q2882:Q2945" si="180">E2882*100/D2882</f>
        <v>23.333333333333332</v>
      </c>
      <c r="R2882" s="5">
        <v>96.551724137931032</v>
      </c>
      <c r="S2882" s="5">
        <f t="shared" ref="S2882:S2945" si="181">IFERROR(R2882,0)</f>
        <v>96.551724137931032</v>
      </c>
      <c r="T2882" s="5" t="s">
        <v>8328</v>
      </c>
      <c r="U2882" s="5" t="s">
        <v>8329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12">
        <f t="shared" ref="J2883:J2946" si="182">(I2883/86400)+25569+(-6/24)</f>
        <v>41976.389305555553</v>
      </c>
      <c r="K2883" s="5">
        <v>1412432436</v>
      </c>
      <c r="L2883" s="12">
        <f t="shared" ref="L2883:L2946" si="183">(K2883/86400)+25569+(-6/24)</f>
        <v>41916.347638888888</v>
      </c>
      <c r="M2883" t="b">
        <v>0</v>
      </c>
      <c r="N2883" s="5">
        <v>0</v>
      </c>
      <c r="O2883" t="b">
        <v>0</v>
      </c>
      <c r="P2883" s="5" t="s">
        <v>8269</v>
      </c>
      <c r="Q2883" s="5">
        <f t="shared" si="180"/>
        <v>0</v>
      </c>
      <c r="R2883" s="5" t="e">
        <v>#DIV/0!</v>
      </c>
      <c r="S2883" s="5">
        <f t="shared" si="181"/>
        <v>0</v>
      </c>
      <c r="T2883" s="5" t="s">
        <v>8328</v>
      </c>
      <c r="U2883" s="5" t="s">
        <v>8329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12">
        <f t="shared" si="182"/>
        <v>42491.346273148149</v>
      </c>
      <c r="K2884" s="5">
        <v>1459520318</v>
      </c>
      <c r="L2884" s="12">
        <f t="shared" si="183"/>
        <v>42461.346273148149</v>
      </c>
      <c r="M2884" t="b">
        <v>0</v>
      </c>
      <c r="N2884" s="5">
        <v>4</v>
      </c>
      <c r="O2884" t="b">
        <v>0</v>
      </c>
      <c r="P2884" s="5" t="s">
        <v>8269</v>
      </c>
      <c r="Q2884" s="5">
        <f t="shared" si="180"/>
        <v>33.6</v>
      </c>
      <c r="R2884" s="5">
        <v>63</v>
      </c>
      <c r="S2884" s="5">
        <f t="shared" si="181"/>
        <v>63</v>
      </c>
      <c r="T2884" s="5" t="s">
        <v>8328</v>
      </c>
      <c r="U2884" s="5" t="s">
        <v>8329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12">
        <f t="shared" si="182"/>
        <v>42405.957638888889</v>
      </c>
      <c r="K2885" s="5">
        <v>1451684437</v>
      </c>
      <c r="L2885" s="12">
        <f t="shared" si="183"/>
        <v>42370.65320601852</v>
      </c>
      <c r="M2885" t="b">
        <v>0</v>
      </c>
      <c r="N2885" s="5">
        <v>5</v>
      </c>
      <c r="O2885" t="b">
        <v>0</v>
      </c>
      <c r="P2885" s="5" t="s">
        <v>8269</v>
      </c>
      <c r="Q2885" s="5">
        <f t="shared" si="180"/>
        <v>19.079999999999998</v>
      </c>
      <c r="R2885" s="5">
        <v>381.6</v>
      </c>
      <c r="S2885" s="5">
        <f t="shared" si="181"/>
        <v>381.6</v>
      </c>
      <c r="T2885" s="5" t="s">
        <v>8328</v>
      </c>
      <c r="U2885" s="5" t="s">
        <v>8329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12">
        <f t="shared" si="182"/>
        <v>41978.477256944447</v>
      </c>
      <c r="K2886" s="5">
        <v>1415208435</v>
      </c>
      <c r="L2886" s="12">
        <f t="shared" si="183"/>
        <v>41948.477256944447</v>
      </c>
      <c r="M2886" t="b">
        <v>0</v>
      </c>
      <c r="N2886" s="5">
        <v>4</v>
      </c>
      <c r="O2886" t="b">
        <v>0</v>
      </c>
      <c r="P2886" s="5" t="s">
        <v>8269</v>
      </c>
      <c r="Q2886" s="5">
        <f t="shared" si="180"/>
        <v>0.41111111111111109</v>
      </c>
      <c r="R2886" s="5">
        <v>46.25</v>
      </c>
      <c r="S2886" s="5">
        <f t="shared" si="181"/>
        <v>46.25</v>
      </c>
      <c r="T2886" s="5" t="s">
        <v>8328</v>
      </c>
      <c r="U2886" s="5" t="s">
        <v>8329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12">
        <f t="shared" si="182"/>
        <v>42076.784733796296</v>
      </c>
      <c r="K2887" s="5">
        <v>1423705801</v>
      </c>
      <c r="L2887" s="12">
        <f t="shared" si="183"/>
        <v>42046.82640046296</v>
      </c>
      <c r="M2887" t="b">
        <v>0</v>
      </c>
      <c r="N2887" s="5">
        <v>5</v>
      </c>
      <c r="O2887" t="b">
        <v>0</v>
      </c>
      <c r="P2887" s="5" t="s">
        <v>8269</v>
      </c>
      <c r="Q2887" s="5">
        <f t="shared" si="180"/>
        <v>32.5</v>
      </c>
      <c r="R2887" s="5">
        <v>26</v>
      </c>
      <c r="S2887" s="5">
        <f t="shared" si="181"/>
        <v>26</v>
      </c>
      <c r="T2887" s="5" t="s">
        <v>8328</v>
      </c>
      <c r="U2887" s="5" t="s">
        <v>8329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12">
        <f t="shared" si="182"/>
        <v>42265.915972222225</v>
      </c>
      <c r="K2888" s="5">
        <v>1442243484</v>
      </c>
      <c r="L2888" s="12">
        <f t="shared" si="183"/>
        <v>42261.382916666669</v>
      </c>
      <c r="M2888" t="b">
        <v>0</v>
      </c>
      <c r="N2888" s="5">
        <v>1</v>
      </c>
      <c r="O2888" t="b">
        <v>0</v>
      </c>
      <c r="P2888" s="5" t="s">
        <v>8269</v>
      </c>
      <c r="Q2888" s="5">
        <f t="shared" si="180"/>
        <v>5</v>
      </c>
      <c r="R2888" s="5">
        <v>10</v>
      </c>
      <c r="S2888" s="5">
        <f t="shared" si="181"/>
        <v>10</v>
      </c>
      <c r="T2888" s="5" t="s">
        <v>8328</v>
      </c>
      <c r="U2888" s="5" t="s">
        <v>8329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12">
        <f t="shared" si="182"/>
        <v>42015.177361111113</v>
      </c>
      <c r="K2889" s="5">
        <v>1418379324</v>
      </c>
      <c r="L2889" s="12">
        <f t="shared" si="183"/>
        <v>41985.177361111113</v>
      </c>
      <c r="M2889" t="b">
        <v>0</v>
      </c>
      <c r="N2889" s="5">
        <v>1</v>
      </c>
      <c r="O2889" t="b">
        <v>0</v>
      </c>
      <c r="P2889" s="5" t="s">
        <v>8269</v>
      </c>
      <c r="Q2889" s="5">
        <f t="shared" si="180"/>
        <v>0.16666666666666666</v>
      </c>
      <c r="R2889" s="5">
        <v>5</v>
      </c>
      <c r="S2889" s="5">
        <f t="shared" si="181"/>
        <v>5</v>
      </c>
      <c r="T2889" s="5" t="s">
        <v>8328</v>
      </c>
      <c r="U2889" s="5" t="s">
        <v>8329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12">
        <f t="shared" si="182"/>
        <v>41929.957638888889</v>
      </c>
      <c r="K2890" s="5">
        <v>1412945440</v>
      </c>
      <c r="L2890" s="12">
        <f t="shared" si="183"/>
        <v>41922.285185185188</v>
      </c>
      <c r="M2890" t="b">
        <v>0</v>
      </c>
      <c r="N2890" s="5">
        <v>0</v>
      </c>
      <c r="O2890" t="b">
        <v>0</v>
      </c>
      <c r="P2890" s="5" t="s">
        <v>8269</v>
      </c>
      <c r="Q2890" s="5">
        <f t="shared" si="180"/>
        <v>0</v>
      </c>
      <c r="R2890" s="5" t="e">
        <v>#DIV/0!</v>
      </c>
      <c r="S2890" s="5">
        <f t="shared" si="181"/>
        <v>0</v>
      </c>
      <c r="T2890" s="5" t="s">
        <v>8328</v>
      </c>
      <c r="U2890" s="5" t="s">
        <v>8329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12">
        <f t="shared" si="182"/>
        <v>41880.613252314812</v>
      </c>
      <c r="K2891" s="5">
        <v>1406752985</v>
      </c>
      <c r="L2891" s="12">
        <f t="shared" si="183"/>
        <v>41850.613252314812</v>
      </c>
      <c r="M2891" t="b">
        <v>0</v>
      </c>
      <c r="N2891" s="5">
        <v>14</v>
      </c>
      <c r="O2891" t="b">
        <v>0</v>
      </c>
      <c r="P2891" s="5" t="s">
        <v>8269</v>
      </c>
      <c r="Q2891" s="5">
        <f t="shared" si="180"/>
        <v>38.06666666666667</v>
      </c>
      <c r="R2891" s="5">
        <v>81.571428571428569</v>
      </c>
      <c r="S2891" s="5">
        <f t="shared" si="181"/>
        <v>81.571428571428569</v>
      </c>
      <c r="T2891" s="5" t="s">
        <v>8328</v>
      </c>
      <c r="U2891" s="5" t="s">
        <v>8329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12">
        <f t="shared" si="182"/>
        <v>41859.875</v>
      </c>
      <c r="K2892" s="5">
        <v>1405100992</v>
      </c>
      <c r="L2892" s="12">
        <f t="shared" si="183"/>
        <v>41831.492962962962</v>
      </c>
      <c r="M2892" t="b">
        <v>0</v>
      </c>
      <c r="N2892" s="5">
        <v>3</v>
      </c>
      <c r="O2892" t="b">
        <v>0</v>
      </c>
      <c r="P2892" s="5" t="s">
        <v>8269</v>
      </c>
      <c r="Q2892" s="5">
        <f t="shared" si="180"/>
        <v>1.05</v>
      </c>
      <c r="R2892" s="5">
        <v>7</v>
      </c>
      <c r="S2892" s="5">
        <f t="shared" si="181"/>
        <v>7</v>
      </c>
      <c r="T2892" s="5" t="s">
        <v>8328</v>
      </c>
      <c r="U2892" s="5" t="s">
        <v>8329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12">
        <f t="shared" si="182"/>
        <v>42475.59175925926</v>
      </c>
      <c r="K2893" s="5">
        <v>1455570728</v>
      </c>
      <c r="L2893" s="12">
        <f t="shared" si="183"/>
        <v>42415.633425925931</v>
      </c>
      <c r="M2893" t="b">
        <v>0</v>
      </c>
      <c r="N2893" s="5">
        <v>10</v>
      </c>
      <c r="O2893" t="b">
        <v>0</v>
      </c>
      <c r="P2893" s="5" t="s">
        <v>8269</v>
      </c>
      <c r="Q2893" s="5">
        <f t="shared" si="180"/>
        <v>2.73</v>
      </c>
      <c r="R2893" s="5">
        <v>27.3</v>
      </c>
      <c r="S2893" s="5">
        <f t="shared" si="181"/>
        <v>27.3</v>
      </c>
      <c r="T2893" s="5" t="s">
        <v>8328</v>
      </c>
      <c r="U2893" s="5" t="s">
        <v>8329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12">
        <f t="shared" si="182"/>
        <v>41876.625</v>
      </c>
      <c r="K2894" s="5">
        <v>1408381704</v>
      </c>
      <c r="L2894" s="12">
        <f t="shared" si="183"/>
        <v>41869.464166666665</v>
      </c>
      <c r="M2894" t="b">
        <v>0</v>
      </c>
      <c r="N2894" s="5">
        <v>17</v>
      </c>
      <c r="O2894" t="b">
        <v>0</v>
      </c>
      <c r="P2894" s="5" t="s">
        <v>8269</v>
      </c>
      <c r="Q2894" s="5">
        <f t="shared" si="180"/>
        <v>9.0909090909090917</v>
      </c>
      <c r="R2894" s="5">
        <v>29.411764705882351</v>
      </c>
      <c r="S2894" s="5">
        <f t="shared" si="181"/>
        <v>29.411764705882351</v>
      </c>
      <c r="T2894" s="5" t="s">
        <v>8328</v>
      </c>
      <c r="U2894" s="5" t="s">
        <v>8329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12">
        <f t="shared" si="182"/>
        <v>42012.833333333328</v>
      </c>
      <c r="K2895" s="5">
        <v>1415644395</v>
      </c>
      <c r="L2895" s="12">
        <f t="shared" si="183"/>
        <v>41953.523090277777</v>
      </c>
      <c r="M2895" t="b">
        <v>0</v>
      </c>
      <c r="N2895" s="5">
        <v>2</v>
      </c>
      <c r="O2895" t="b">
        <v>0</v>
      </c>
      <c r="P2895" s="5" t="s">
        <v>8269</v>
      </c>
      <c r="Q2895" s="5">
        <f t="shared" si="180"/>
        <v>0.5</v>
      </c>
      <c r="R2895" s="5">
        <v>12.5</v>
      </c>
      <c r="S2895" s="5">
        <f t="shared" si="181"/>
        <v>12.5</v>
      </c>
      <c r="T2895" s="5" t="s">
        <v>8328</v>
      </c>
      <c r="U2895" s="5" t="s">
        <v>8329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12">
        <f t="shared" si="182"/>
        <v>42097.694618055553</v>
      </c>
      <c r="K2896" s="5">
        <v>1422920415</v>
      </c>
      <c r="L2896" s="12">
        <f t="shared" si="183"/>
        <v>42037.736284722225</v>
      </c>
      <c r="M2896" t="b">
        <v>0</v>
      </c>
      <c r="N2896" s="5">
        <v>0</v>
      </c>
      <c r="O2896" t="b">
        <v>0</v>
      </c>
      <c r="P2896" s="5" t="s">
        <v>8269</v>
      </c>
      <c r="Q2896" s="5">
        <f t="shared" si="180"/>
        <v>0</v>
      </c>
      <c r="R2896" s="5" t="e">
        <v>#DIV/0!</v>
      </c>
      <c r="S2896" s="5">
        <f t="shared" si="181"/>
        <v>0</v>
      </c>
      <c r="T2896" s="5" t="s">
        <v>8328</v>
      </c>
      <c r="U2896" s="5" t="s">
        <v>8329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12">
        <f t="shared" si="182"/>
        <v>41812.625</v>
      </c>
      <c r="K2897" s="5">
        <v>1403356792</v>
      </c>
      <c r="L2897" s="12">
        <f t="shared" si="183"/>
        <v>41811.305462962962</v>
      </c>
      <c r="M2897" t="b">
        <v>0</v>
      </c>
      <c r="N2897" s="5">
        <v>4</v>
      </c>
      <c r="O2897" t="b">
        <v>0</v>
      </c>
      <c r="P2897" s="5" t="s">
        <v>8269</v>
      </c>
      <c r="Q2897" s="5">
        <f t="shared" si="180"/>
        <v>4.5999999999999996</v>
      </c>
      <c r="R2897" s="5">
        <v>5.75</v>
      </c>
      <c r="S2897" s="5">
        <f t="shared" si="181"/>
        <v>5.75</v>
      </c>
      <c r="T2897" s="5" t="s">
        <v>8328</v>
      </c>
      <c r="U2897" s="5" t="s">
        <v>8329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12">
        <f t="shared" si="182"/>
        <v>42716</v>
      </c>
      <c r="K2898" s="5">
        <v>1480283321</v>
      </c>
      <c r="L2898" s="12">
        <f t="shared" si="183"/>
        <v>42701.658807870372</v>
      </c>
      <c r="M2898" t="b">
        <v>0</v>
      </c>
      <c r="N2898" s="5">
        <v>12</v>
      </c>
      <c r="O2898" t="b">
        <v>0</v>
      </c>
      <c r="P2898" s="5" t="s">
        <v>8269</v>
      </c>
      <c r="Q2898" s="5">
        <f t="shared" si="180"/>
        <v>20.833333333333332</v>
      </c>
      <c r="R2898" s="5">
        <v>52.083333333333336</v>
      </c>
      <c r="S2898" s="5">
        <f t="shared" si="181"/>
        <v>52.083333333333336</v>
      </c>
      <c r="T2898" s="5" t="s">
        <v>8328</v>
      </c>
      <c r="U2898" s="5" t="s">
        <v>8329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12">
        <f t="shared" si="182"/>
        <v>42288.395196759258</v>
      </c>
      <c r="K2899" s="5">
        <v>1441985458</v>
      </c>
      <c r="L2899" s="12">
        <f t="shared" si="183"/>
        <v>42258.396504629629</v>
      </c>
      <c r="M2899" t="b">
        <v>0</v>
      </c>
      <c r="N2899" s="5">
        <v>3</v>
      </c>
      <c r="O2899" t="b">
        <v>0</v>
      </c>
      <c r="P2899" s="5" t="s">
        <v>8269</v>
      </c>
      <c r="Q2899" s="5">
        <f t="shared" si="180"/>
        <v>4.583333333333333</v>
      </c>
      <c r="R2899" s="5">
        <v>183.33333333333334</v>
      </c>
      <c r="S2899" s="5">
        <f t="shared" si="181"/>
        <v>183.33333333333334</v>
      </c>
      <c r="T2899" s="5" t="s">
        <v>8328</v>
      </c>
      <c r="U2899" s="5" t="s">
        <v>8329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12">
        <f t="shared" si="182"/>
        <v>42308.414965277778</v>
      </c>
      <c r="K2900" s="5">
        <v>1443715053</v>
      </c>
      <c r="L2900" s="12">
        <f t="shared" si="183"/>
        <v>42278.414965277778</v>
      </c>
      <c r="M2900" t="b">
        <v>0</v>
      </c>
      <c r="N2900" s="5">
        <v>12</v>
      </c>
      <c r="O2900" t="b">
        <v>0</v>
      </c>
      <c r="P2900" s="5" t="s">
        <v>8269</v>
      </c>
      <c r="Q2900" s="5">
        <f t="shared" si="180"/>
        <v>4.2133333333333329</v>
      </c>
      <c r="R2900" s="5">
        <v>26.333333333333332</v>
      </c>
      <c r="S2900" s="5">
        <f t="shared" si="181"/>
        <v>26.333333333333332</v>
      </c>
      <c r="T2900" s="5" t="s">
        <v>8328</v>
      </c>
      <c r="U2900" s="5" t="s">
        <v>8329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12">
        <f t="shared" si="182"/>
        <v>42574.828217592592</v>
      </c>
      <c r="K2901" s="5">
        <v>1464141158</v>
      </c>
      <c r="L2901" s="12">
        <f t="shared" si="183"/>
        <v>42514.828217592592</v>
      </c>
      <c r="M2901" t="b">
        <v>0</v>
      </c>
      <c r="N2901" s="5">
        <v>0</v>
      </c>
      <c r="O2901" t="b">
        <v>0</v>
      </c>
      <c r="P2901" s="5" t="s">
        <v>8269</v>
      </c>
      <c r="Q2901" s="5">
        <f t="shared" si="180"/>
        <v>0</v>
      </c>
      <c r="R2901" s="5" t="e">
        <v>#DIV/0!</v>
      </c>
      <c r="S2901" s="5">
        <f t="shared" si="181"/>
        <v>0</v>
      </c>
      <c r="T2901" s="5" t="s">
        <v>8328</v>
      </c>
      <c r="U2901" s="5" t="s">
        <v>8329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12">
        <f t="shared" si="182"/>
        <v>41859.984166666669</v>
      </c>
      <c r="K2902" s="5">
        <v>1404970632</v>
      </c>
      <c r="L2902" s="12">
        <f t="shared" si="183"/>
        <v>41829.984166666669</v>
      </c>
      <c r="M2902" t="b">
        <v>0</v>
      </c>
      <c r="N2902" s="5">
        <v>7</v>
      </c>
      <c r="O2902" t="b">
        <v>0</v>
      </c>
      <c r="P2902" s="5" t="s">
        <v>8269</v>
      </c>
      <c r="Q2902" s="5">
        <f t="shared" si="180"/>
        <v>61.909090909090907</v>
      </c>
      <c r="R2902" s="5">
        <v>486.42857142857144</v>
      </c>
      <c r="S2902" s="5">
        <f t="shared" si="181"/>
        <v>486.42857142857144</v>
      </c>
      <c r="T2902" s="5" t="s">
        <v>8328</v>
      </c>
      <c r="U2902" s="5" t="s">
        <v>8329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12">
        <f t="shared" si="182"/>
        <v>42042.654386574075</v>
      </c>
      <c r="K2903" s="5">
        <v>1418161339</v>
      </c>
      <c r="L2903" s="12">
        <f t="shared" si="183"/>
        <v>41982.654386574075</v>
      </c>
      <c r="M2903" t="b">
        <v>0</v>
      </c>
      <c r="N2903" s="5">
        <v>2</v>
      </c>
      <c r="O2903" t="b">
        <v>0</v>
      </c>
      <c r="P2903" s="5" t="s">
        <v>8269</v>
      </c>
      <c r="Q2903" s="5">
        <f t="shared" si="180"/>
        <v>0.8</v>
      </c>
      <c r="R2903" s="5">
        <v>3</v>
      </c>
      <c r="S2903" s="5">
        <f t="shared" si="181"/>
        <v>3</v>
      </c>
      <c r="T2903" s="5" t="s">
        <v>8328</v>
      </c>
      <c r="U2903" s="5" t="s">
        <v>8329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12">
        <f t="shared" si="182"/>
        <v>42240.189768518518</v>
      </c>
      <c r="K2904" s="5">
        <v>1437820396</v>
      </c>
      <c r="L2904" s="12">
        <f t="shared" si="183"/>
        <v>42210.189768518518</v>
      </c>
      <c r="M2904" t="b">
        <v>0</v>
      </c>
      <c r="N2904" s="5">
        <v>1</v>
      </c>
      <c r="O2904" t="b">
        <v>0</v>
      </c>
      <c r="P2904" s="5" t="s">
        <v>8269</v>
      </c>
      <c r="Q2904" s="5">
        <f t="shared" si="180"/>
        <v>1.6666666666666666E-2</v>
      </c>
      <c r="R2904" s="5">
        <v>25</v>
      </c>
      <c r="S2904" s="5">
        <f t="shared" si="181"/>
        <v>25</v>
      </c>
      <c r="T2904" s="5" t="s">
        <v>8328</v>
      </c>
      <c r="U2904" s="5" t="s">
        <v>8329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12">
        <f t="shared" si="182"/>
        <v>42255.916874999995</v>
      </c>
      <c r="K2905" s="5">
        <v>1436587218</v>
      </c>
      <c r="L2905" s="12">
        <f t="shared" si="183"/>
        <v>42195.916874999995</v>
      </c>
      <c r="M2905" t="b">
        <v>0</v>
      </c>
      <c r="N2905" s="5">
        <v>4</v>
      </c>
      <c r="O2905" t="b">
        <v>0</v>
      </c>
      <c r="P2905" s="5" t="s">
        <v>8269</v>
      </c>
      <c r="Q2905" s="5">
        <f t="shared" si="180"/>
        <v>0.78</v>
      </c>
      <c r="R2905" s="5">
        <v>9.75</v>
      </c>
      <c r="S2905" s="5">
        <f t="shared" si="181"/>
        <v>9.75</v>
      </c>
      <c r="T2905" s="5" t="s">
        <v>8328</v>
      </c>
      <c r="U2905" s="5" t="s">
        <v>8329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12">
        <f t="shared" si="182"/>
        <v>41952.25</v>
      </c>
      <c r="K2906" s="5">
        <v>1414538031</v>
      </c>
      <c r="L2906" s="12">
        <f t="shared" si="183"/>
        <v>41940.717951388891</v>
      </c>
      <c r="M2906" t="b">
        <v>0</v>
      </c>
      <c r="N2906" s="5">
        <v>4</v>
      </c>
      <c r="O2906" t="b">
        <v>0</v>
      </c>
      <c r="P2906" s="5" t="s">
        <v>8269</v>
      </c>
      <c r="Q2906" s="5">
        <f t="shared" si="180"/>
        <v>5</v>
      </c>
      <c r="R2906" s="5">
        <v>18.75</v>
      </c>
      <c r="S2906" s="5">
        <f t="shared" si="181"/>
        <v>18.75</v>
      </c>
      <c r="T2906" s="5" t="s">
        <v>8328</v>
      </c>
      <c r="U2906" s="5" t="s">
        <v>8329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12">
        <f t="shared" si="182"/>
        <v>42619.806863425925</v>
      </c>
      <c r="K2907" s="5">
        <v>1472001713</v>
      </c>
      <c r="L2907" s="12">
        <f t="shared" si="183"/>
        <v>42605.806863425925</v>
      </c>
      <c r="M2907" t="b">
        <v>0</v>
      </c>
      <c r="N2907" s="5">
        <v>17</v>
      </c>
      <c r="O2907" t="b">
        <v>0</v>
      </c>
      <c r="P2907" s="5" t="s">
        <v>8269</v>
      </c>
      <c r="Q2907" s="5">
        <f t="shared" si="180"/>
        <v>17.771428571428572</v>
      </c>
      <c r="R2907" s="5">
        <v>36.588235294117645</v>
      </c>
      <c r="S2907" s="5">
        <f t="shared" si="181"/>
        <v>36.588235294117645</v>
      </c>
      <c r="T2907" s="5" t="s">
        <v>8328</v>
      </c>
      <c r="U2907" s="5" t="s">
        <v>8329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12">
        <f t="shared" si="182"/>
        <v>42216.791666666672</v>
      </c>
      <c r="K2908" s="5">
        <v>1436888066</v>
      </c>
      <c r="L2908" s="12">
        <f t="shared" si="183"/>
        <v>42199.398912037039</v>
      </c>
      <c r="M2908" t="b">
        <v>0</v>
      </c>
      <c r="N2908" s="5">
        <v>7</v>
      </c>
      <c r="O2908" t="b">
        <v>0</v>
      </c>
      <c r="P2908" s="5" t="s">
        <v>8269</v>
      </c>
      <c r="Q2908" s="5">
        <f t="shared" si="180"/>
        <v>9.4166666666666661</v>
      </c>
      <c r="R2908" s="5">
        <v>80.714285714285708</v>
      </c>
      <c r="S2908" s="5">
        <f t="shared" si="181"/>
        <v>80.714285714285708</v>
      </c>
      <c r="T2908" s="5" t="s">
        <v>8328</v>
      </c>
      <c r="U2908" s="5" t="s">
        <v>8329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12">
        <f t="shared" si="182"/>
        <v>42504.627743055556</v>
      </c>
      <c r="K2909" s="5">
        <v>1458075837</v>
      </c>
      <c r="L2909" s="12">
        <f t="shared" si="183"/>
        <v>42444.627743055556</v>
      </c>
      <c r="M2909" t="b">
        <v>0</v>
      </c>
      <c r="N2909" s="5">
        <v>2</v>
      </c>
      <c r="O2909" t="b">
        <v>0</v>
      </c>
      <c r="P2909" s="5" t="s">
        <v>8269</v>
      </c>
      <c r="Q2909" s="5">
        <f t="shared" si="180"/>
        <v>0.08</v>
      </c>
      <c r="R2909" s="5">
        <v>1</v>
      </c>
      <c r="S2909" s="5">
        <f t="shared" si="181"/>
        <v>1</v>
      </c>
      <c r="T2909" s="5" t="s">
        <v>8328</v>
      </c>
      <c r="U2909" s="5" t="s">
        <v>8329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12">
        <f t="shared" si="182"/>
        <v>42529.48170138889</v>
      </c>
      <c r="K2910" s="5">
        <v>1462815219</v>
      </c>
      <c r="L2910" s="12">
        <f t="shared" si="183"/>
        <v>42499.48170138889</v>
      </c>
      <c r="M2910" t="b">
        <v>0</v>
      </c>
      <c r="N2910" s="5">
        <v>5</v>
      </c>
      <c r="O2910" t="b">
        <v>0</v>
      </c>
      <c r="P2910" s="5" t="s">
        <v>8269</v>
      </c>
      <c r="Q2910" s="5">
        <f t="shared" si="180"/>
        <v>2.75</v>
      </c>
      <c r="R2910" s="5">
        <v>52.8</v>
      </c>
      <c r="S2910" s="5">
        <f t="shared" si="181"/>
        <v>52.8</v>
      </c>
      <c r="T2910" s="5" t="s">
        <v>8328</v>
      </c>
      <c r="U2910" s="5" t="s">
        <v>8329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12">
        <f t="shared" si="182"/>
        <v>41968.573611111111</v>
      </c>
      <c r="K2911" s="5">
        <v>1413527001</v>
      </c>
      <c r="L2911" s="12">
        <f t="shared" si="183"/>
        <v>41929.016215277778</v>
      </c>
      <c r="M2911" t="b">
        <v>0</v>
      </c>
      <c r="N2911" s="5">
        <v>1</v>
      </c>
      <c r="O2911" t="b">
        <v>0</v>
      </c>
      <c r="P2911" s="5" t="s">
        <v>8269</v>
      </c>
      <c r="Q2911" s="5">
        <f t="shared" si="180"/>
        <v>1.1111111111111112E-2</v>
      </c>
      <c r="R2911" s="5">
        <v>20</v>
      </c>
      <c r="S2911" s="5">
        <f t="shared" si="181"/>
        <v>20</v>
      </c>
      <c r="T2911" s="5" t="s">
        <v>8328</v>
      </c>
      <c r="U2911" s="5" t="s">
        <v>8329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12">
        <f t="shared" si="182"/>
        <v>42167.591284722221</v>
      </c>
      <c r="K2912" s="5">
        <v>1428955887</v>
      </c>
      <c r="L2912" s="12">
        <f t="shared" si="183"/>
        <v>42107.591284722221</v>
      </c>
      <c r="M2912" t="b">
        <v>0</v>
      </c>
      <c r="N2912" s="5">
        <v>1</v>
      </c>
      <c r="O2912" t="b">
        <v>0</v>
      </c>
      <c r="P2912" s="5" t="s">
        <v>8269</v>
      </c>
      <c r="Q2912" s="5">
        <f t="shared" si="180"/>
        <v>3.3333333333333335E-3</v>
      </c>
      <c r="R2912" s="5">
        <v>1</v>
      </c>
      <c r="S2912" s="5">
        <f t="shared" si="181"/>
        <v>1</v>
      </c>
      <c r="T2912" s="5" t="s">
        <v>8328</v>
      </c>
      <c r="U2912" s="5" t="s">
        <v>8329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12">
        <f t="shared" si="182"/>
        <v>42182.518819444449</v>
      </c>
      <c r="K2913" s="5">
        <v>1431973626</v>
      </c>
      <c r="L2913" s="12">
        <f t="shared" si="183"/>
        <v>42142.518819444449</v>
      </c>
      <c r="M2913" t="b">
        <v>0</v>
      </c>
      <c r="N2913" s="5">
        <v>14</v>
      </c>
      <c r="O2913" t="b">
        <v>0</v>
      </c>
      <c r="P2913" s="5" t="s">
        <v>8269</v>
      </c>
      <c r="Q2913" s="5">
        <f t="shared" si="180"/>
        <v>36.5</v>
      </c>
      <c r="R2913" s="5">
        <v>46.928571428571431</v>
      </c>
      <c r="S2913" s="5">
        <f t="shared" si="181"/>
        <v>46.928571428571431</v>
      </c>
      <c r="T2913" s="5" t="s">
        <v>8328</v>
      </c>
      <c r="U2913" s="5" t="s">
        <v>8329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12">
        <f t="shared" si="182"/>
        <v>42383.881643518514</v>
      </c>
      <c r="K2914" s="5">
        <v>1450235374</v>
      </c>
      <c r="L2914" s="12">
        <f t="shared" si="183"/>
        <v>42353.881643518514</v>
      </c>
      <c r="M2914" t="b">
        <v>0</v>
      </c>
      <c r="N2914" s="5">
        <v>26</v>
      </c>
      <c r="O2914" t="b">
        <v>0</v>
      </c>
      <c r="P2914" s="5" t="s">
        <v>8269</v>
      </c>
      <c r="Q2914" s="5">
        <f t="shared" si="180"/>
        <v>14.058171745152354</v>
      </c>
      <c r="R2914" s="5">
        <v>78.07692307692308</v>
      </c>
      <c r="S2914" s="5">
        <f t="shared" si="181"/>
        <v>78.07692307692308</v>
      </c>
      <c r="T2914" s="5" t="s">
        <v>8328</v>
      </c>
      <c r="U2914" s="5" t="s">
        <v>8329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12">
        <f t="shared" si="182"/>
        <v>41888.672905092593</v>
      </c>
      <c r="K2915" s="5">
        <v>1404857339</v>
      </c>
      <c r="L2915" s="12">
        <f t="shared" si="183"/>
        <v>41828.672905092593</v>
      </c>
      <c r="M2915" t="b">
        <v>0</v>
      </c>
      <c r="N2915" s="5">
        <v>2</v>
      </c>
      <c r="O2915" t="b">
        <v>0</v>
      </c>
      <c r="P2915" s="5" t="s">
        <v>8269</v>
      </c>
      <c r="Q2915" s="5">
        <f t="shared" si="180"/>
        <v>0.02</v>
      </c>
      <c r="R2915" s="5">
        <v>1</v>
      </c>
      <c r="S2915" s="5">
        <f t="shared" si="181"/>
        <v>1</v>
      </c>
      <c r="T2915" s="5" t="s">
        <v>8328</v>
      </c>
      <c r="U2915" s="5" t="s">
        <v>8329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12">
        <f t="shared" si="182"/>
        <v>42077.615671296298</v>
      </c>
      <c r="K2916" s="5">
        <v>1421185594</v>
      </c>
      <c r="L2916" s="12">
        <f t="shared" si="183"/>
        <v>42017.657337962963</v>
      </c>
      <c r="M2916" t="b">
        <v>0</v>
      </c>
      <c r="N2916" s="5">
        <v>1</v>
      </c>
      <c r="O2916" t="b">
        <v>0</v>
      </c>
      <c r="P2916" s="5" t="s">
        <v>8269</v>
      </c>
      <c r="Q2916" s="5">
        <f t="shared" si="180"/>
        <v>4.0000000000000001E-3</v>
      </c>
      <c r="R2916" s="5">
        <v>1</v>
      </c>
      <c r="S2916" s="5">
        <f t="shared" si="181"/>
        <v>1</v>
      </c>
      <c r="T2916" s="5" t="s">
        <v>8328</v>
      </c>
      <c r="U2916" s="5" t="s">
        <v>8329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12">
        <f t="shared" si="182"/>
        <v>42445.106365740736</v>
      </c>
      <c r="K2917" s="5">
        <v>1455528790</v>
      </c>
      <c r="L2917" s="12">
        <f t="shared" si="183"/>
        <v>42415.148032407407</v>
      </c>
      <c r="M2917" t="b">
        <v>0</v>
      </c>
      <c r="N2917" s="5">
        <v>3</v>
      </c>
      <c r="O2917" t="b">
        <v>0</v>
      </c>
      <c r="P2917" s="5" t="s">
        <v>8269</v>
      </c>
      <c r="Q2917" s="5">
        <f t="shared" si="180"/>
        <v>61.1</v>
      </c>
      <c r="R2917" s="5">
        <v>203.66666666666666</v>
      </c>
      <c r="S2917" s="5">
        <f t="shared" si="181"/>
        <v>203.66666666666666</v>
      </c>
      <c r="T2917" s="5" t="s">
        <v>8328</v>
      </c>
      <c r="U2917" s="5" t="s">
        <v>8329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12">
        <f t="shared" si="182"/>
        <v>41778.226724537039</v>
      </c>
      <c r="K2918" s="5">
        <v>1398511589</v>
      </c>
      <c r="L2918" s="12">
        <f t="shared" si="183"/>
        <v>41755.226724537039</v>
      </c>
      <c r="M2918" t="b">
        <v>0</v>
      </c>
      <c r="N2918" s="5">
        <v>7</v>
      </c>
      <c r="O2918" t="b">
        <v>0</v>
      </c>
      <c r="P2918" s="5" t="s">
        <v>8269</v>
      </c>
      <c r="Q2918" s="5">
        <f t="shared" si="180"/>
        <v>7.8378378378378377</v>
      </c>
      <c r="R2918" s="5">
        <v>20.714285714285715</v>
      </c>
      <c r="S2918" s="5">
        <f t="shared" si="181"/>
        <v>20.714285714285715</v>
      </c>
      <c r="T2918" s="5" t="s">
        <v>8328</v>
      </c>
      <c r="U2918" s="5" t="s">
        <v>8329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12">
        <f t="shared" si="182"/>
        <v>42262.984340277777</v>
      </c>
      <c r="K2919" s="5">
        <v>1440826647</v>
      </c>
      <c r="L2919" s="12">
        <f t="shared" si="183"/>
        <v>42244.984340277777</v>
      </c>
      <c r="M2919" t="b">
        <v>0</v>
      </c>
      <c r="N2919" s="5">
        <v>9</v>
      </c>
      <c r="O2919" t="b">
        <v>0</v>
      </c>
      <c r="P2919" s="5" t="s">
        <v>8269</v>
      </c>
      <c r="Q2919" s="5">
        <f t="shared" si="180"/>
        <v>21.85</v>
      </c>
      <c r="R2919" s="5">
        <v>48.555555555555557</v>
      </c>
      <c r="S2919" s="5">
        <f t="shared" si="181"/>
        <v>48.555555555555557</v>
      </c>
      <c r="T2919" s="5" t="s">
        <v>8328</v>
      </c>
      <c r="U2919" s="5" t="s">
        <v>8329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12">
        <f t="shared" si="182"/>
        <v>42306.379710648151</v>
      </c>
      <c r="K2920" s="5">
        <v>1443712007</v>
      </c>
      <c r="L2920" s="12">
        <f t="shared" si="183"/>
        <v>42278.379710648151</v>
      </c>
      <c r="M2920" t="b">
        <v>0</v>
      </c>
      <c r="N2920" s="5">
        <v>20</v>
      </c>
      <c r="O2920" t="b">
        <v>0</v>
      </c>
      <c r="P2920" s="5" t="s">
        <v>8269</v>
      </c>
      <c r="Q2920" s="5">
        <f t="shared" si="180"/>
        <v>27.24</v>
      </c>
      <c r="R2920" s="5">
        <v>68.099999999999994</v>
      </c>
      <c r="S2920" s="5">
        <f t="shared" si="181"/>
        <v>68.099999999999994</v>
      </c>
      <c r="T2920" s="5" t="s">
        <v>8328</v>
      </c>
      <c r="U2920" s="5" t="s">
        <v>8329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12">
        <f t="shared" si="182"/>
        <v>41856.36954861111</v>
      </c>
      <c r="K2921" s="5">
        <v>1404658329</v>
      </c>
      <c r="L2921" s="12">
        <f t="shared" si="183"/>
        <v>41826.36954861111</v>
      </c>
      <c r="M2921" t="b">
        <v>0</v>
      </c>
      <c r="N2921" s="5">
        <v>6</v>
      </c>
      <c r="O2921" t="b">
        <v>0</v>
      </c>
      <c r="P2921" s="5" t="s">
        <v>8269</v>
      </c>
      <c r="Q2921" s="5">
        <f t="shared" si="180"/>
        <v>8.5</v>
      </c>
      <c r="R2921" s="5">
        <v>8.5</v>
      </c>
      <c r="S2921" s="5">
        <f t="shared" si="181"/>
        <v>8.5</v>
      </c>
      <c r="T2921" s="5" t="s">
        <v>8328</v>
      </c>
      <c r="U2921" s="5" t="s">
        <v>8329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12">
        <f t="shared" si="182"/>
        <v>42088.500810185185</v>
      </c>
      <c r="K2922" s="5">
        <v>1424718070</v>
      </c>
      <c r="L2922" s="12">
        <f t="shared" si="183"/>
        <v>42058.542476851857</v>
      </c>
      <c r="M2922" t="b">
        <v>0</v>
      </c>
      <c r="N2922" s="5">
        <v>13</v>
      </c>
      <c r="O2922" t="b">
        <v>0</v>
      </c>
      <c r="P2922" s="5" t="s">
        <v>8269</v>
      </c>
      <c r="Q2922" s="5">
        <f t="shared" si="180"/>
        <v>26.84</v>
      </c>
      <c r="R2922" s="5">
        <v>51.615384615384613</v>
      </c>
      <c r="S2922" s="5">
        <f t="shared" si="181"/>
        <v>51.615384615384613</v>
      </c>
      <c r="T2922" s="5" t="s">
        <v>8328</v>
      </c>
      <c r="U2922" s="5" t="s">
        <v>8329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12">
        <f t="shared" si="182"/>
        <v>41907.636620370373</v>
      </c>
      <c r="K2923" s="5">
        <v>1409087804</v>
      </c>
      <c r="L2923" s="12">
        <f t="shared" si="183"/>
        <v>41877.636620370373</v>
      </c>
      <c r="M2923" t="b">
        <v>0</v>
      </c>
      <c r="N2923" s="5">
        <v>3</v>
      </c>
      <c r="O2923" t="b">
        <v>1</v>
      </c>
      <c r="P2923" s="5" t="s">
        <v>8303</v>
      </c>
      <c r="Q2923" s="5">
        <f t="shared" si="180"/>
        <v>129</v>
      </c>
      <c r="R2923" s="5">
        <v>43</v>
      </c>
      <c r="S2923" s="5">
        <f t="shared" si="181"/>
        <v>43</v>
      </c>
      <c r="T2923" s="5" t="s">
        <v>8328</v>
      </c>
      <c r="U2923" s="5" t="s">
        <v>8354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12">
        <f t="shared" si="182"/>
        <v>42142.624155092592</v>
      </c>
      <c r="K2924" s="5">
        <v>1428094727</v>
      </c>
      <c r="L2924" s="12">
        <f t="shared" si="183"/>
        <v>42097.624155092592</v>
      </c>
      <c r="M2924" t="b">
        <v>0</v>
      </c>
      <c r="N2924" s="5">
        <v>6</v>
      </c>
      <c r="O2924" t="b">
        <v>1</v>
      </c>
      <c r="P2924" s="5" t="s">
        <v>8303</v>
      </c>
      <c r="Q2924" s="5">
        <f t="shared" si="180"/>
        <v>100</v>
      </c>
      <c r="R2924" s="5">
        <v>83.333333333333329</v>
      </c>
      <c r="S2924" s="5">
        <f t="shared" si="181"/>
        <v>83.333333333333329</v>
      </c>
      <c r="T2924" s="5" t="s">
        <v>8328</v>
      </c>
      <c r="U2924" s="5" t="s">
        <v>8354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12">
        <f t="shared" si="182"/>
        <v>42027.875</v>
      </c>
      <c r="K2925" s="5">
        <v>1420774779</v>
      </c>
      <c r="L2925" s="12">
        <f t="shared" si="183"/>
        <v>42012.90253472222</v>
      </c>
      <c r="M2925" t="b">
        <v>0</v>
      </c>
      <c r="N2925" s="5">
        <v>10</v>
      </c>
      <c r="O2925" t="b">
        <v>1</v>
      </c>
      <c r="P2925" s="5" t="s">
        <v>8303</v>
      </c>
      <c r="Q2925" s="5">
        <f t="shared" si="180"/>
        <v>100</v>
      </c>
      <c r="R2925" s="5">
        <v>30</v>
      </c>
      <c r="S2925" s="5">
        <f t="shared" si="181"/>
        <v>30</v>
      </c>
      <c r="T2925" s="5" t="s">
        <v>8328</v>
      </c>
      <c r="U2925" s="5" t="s">
        <v>8354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12">
        <f t="shared" si="182"/>
        <v>42132.915972222225</v>
      </c>
      <c r="K2926" s="5">
        <v>1428585710</v>
      </c>
      <c r="L2926" s="12">
        <f t="shared" si="183"/>
        <v>42103.306828703702</v>
      </c>
      <c r="M2926" t="b">
        <v>0</v>
      </c>
      <c r="N2926" s="5">
        <v>147</v>
      </c>
      <c r="O2926" t="b">
        <v>1</v>
      </c>
      <c r="P2926" s="5" t="s">
        <v>8303</v>
      </c>
      <c r="Q2926" s="5">
        <f t="shared" si="180"/>
        <v>103.2</v>
      </c>
      <c r="R2926" s="5">
        <v>175.51020408163265</v>
      </c>
      <c r="S2926" s="5">
        <f t="shared" si="181"/>
        <v>175.51020408163265</v>
      </c>
      <c r="T2926" s="5" t="s">
        <v>8328</v>
      </c>
      <c r="U2926" s="5" t="s">
        <v>8354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12">
        <f t="shared" si="182"/>
        <v>41893.334120370375</v>
      </c>
      <c r="K2927" s="5">
        <v>1407852068</v>
      </c>
      <c r="L2927" s="12">
        <f t="shared" si="183"/>
        <v>41863.334120370375</v>
      </c>
      <c r="M2927" t="b">
        <v>0</v>
      </c>
      <c r="N2927" s="5">
        <v>199</v>
      </c>
      <c r="O2927" t="b">
        <v>1</v>
      </c>
      <c r="P2927" s="5" t="s">
        <v>8303</v>
      </c>
      <c r="Q2927" s="5">
        <f t="shared" si="180"/>
        <v>102.44597777777778</v>
      </c>
      <c r="R2927" s="5">
        <v>231.66175879396985</v>
      </c>
      <c r="S2927" s="5">
        <f t="shared" si="181"/>
        <v>231.66175879396985</v>
      </c>
      <c r="T2927" s="5" t="s">
        <v>8328</v>
      </c>
      <c r="U2927" s="5" t="s">
        <v>8354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12">
        <f t="shared" si="182"/>
        <v>42058.515960648147</v>
      </c>
      <c r="K2928" s="5">
        <v>1423506179</v>
      </c>
      <c r="L2928" s="12">
        <f t="shared" si="183"/>
        <v>42044.515960648147</v>
      </c>
      <c r="M2928" t="b">
        <v>0</v>
      </c>
      <c r="N2928" s="5">
        <v>50</v>
      </c>
      <c r="O2928" t="b">
        <v>1</v>
      </c>
      <c r="P2928" s="5" t="s">
        <v>8303</v>
      </c>
      <c r="Q2928" s="5">
        <f t="shared" si="180"/>
        <v>125</v>
      </c>
      <c r="R2928" s="5">
        <v>75</v>
      </c>
      <c r="S2928" s="5">
        <f t="shared" si="181"/>
        <v>75</v>
      </c>
      <c r="T2928" s="5" t="s">
        <v>8328</v>
      </c>
      <c r="U2928" s="5" t="s">
        <v>8354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12">
        <f t="shared" si="182"/>
        <v>41834.958333333336</v>
      </c>
      <c r="K2929" s="5">
        <v>1402934629</v>
      </c>
      <c r="L2929" s="12">
        <f t="shared" si="183"/>
        <v>41806.419317129628</v>
      </c>
      <c r="M2929" t="b">
        <v>0</v>
      </c>
      <c r="N2929" s="5">
        <v>21</v>
      </c>
      <c r="O2929" t="b">
        <v>1</v>
      </c>
      <c r="P2929" s="5" t="s">
        <v>8303</v>
      </c>
      <c r="Q2929" s="5">
        <f t="shared" si="180"/>
        <v>130.83333333333334</v>
      </c>
      <c r="R2929" s="5">
        <v>112.14285714285714</v>
      </c>
      <c r="S2929" s="5">
        <f t="shared" si="181"/>
        <v>112.14285714285714</v>
      </c>
      <c r="T2929" s="5" t="s">
        <v>8328</v>
      </c>
      <c r="U2929" s="5" t="s">
        <v>8354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12">
        <f t="shared" si="182"/>
        <v>42433.748217592598</v>
      </c>
      <c r="K2930" s="5">
        <v>1454543846</v>
      </c>
      <c r="L2930" s="12">
        <f t="shared" si="183"/>
        <v>42403.748217592598</v>
      </c>
      <c r="M2930" t="b">
        <v>0</v>
      </c>
      <c r="N2930" s="5">
        <v>24</v>
      </c>
      <c r="O2930" t="b">
        <v>1</v>
      </c>
      <c r="P2930" s="5" t="s">
        <v>8303</v>
      </c>
      <c r="Q2930" s="5">
        <f t="shared" si="180"/>
        <v>100</v>
      </c>
      <c r="R2930" s="5">
        <v>41.666666666666664</v>
      </c>
      <c r="S2930" s="5">
        <f t="shared" si="181"/>
        <v>41.666666666666664</v>
      </c>
      <c r="T2930" s="5" t="s">
        <v>8328</v>
      </c>
      <c r="U2930" s="5" t="s">
        <v>8354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12">
        <f t="shared" si="182"/>
        <v>41784.314328703702</v>
      </c>
      <c r="K2931" s="5">
        <v>1398432758</v>
      </c>
      <c r="L2931" s="12">
        <f t="shared" si="183"/>
        <v>41754.314328703702</v>
      </c>
      <c r="M2931" t="b">
        <v>0</v>
      </c>
      <c r="N2931" s="5">
        <v>32</v>
      </c>
      <c r="O2931" t="b">
        <v>1</v>
      </c>
      <c r="P2931" s="5" t="s">
        <v>8303</v>
      </c>
      <c r="Q2931" s="5">
        <f t="shared" si="180"/>
        <v>102.06937499999999</v>
      </c>
      <c r="R2931" s="5">
        <v>255.17343750000001</v>
      </c>
      <c r="S2931" s="5">
        <f t="shared" si="181"/>
        <v>255.17343750000001</v>
      </c>
      <c r="T2931" s="5" t="s">
        <v>8328</v>
      </c>
      <c r="U2931" s="5" t="s">
        <v>8354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12">
        <f t="shared" si="182"/>
        <v>42131.334074074075</v>
      </c>
      <c r="K2932" s="5">
        <v>1428415264</v>
      </c>
      <c r="L2932" s="12">
        <f t="shared" si="183"/>
        <v>42101.334074074075</v>
      </c>
      <c r="M2932" t="b">
        <v>0</v>
      </c>
      <c r="N2932" s="5">
        <v>62</v>
      </c>
      <c r="O2932" t="b">
        <v>1</v>
      </c>
      <c r="P2932" s="5" t="s">
        <v>8303</v>
      </c>
      <c r="Q2932" s="5">
        <f t="shared" si="180"/>
        <v>100.92</v>
      </c>
      <c r="R2932" s="5">
        <v>162.7741935483871</v>
      </c>
      <c r="S2932" s="5">
        <f t="shared" si="181"/>
        <v>162.7741935483871</v>
      </c>
      <c r="T2932" s="5" t="s">
        <v>8328</v>
      </c>
      <c r="U2932" s="5" t="s">
        <v>8354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12">
        <f t="shared" si="182"/>
        <v>41897.005555555559</v>
      </c>
      <c r="K2933" s="5">
        <v>1408604363</v>
      </c>
      <c r="L2933" s="12">
        <f t="shared" si="183"/>
        <v>41872.041238425925</v>
      </c>
      <c r="M2933" t="b">
        <v>0</v>
      </c>
      <c r="N2933" s="5">
        <v>9</v>
      </c>
      <c r="O2933" t="b">
        <v>1</v>
      </c>
      <c r="P2933" s="5" t="s">
        <v>8303</v>
      </c>
      <c r="Q2933" s="5">
        <f t="shared" si="180"/>
        <v>106</v>
      </c>
      <c r="R2933" s="5">
        <v>88.333333333333329</v>
      </c>
      <c r="S2933" s="5">
        <f t="shared" si="181"/>
        <v>88.333333333333329</v>
      </c>
      <c r="T2933" s="5" t="s">
        <v>8328</v>
      </c>
      <c r="U2933" s="5" t="s">
        <v>8354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12">
        <f t="shared" si="182"/>
        <v>42056.208333333328</v>
      </c>
      <c r="K2934" s="5">
        <v>1421812637</v>
      </c>
      <c r="L2934" s="12">
        <f t="shared" si="183"/>
        <v>42024.914780092593</v>
      </c>
      <c r="M2934" t="b">
        <v>0</v>
      </c>
      <c r="N2934" s="5">
        <v>38</v>
      </c>
      <c r="O2934" t="b">
        <v>1</v>
      </c>
      <c r="P2934" s="5" t="s">
        <v>8303</v>
      </c>
      <c r="Q2934" s="5">
        <f t="shared" si="180"/>
        <v>105.09677419354838</v>
      </c>
      <c r="R2934" s="5">
        <v>85.736842105263165</v>
      </c>
      <c r="S2934" s="5">
        <f t="shared" si="181"/>
        <v>85.736842105263165</v>
      </c>
      <c r="T2934" s="5" t="s">
        <v>8328</v>
      </c>
      <c r="U2934" s="5" t="s">
        <v>8354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12">
        <f t="shared" si="182"/>
        <v>42525.706631944442</v>
      </c>
      <c r="K2935" s="5">
        <v>1462489053</v>
      </c>
      <c r="L2935" s="12">
        <f t="shared" si="183"/>
        <v>42495.706631944442</v>
      </c>
      <c r="M2935" t="b">
        <v>0</v>
      </c>
      <c r="N2935" s="5">
        <v>54</v>
      </c>
      <c r="O2935" t="b">
        <v>1</v>
      </c>
      <c r="P2935" s="5" t="s">
        <v>8303</v>
      </c>
      <c r="Q2935" s="5">
        <f t="shared" si="180"/>
        <v>102.76</v>
      </c>
      <c r="R2935" s="5">
        <v>47.574074074074076</v>
      </c>
      <c r="S2935" s="5">
        <f t="shared" si="181"/>
        <v>47.574074074074076</v>
      </c>
      <c r="T2935" s="5" t="s">
        <v>8328</v>
      </c>
      <c r="U2935" s="5" t="s">
        <v>8354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12">
        <f t="shared" si="182"/>
        <v>41805.386157407411</v>
      </c>
      <c r="K2936" s="5">
        <v>1400253364</v>
      </c>
      <c r="L2936" s="12">
        <f t="shared" si="183"/>
        <v>41775.386157407411</v>
      </c>
      <c r="M2936" t="b">
        <v>0</v>
      </c>
      <c r="N2936" s="5">
        <v>37</v>
      </c>
      <c r="O2936" t="b">
        <v>1</v>
      </c>
      <c r="P2936" s="5" t="s">
        <v>8303</v>
      </c>
      <c r="Q2936" s="5">
        <f t="shared" si="180"/>
        <v>108</v>
      </c>
      <c r="R2936" s="5">
        <v>72.972972972972968</v>
      </c>
      <c r="S2936" s="5">
        <f t="shared" si="181"/>
        <v>72.972972972972968</v>
      </c>
      <c r="T2936" s="5" t="s">
        <v>8328</v>
      </c>
      <c r="U2936" s="5" t="s">
        <v>8354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12">
        <f t="shared" si="182"/>
        <v>42611.458333333328</v>
      </c>
      <c r="K2937" s="5">
        <v>1467468008</v>
      </c>
      <c r="L2937" s="12">
        <f t="shared" si="183"/>
        <v>42553.333425925928</v>
      </c>
      <c r="M2937" t="b">
        <v>0</v>
      </c>
      <c r="N2937" s="5">
        <v>39</v>
      </c>
      <c r="O2937" t="b">
        <v>1</v>
      </c>
      <c r="P2937" s="5" t="s">
        <v>8303</v>
      </c>
      <c r="Q2937" s="5">
        <f t="shared" si="180"/>
        <v>100.88571428571429</v>
      </c>
      <c r="R2937" s="5">
        <v>90.538461538461533</v>
      </c>
      <c r="S2937" s="5">
        <f t="shared" si="181"/>
        <v>90.538461538461533</v>
      </c>
      <c r="T2937" s="5" t="s">
        <v>8328</v>
      </c>
      <c r="U2937" s="5" t="s">
        <v>8354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12">
        <f t="shared" si="182"/>
        <v>41924.957638888889</v>
      </c>
      <c r="K2938" s="5">
        <v>1412091423</v>
      </c>
      <c r="L2938" s="12">
        <f t="shared" si="183"/>
        <v>41912.400729166664</v>
      </c>
      <c r="M2938" t="b">
        <v>0</v>
      </c>
      <c r="N2938" s="5">
        <v>34</v>
      </c>
      <c r="O2938" t="b">
        <v>1</v>
      </c>
      <c r="P2938" s="5" t="s">
        <v>8303</v>
      </c>
      <c r="Q2938" s="5">
        <f t="shared" si="180"/>
        <v>128</v>
      </c>
      <c r="R2938" s="5">
        <v>37.647058823529413</v>
      </c>
      <c r="S2938" s="5">
        <f t="shared" si="181"/>
        <v>37.647058823529413</v>
      </c>
      <c r="T2938" s="5" t="s">
        <v>8328</v>
      </c>
      <c r="U2938" s="5" t="s">
        <v>8354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12">
        <f t="shared" si="182"/>
        <v>41833.207326388889</v>
      </c>
      <c r="K2939" s="5">
        <v>1402657113</v>
      </c>
      <c r="L2939" s="12">
        <f t="shared" si="183"/>
        <v>41803.207326388889</v>
      </c>
      <c r="M2939" t="b">
        <v>0</v>
      </c>
      <c r="N2939" s="5">
        <v>55</v>
      </c>
      <c r="O2939" t="b">
        <v>1</v>
      </c>
      <c r="P2939" s="5" t="s">
        <v>8303</v>
      </c>
      <c r="Q2939" s="5">
        <f t="shared" si="180"/>
        <v>133.33333333333334</v>
      </c>
      <c r="R2939" s="5">
        <v>36.363636363636367</v>
      </c>
      <c r="S2939" s="5">
        <f t="shared" si="181"/>
        <v>36.363636363636367</v>
      </c>
      <c r="T2939" s="5" t="s">
        <v>8328</v>
      </c>
      <c r="U2939" s="5" t="s">
        <v>8354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12">
        <f t="shared" si="182"/>
        <v>42034.453865740739</v>
      </c>
      <c r="K2940" s="5">
        <v>1420044814</v>
      </c>
      <c r="L2940" s="12">
        <f t="shared" si="183"/>
        <v>42004.453865740739</v>
      </c>
      <c r="M2940" t="b">
        <v>0</v>
      </c>
      <c r="N2940" s="5">
        <v>32</v>
      </c>
      <c r="O2940" t="b">
        <v>1</v>
      </c>
      <c r="P2940" s="5" t="s">
        <v>8303</v>
      </c>
      <c r="Q2940" s="5">
        <f t="shared" si="180"/>
        <v>101.375</v>
      </c>
      <c r="R2940" s="5">
        <v>126.71875</v>
      </c>
      <c r="S2940" s="5">
        <f t="shared" si="181"/>
        <v>126.71875</v>
      </c>
      <c r="T2940" s="5" t="s">
        <v>8328</v>
      </c>
      <c r="U2940" s="5" t="s">
        <v>8354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12">
        <f t="shared" si="182"/>
        <v>41878.791666666664</v>
      </c>
      <c r="K2941" s="5">
        <v>1406316312</v>
      </c>
      <c r="L2941" s="12">
        <f t="shared" si="183"/>
        <v>41845.559166666666</v>
      </c>
      <c r="M2941" t="b">
        <v>0</v>
      </c>
      <c r="N2941" s="5">
        <v>25</v>
      </c>
      <c r="O2941" t="b">
        <v>1</v>
      </c>
      <c r="P2941" s="5" t="s">
        <v>8303</v>
      </c>
      <c r="Q2941" s="5">
        <f t="shared" si="180"/>
        <v>102.875</v>
      </c>
      <c r="R2941" s="5">
        <v>329.2</v>
      </c>
      <c r="S2941" s="5">
        <f t="shared" si="181"/>
        <v>329.2</v>
      </c>
      <c r="T2941" s="5" t="s">
        <v>8328</v>
      </c>
      <c r="U2941" s="5" t="s">
        <v>8354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12">
        <f t="shared" si="182"/>
        <v>42022.523356481484</v>
      </c>
      <c r="K2942" s="5">
        <v>1418150018</v>
      </c>
      <c r="L2942" s="12">
        <f t="shared" si="183"/>
        <v>41982.523356481484</v>
      </c>
      <c r="M2942" t="b">
        <v>0</v>
      </c>
      <c r="N2942" s="5">
        <v>33</v>
      </c>
      <c r="O2942" t="b">
        <v>1</v>
      </c>
      <c r="P2942" s="5" t="s">
        <v>8303</v>
      </c>
      <c r="Q2942" s="5">
        <f t="shared" si="180"/>
        <v>107.24</v>
      </c>
      <c r="R2942" s="5">
        <v>81.242424242424249</v>
      </c>
      <c r="S2942" s="5">
        <f t="shared" si="181"/>
        <v>81.242424242424249</v>
      </c>
      <c r="T2942" s="5" t="s">
        <v>8328</v>
      </c>
      <c r="U2942" s="5" t="s">
        <v>8354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12">
        <f t="shared" si="182"/>
        <v>42064.710127314815</v>
      </c>
      <c r="K2943" s="5">
        <v>1422658955</v>
      </c>
      <c r="L2943" s="12">
        <f t="shared" si="183"/>
        <v>42034.710127314815</v>
      </c>
      <c r="M2943" t="b">
        <v>0</v>
      </c>
      <c r="N2943" s="5">
        <v>1</v>
      </c>
      <c r="O2943" t="b">
        <v>0</v>
      </c>
      <c r="P2943" s="5" t="s">
        <v>8301</v>
      </c>
      <c r="Q2943" s="5">
        <f t="shared" si="180"/>
        <v>4.0000000000000001E-3</v>
      </c>
      <c r="R2943" s="5">
        <v>1</v>
      </c>
      <c r="S2943" s="5">
        <f t="shared" si="181"/>
        <v>1</v>
      </c>
      <c r="T2943" s="5" t="s">
        <v>8328</v>
      </c>
      <c r="U2943" s="5" t="s">
        <v>8352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12">
        <f t="shared" si="182"/>
        <v>42354.595833333333</v>
      </c>
      <c r="K2944" s="5">
        <v>1448565459</v>
      </c>
      <c r="L2944" s="12">
        <f t="shared" si="183"/>
        <v>42334.553923611107</v>
      </c>
      <c r="M2944" t="b">
        <v>0</v>
      </c>
      <c r="N2944" s="5">
        <v>202</v>
      </c>
      <c r="O2944" t="b">
        <v>0</v>
      </c>
      <c r="P2944" s="5" t="s">
        <v>8301</v>
      </c>
      <c r="Q2944" s="5">
        <f t="shared" si="180"/>
        <v>20.425000000000001</v>
      </c>
      <c r="R2944" s="5">
        <v>202.22772277227722</v>
      </c>
      <c r="S2944" s="5">
        <f t="shared" si="181"/>
        <v>202.22772277227722</v>
      </c>
      <c r="T2944" s="5" t="s">
        <v>8328</v>
      </c>
      <c r="U2944" s="5" t="s">
        <v>8352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12">
        <f t="shared" si="182"/>
        <v>42106.879398148143</v>
      </c>
      <c r="K2945" s="5">
        <v>1426302380</v>
      </c>
      <c r="L2945" s="12">
        <f t="shared" si="183"/>
        <v>42076.879398148143</v>
      </c>
      <c r="M2945" t="b">
        <v>0</v>
      </c>
      <c r="N2945" s="5">
        <v>0</v>
      </c>
      <c r="O2945" t="b">
        <v>0</v>
      </c>
      <c r="P2945" s="5" t="s">
        <v>8301</v>
      </c>
      <c r="Q2945" s="5">
        <f t="shared" si="180"/>
        <v>0</v>
      </c>
      <c r="R2945" s="5" t="e">
        <v>#DIV/0!</v>
      </c>
      <c r="S2945" s="5">
        <f t="shared" si="181"/>
        <v>0</v>
      </c>
      <c r="T2945" s="5" t="s">
        <v>8328</v>
      </c>
      <c r="U2945" s="5" t="s">
        <v>8352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12">
        <f t="shared" si="182"/>
        <v>42162.6643287037</v>
      </c>
      <c r="K2946" s="5">
        <v>1431122198</v>
      </c>
      <c r="L2946" s="12">
        <f t="shared" si="183"/>
        <v>42132.6643287037</v>
      </c>
      <c r="M2946" t="b">
        <v>0</v>
      </c>
      <c r="N2946" s="5">
        <v>1</v>
      </c>
      <c r="O2946" t="b">
        <v>0</v>
      </c>
      <c r="P2946" s="5" t="s">
        <v>8301</v>
      </c>
      <c r="Q2946" s="5">
        <f t="shared" ref="Q2946:Q3009" si="184">E2946*100/D2946</f>
        <v>1</v>
      </c>
      <c r="R2946" s="5">
        <v>100</v>
      </c>
      <c r="S2946" s="5">
        <f t="shared" ref="S2946:S3009" si="185">IFERROR(R2946,0)</f>
        <v>100</v>
      </c>
      <c r="T2946" s="5" t="s">
        <v>8328</v>
      </c>
      <c r="U2946" s="5" t="s">
        <v>8352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12">
        <f t="shared" ref="J2947:J3010" si="186">(I2947/86400)+25569+(-6/24)</f>
        <v>42147.889583333337</v>
      </c>
      <c r="K2947" s="5">
        <v>1429845660</v>
      </c>
      <c r="L2947" s="12">
        <f t="shared" ref="L2947:L3010" si="187">(K2947/86400)+25569+(-6/24)</f>
        <v>42117.889583333337</v>
      </c>
      <c r="M2947" t="b">
        <v>0</v>
      </c>
      <c r="N2947" s="5">
        <v>0</v>
      </c>
      <c r="O2947" t="b">
        <v>0</v>
      </c>
      <c r="P2947" s="5" t="s">
        <v>8301</v>
      </c>
      <c r="Q2947" s="5">
        <f t="shared" si="184"/>
        <v>0</v>
      </c>
      <c r="R2947" s="5" t="e">
        <v>#DIV/0!</v>
      </c>
      <c r="S2947" s="5">
        <f t="shared" si="185"/>
        <v>0</v>
      </c>
      <c r="T2947" s="5" t="s">
        <v>8328</v>
      </c>
      <c r="U2947" s="5" t="s">
        <v>8352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12">
        <f t="shared" si="186"/>
        <v>42597.281157407408</v>
      </c>
      <c r="K2948" s="5">
        <v>1468673092</v>
      </c>
      <c r="L2948" s="12">
        <f t="shared" si="187"/>
        <v>42567.281157407408</v>
      </c>
      <c r="M2948" t="b">
        <v>0</v>
      </c>
      <c r="N2948" s="5">
        <v>2</v>
      </c>
      <c r="O2948" t="b">
        <v>0</v>
      </c>
      <c r="P2948" s="5" t="s">
        <v>8301</v>
      </c>
      <c r="Q2948" s="5">
        <f t="shared" si="184"/>
        <v>0.1</v>
      </c>
      <c r="R2948" s="5">
        <v>1</v>
      </c>
      <c r="S2948" s="5">
        <f t="shared" si="185"/>
        <v>1</v>
      </c>
      <c r="T2948" s="5" t="s">
        <v>8328</v>
      </c>
      <c r="U2948" s="5" t="s">
        <v>8352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12">
        <f t="shared" si="186"/>
        <v>42698.46597222222</v>
      </c>
      <c r="K2949" s="5">
        <v>1475760567</v>
      </c>
      <c r="L2949" s="12">
        <f t="shared" si="187"/>
        <v>42649.312118055561</v>
      </c>
      <c r="M2949" t="b">
        <v>0</v>
      </c>
      <c r="N2949" s="5">
        <v>13</v>
      </c>
      <c r="O2949" t="b">
        <v>0</v>
      </c>
      <c r="P2949" s="5" t="s">
        <v>8301</v>
      </c>
      <c r="Q2949" s="5">
        <f t="shared" si="184"/>
        <v>4.2880000000000003</v>
      </c>
      <c r="R2949" s="5">
        <v>82.461538461538467</v>
      </c>
      <c r="S2949" s="5">
        <f t="shared" si="185"/>
        <v>82.461538461538467</v>
      </c>
      <c r="T2949" s="5" t="s">
        <v>8328</v>
      </c>
      <c r="U2949" s="5" t="s">
        <v>8352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12">
        <f t="shared" si="186"/>
        <v>42157.399224537032</v>
      </c>
      <c r="K2950" s="5">
        <v>1428075293</v>
      </c>
      <c r="L2950" s="12">
        <f t="shared" si="187"/>
        <v>42097.399224537032</v>
      </c>
      <c r="M2950" t="b">
        <v>0</v>
      </c>
      <c r="N2950" s="5">
        <v>9</v>
      </c>
      <c r="O2950" t="b">
        <v>0</v>
      </c>
      <c r="P2950" s="5" t="s">
        <v>8301</v>
      </c>
      <c r="Q2950" s="5">
        <f t="shared" si="184"/>
        <v>4.7999999999999996E-3</v>
      </c>
      <c r="R2950" s="5">
        <v>2.6666666666666665</v>
      </c>
      <c r="S2950" s="5">
        <f t="shared" si="185"/>
        <v>2.6666666666666665</v>
      </c>
      <c r="T2950" s="5" t="s">
        <v>8328</v>
      </c>
      <c r="U2950" s="5" t="s">
        <v>8352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12">
        <f t="shared" si="186"/>
        <v>42327.614780092597</v>
      </c>
      <c r="K2951" s="5">
        <v>1445370317</v>
      </c>
      <c r="L2951" s="12">
        <f t="shared" si="187"/>
        <v>42297.573113425926</v>
      </c>
      <c r="M2951" t="b">
        <v>0</v>
      </c>
      <c r="N2951" s="5">
        <v>2</v>
      </c>
      <c r="O2951" t="b">
        <v>0</v>
      </c>
      <c r="P2951" s="5" t="s">
        <v>8301</v>
      </c>
      <c r="Q2951" s="5">
        <f t="shared" si="184"/>
        <v>2.5</v>
      </c>
      <c r="R2951" s="5">
        <v>12.5</v>
      </c>
      <c r="S2951" s="5">
        <f t="shared" si="185"/>
        <v>12.5</v>
      </c>
      <c r="T2951" s="5" t="s">
        <v>8328</v>
      </c>
      <c r="U2951" s="5" t="s">
        <v>8352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12">
        <f t="shared" si="186"/>
        <v>42392.11518518519</v>
      </c>
      <c r="K2952" s="5">
        <v>1450946752</v>
      </c>
      <c r="L2952" s="12">
        <f t="shared" si="187"/>
        <v>42362.11518518519</v>
      </c>
      <c r="M2952" t="b">
        <v>0</v>
      </c>
      <c r="N2952" s="5">
        <v>0</v>
      </c>
      <c r="O2952" t="b">
        <v>0</v>
      </c>
      <c r="P2952" s="5" t="s">
        <v>8301</v>
      </c>
      <c r="Q2952" s="5">
        <f t="shared" si="184"/>
        <v>0</v>
      </c>
      <c r="R2952" s="5" t="e">
        <v>#DIV/0!</v>
      </c>
      <c r="S2952" s="5">
        <f t="shared" si="185"/>
        <v>0</v>
      </c>
      <c r="T2952" s="5" t="s">
        <v>8328</v>
      </c>
      <c r="U2952" s="5" t="s">
        <v>8352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12">
        <f t="shared" si="186"/>
        <v>41917.552928240737</v>
      </c>
      <c r="K2953" s="5">
        <v>1408648573</v>
      </c>
      <c r="L2953" s="12">
        <f t="shared" si="187"/>
        <v>41872.552928240737</v>
      </c>
      <c r="M2953" t="b">
        <v>0</v>
      </c>
      <c r="N2953" s="5">
        <v>58</v>
      </c>
      <c r="O2953" t="b">
        <v>0</v>
      </c>
      <c r="P2953" s="5" t="s">
        <v>8301</v>
      </c>
      <c r="Q2953" s="5">
        <f t="shared" si="184"/>
        <v>2.1920000000000002</v>
      </c>
      <c r="R2953" s="5">
        <v>18.896551724137932</v>
      </c>
      <c r="S2953" s="5">
        <f t="shared" si="185"/>
        <v>18.896551724137932</v>
      </c>
      <c r="T2953" s="5" t="s">
        <v>8328</v>
      </c>
      <c r="U2953" s="5" t="s">
        <v>8352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12">
        <f t="shared" si="186"/>
        <v>42659.916666666672</v>
      </c>
      <c r="K2954" s="5">
        <v>1473957239</v>
      </c>
      <c r="L2954" s="12">
        <f t="shared" si="187"/>
        <v>42628.440266203703</v>
      </c>
      <c r="M2954" t="b">
        <v>0</v>
      </c>
      <c r="N2954" s="5">
        <v>8</v>
      </c>
      <c r="O2954" t="b">
        <v>0</v>
      </c>
      <c r="P2954" s="5" t="s">
        <v>8301</v>
      </c>
      <c r="Q2954" s="5">
        <f t="shared" si="184"/>
        <v>8.0250000000000004</v>
      </c>
      <c r="R2954" s="5">
        <v>200.625</v>
      </c>
      <c r="S2954" s="5">
        <f t="shared" si="185"/>
        <v>200.625</v>
      </c>
      <c r="T2954" s="5" t="s">
        <v>8328</v>
      </c>
      <c r="U2954" s="5" t="s">
        <v>8352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12">
        <f t="shared" si="186"/>
        <v>42285.541909722218</v>
      </c>
      <c r="K2955" s="5">
        <v>1441738821</v>
      </c>
      <c r="L2955" s="12">
        <f t="shared" si="187"/>
        <v>42255.541909722218</v>
      </c>
      <c r="M2955" t="b">
        <v>0</v>
      </c>
      <c r="N2955" s="5">
        <v>3</v>
      </c>
      <c r="O2955" t="b">
        <v>0</v>
      </c>
      <c r="P2955" s="5" t="s">
        <v>8301</v>
      </c>
      <c r="Q2955" s="5">
        <f t="shared" si="184"/>
        <v>0.15125</v>
      </c>
      <c r="R2955" s="5">
        <v>201.66666666666666</v>
      </c>
      <c r="S2955" s="5">
        <f t="shared" si="185"/>
        <v>201.66666666666666</v>
      </c>
      <c r="T2955" s="5" t="s">
        <v>8328</v>
      </c>
      <c r="U2955" s="5" t="s">
        <v>8352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12">
        <f t="shared" si="186"/>
        <v>42810.291701388887</v>
      </c>
      <c r="K2956" s="5">
        <v>1487944803</v>
      </c>
      <c r="L2956" s="12">
        <f t="shared" si="187"/>
        <v>42790.333368055552</v>
      </c>
      <c r="M2956" t="b">
        <v>0</v>
      </c>
      <c r="N2956" s="5">
        <v>0</v>
      </c>
      <c r="O2956" t="b">
        <v>0</v>
      </c>
      <c r="P2956" s="5" t="s">
        <v>8301</v>
      </c>
      <c r="Q2956" s="5">
        <f t="shared" si="184"/>
        <v>0</v>
      </c>
      <c r="R2956" s="5" t="e">
        <v>#DIV/0!</v>
      </c>
      <c r="S2956" s="5">
        <f t="shared" si="185"/>
        <v>0</v>
      </c>
      <c r="T2956" s="5" t="s">
        <v>8328</v>
      </c>
      <c r="U2956" s="5" t="s">
        <v>8352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12">
        <f t="shared" si="186"/>
        <v>42171.491307870368</v>
      </c>
      <c r="K2957" s="5">
        <v>1431884849</v>
      </c>
      <c r="L2957" s="12">
        <f t="shared" si="187"/>
        <v>42141.491307870368</v>
      </c>
      <c r="M2957" t="b">
        <v>0</v>
      </c>
      <c r="N2957" s="5">
        <v>11</v>
      </c>
      <c r="O2957" t="b">
        <v>0</v>
      </c>
      <c r="P2957" s="5" t="s">
        <v>8301</v>
      </c>
      <c r="Q2957" s="5">
        <f t="shared" si="184"/>
        <v>59.583333333333336</v>
      </c>
      <c r="R2957" s="5">
        <v>65</v>
      </c>
      <c r="S2957" s="5">
        <f t="shared" si="185"/>
        <v>65</v>
      </c>
      <c r="T2957" s="5" t="s">
        <v>8328</v>
      </c>
      <c r="U2957" s="5" t="s">
        <v>8352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12">
        <f t="shared" si="186"/>
        <v>42494.708912037036</v>
      </c>
      <c r="K2958" s="5">
        <v>1459810850</v>
      </c>
      <c r="L2958" s="12">
        <f t="shared" si="187"/>
        <v>42464.708912037036</v>
      </c>
      <c r="M2958" t="b">
        <v>0</v>
      </c>
      <c r="N2958" s="5">
        <v>20</v>
      </c>
      <c r="O2958" t="b">
        <v>0</v>
      </c>
      <c r="P2958" s="5" t="s">
        <v>8301</v>
      </c>
      <c r="Q2958" s="5">
        <f t="shared" si="184"/>
        <v>16.734177215189874</v>
      </c>
      <c r="R2958" s="5">
        <v>66.099999999999994</v>
      </c>
      <c r="S2958" s="5">
        <f t="shared" si="185"/>
        <v>66.099999999999994</v>
      </c>
      <c r="T2958" s="5" t="s">
        <v>8328</v>
      </c>
      <c r="U2958" s="5" t="s">
        <v>8352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12">
        <f t="shared" si="186"/>
        <v>42090.719583333332</v>
      </c>
      <c r="K2959" s="5">
        <v>1422317772</v>
      </c>
      <c r="L2959" s="12">
        <f t="shared" si="187"/>
        <v>42030.761249999996</v>
      </c>
      <c r="M2959" t="b">
        <v>0</v>
      </c>
      <c r="N2959" s="5">
        <v>3</v>
      </c>
      <c r="O2959" t="b">
        <v>0</v>
      </c>
      <c r="P2959" s="5" t="s">
        <v>8301</v>
      </c>
      <c r="Q2959" s="5">
        <f t="shared" si="184"/>
        <v>1.8666666666666667</v>
      </c>
      <c r="R2959" s="5">
        <v>93.333333333333329</v>
      </c>
      <c r="S2959" s="5">
        <f t="shared" si="185"/>
        <v>93.333333333333329</v>
      </c>
      <c r="T2959" s="5" t="s">
        <v>8328</v>
      </c>
      <c r="U2959" s="5" t="s">
        <v>8352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12">
        <f t="shared" si="186"/>
        <v>42498.48746527778</v>
      </c>
      <c r="K2960" s="5">
        <v>1457548917</v>
      </c>
      <c r="L2960" s="12">
        <f t="shared" si="187"/>
        <v>42438.529131944444</v>
      </c>
      <c r="M2960" t="b">
        <v>0</v>
      </c>
      <c r="N2960" s="5">
        <v>0</v>
      </c>
      <c r="O2960" t="b">
        <v>0</v>
      </c>
      <c r="P2960" s="5" t="s">
        <v>8301</v>
      </c>
      <c r="Q2960" s="5">
        <f t="shared" si="184"/>
        <v>0</v>
      </c>
      <c r="R2960" s="5" t="e">
        <v>#DIV/0!</v>
      </c>
      <c r="S2960" s="5">
        <f t="shared" si="185"/>
        <v>0</v>
      </c>
      <c r="T2960" s="5" t="s">
        <v>8328</v>
      </c>
      <c r="U2960" s="5" t="s">
        <v>8352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12">
        <f t="shared" si="186"/>
        <v>42527.758391203708</v>
      </c>
      <c r="K2961" s="5">
        <v>1462666325</v>
      </c>
      <c r="L2961" s="12">
        <f t="shared" si="187"/>
        <v>42497.758391203708</v>
      </c>
      <c r="M2961" t="b">
        <v>0</v>
      </c>
      <c r="N2961" s="5">
        <v>0</v>
      </c>
      <c r="O2961" t="b">
        <v>0</v>
      </c>
      <c r="P2961" s="5" t="s">
        <v>8301</v>
      </c>
      <c r="Q2961" s="5">
        <f t="shared" si="184"/>
        <v>0</v>
      </c>
      <c r="R2961" s="5" t="e">
        <v>#DIV/0!</v>
      </c>
      <c r="S2961" s="5">
        <f t="shared" si="185"/>
        <v>0</v>
      </c>
      <c r="T2961" s="5" t="s">
        <v>8328</v>
      </c>
      <c r="U2961" s="5" t="s">
        <v>8352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12">
        <f t="shared" si="186"/>
        <v>41893.507210648146</v>
      </c>
      <c r="K2962" s="5">
        <v>1407867023</v>
      </c>
      <c r="L2962" s="12">
        <f t="shared" si="187"/>
        <v>41863.507210648146</v>
      </c>
      <c r="M2962" t="b">
        <v>0</v>
      </c>
      <c r="N2962" s="5">
        <v>0</v>
      </c>
      <c r="O2962" t="b">
        <v>0</v>
      </c>
      <c r="P2962" s="5" t="s">
        <v>8301</v>
      </c>
      <c r="Q2962" s="5">
        <f t="shared" si="184"/>
        <v>0</v>
      </c>
      <c r="R2962" s="5" t="e">
        <v>#DIV/0!</v>
      </c>
      <c r="S2962" s="5">
        <f t="shared" si="185"/>
        <v>0</v>
      </c>
      <c r="T2962" s="5" t="s">
        <v>8328</v>
      </c>
      <c r="U2962" s="5" t="s">
        <v>8352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12">
        <f t="shared" si="186"/>
        <v>42088.916666666672</v>
      </c>
      <c r="K2963" s="5">
        <v>1424927159</v>
      </c>
      <c r="L2963" s="12">
        <f t="shared" si="187"/>
        <v>42060.962488425925</v>
      </c>
      <c r="M2963" t="b">
        <v>0</v>
      </c>
      <c r="N2963" s="5">
        <v>108</v>
      </c>
      <c r="O2963" t="b">
        <v>1</v>
      </c>
      <c r="P2963" s="5" t="s">
        <v>8269</v>
      </c>
      <c r="Q2963" s="5">
        <f t="shared" si="184"/>
        <v>109.62</v>
      </c>
      <c r="R2963" s="5">
        <v>50.75</v>
      </c>
      <c r="S2963" s="5">
        <f t="shared" si="185"/>
        <v>50.75</v>
      </c>
      <c r="T2963" s="5" t="s">
        <v>8328</v>
      </c>
      <c r="U2963" s="5" t="s">
        <v>8329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12">
        <f t="shared" si="186"/>
        <v>42064.040972222225</v>
      </c>
      <c r="K2964" s="5">
        <v>1422769906</v>
      </c>
      <c r="L2964" s="12">
        <f t="shared" si="187"/>
        <v>42035.99428240741</v>
      </c>
      <c r="M2964" t="b">
        <v>0</v>
      </c>
      <c r="N2964" s="5">
        <v>20</v>
      </c>
      <c r="O2964" t="b">
        <v>1</v>
      </c>
      <c r="P2964" s="5" t="s">
        <v>8269</v>
      </c>
      <c r="Q2964" s="5">
        <f t="shared" si="184"/>
        <v>121.8</v>
      </c>
      <c r="R2964" s="5">
        <v>60.9</v>
      </c>
      <c r="S2964" s="5">
        <f t="shared" si="185"/>
        <v>60.9</v>
      </c>
      <c r="T2964" s="5" t="s">
        <v>8328</v>
      </c>
      <c r="U2964" s="5" t="s">
        <v>8329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12">
        <f t="shared" si="186"/>
        <v>42187.220185185186</v>
      </c>
      <c r="K2965" s="5">
        <v>1433243824</v>
      </c>
      <c r="L2965" s="12">
        <f t="shared" si="187"/>
        <v>42157.220185185186</v>
      </c>
      <c r="M2965" t="b">
        <v>0</v>
      </c>
      <c r="N2965" s="5">
        <v>98</v>
      </c>
      <c r="O2965" t="b">
        <v>1</v>
      </c>
      <c r="P2965" s="5" t="s">
        <v>8269</v>
      </c>
      <c r="Q2965" s="5">
        <f t="shared" si="184"/>
        <v>106.85</v>
      </c>
      <c r="R2965" s="5">
        <v>109.03061224489795</v>
      </c>
      <c r="S2965" s="5">
        <f t="shared" si="185"/>
        <v>109.03061224489795</v>
      </c>
      <c r="T2965" s="5" t="s">
        <v>8328</v>
      </c>
      <c r="U2965" s="5" t="s">
        <v>8329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12">
        <f t="shared" si="186"/>
        <v>41857.647222222222</v>
      </c>
      <c r="K2966" s="5">
        <v>1404769819</v>
      </c>
      <c r="L2966" s="12">
        <f t="shared" si="187"/>
        <v>41827.659942129627</v>
      </c>
      <c r="M2966" t="b">
        <v>0</v>
      </c>
      <c r="N2966" s="5">
        <v>196</v>
      </c>
      <c r="O2966" t="b">
        <v>1</v>
      </c>
      <c r="P2966" s="5" t="s">
        <v>8269</v>
      </c>
      <c r="Q2966" s="5">
        <f t="shared" si="184"/>
        <v>100.71379999999999</v>
      </c>
      <c r="R2966" s="5">
        <v>25.692295918367346</v>
      </c>
      <c r="S2966" s="5">
        <f t="shared" si="185"/>
        <v>25.692295918367346</v>
      </c>
      <c r="T2966" s="5" t="s">
        <v>8328</v>
      </c>
      <c r="U2966" s="5" t="s">
        <v>8329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12">
        <f t="shared" si="186"/>
        <v>42192.479548611111</v>
      </c>
      <c r="K2967" s="5">
        <v>1433698233</v>
      </c>
      <c r="L2967" s="12">
        <f t="shared" si="187"/>
        <v>42162.479548611111</v>
      </c>
      <c r="M2967" t="b">
        <v>0</v>
      </c>
      <c r="N2967" s="5">
        <v>39</v>
      </c>
      <c r="O2967" t="b">
        <v>1</v>
      </c>
      <c r="P2967" s="5" t="s">
        <v>8269</v>
      </c>
      <c r="Q2967" s="5">
        <f t="shared" si="184"/>
        <v>109</v>
      </c>
      <c r="R2967" s="5">
        <v>41.92307692307692</v>
      </c>
      <c r="S2967" s="5">
        <f t="shared" si="185"/>
        <v>41.92307692307692</v>
      </c>
      <c r="T2967" s="5" t="s">
        <v>8328</v>
      </c>
      <c r="U2967" s="5" t="s">
        <v>8329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12">
        <f t="shared" si="186"/>
        <v>42263.488564814819</v>
      </c>
      <c r="K2968" s="5">
        <v>1439833412</v>
      </c>
      <c r="L2968" s="12">
        <f t="shared" si="187"/>
        <v>42233.488564814819</v>
      </c>
      <c r="M2968" t="b">
        <v>0</v>
      </c>
      <c r="N2968" s="5">
        <v>128</v>
      </c>
      <c r="O2968" t="b">
        <v>1</v>
      </c>
      <c r="P2968" s="5" t="s">
        <v>8269</v>
      </c>
      <c r="Q2968" s="5">
        <f t="shared" si="184"/>
        <v>113.63</v>
      </c>
      <c r="R2968" s="5">
        <v>88.7734375</v>
      </c>
      <c r="S2968" s="5">
        <f t="shared" si="185"/>
        <v>88.7734375</v>
      </c>
      <c r="T2968" s="5" t="s">
        <v>8328</v>
      </c>
      <c r="U2968" s="5" t="s">
        <v>8329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12">
        <f t="shared" si="186"/>
        <v>42071.906157407408</v>
      </c>
      <c r="K2969" s="5">
        <v>1423284292</v>
      </c>
      <c r="L2969" s="12">
        <f t="shared" si="187"/>
        <v>42041.947824074072</v>
      </c>
      <c r="M2969" t="b">
        <v>0</v>
      </c>
      <c r="N2969" s="5">
        <v>71</v>
      </c>
      <c r="O2969" t="b">
        <v>1</v>
      </c>
      <c r="P2969" s="5" t="s">
        <v>8269</v>
      </c>
      <c r="Q2969" s="5">
        <f t="shared" si="184"/>
        <v>113.92</v>
      </c>
      <c r="R2969" s="5">
        <v>80.225352112676063</v>
      </c>
      <c r="S2969" s="5">
        <f t="shared" si="185"/>
        <v>80.225352112676063</v>
      </c>
      <c r="T2969" s="5" t="s">
        <v>8328</v>
      </c>
      <c r="U2969" s="5" t="s">
        <v>8329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12">
        <f t="shared" si="186"/>
        <v>42598.915972222225</v>
      </c>
      <c r="K2970" s="5">
        <v>1470227660</v>
      </c>
      <c r="L2970" s="12">
        <f t="shared" si="187"/>
        <v>42585.273842592593</v>
      </c>
      <c r="M2970" t="b">
        <v>0</v>
      </c>
      <c r="N2970" s="5">
        <v>47</v>
      </c>
      <c r="O2970" t="b">
        <v>1</v>
      </c>
      <c r="P2970" s="5" t="s">
        <v>8269</v>
      </c>
      <c r="Q2970" s="5">
        <f t="shared" si="184"/>
        <v>106</v>
      </c>
      <c r="R2970" s="5">
        <v>78.936170212765958</v>
      </c>
      <c r="S2970" s="5">
        <f t="shared" si="185"/>
        <v>78.936170212765958</v>
      </c>
      <c r="T2970" s="5" t="s">
        <v>8328</v>
      </c>
      <c r="U2970" s="5" t="s">
        <v>8329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12">
        <f t="shared" si="186"/>
        <v>42127.702083333337</v>
      </c>
      <c r="K2971" s="5">
        <v>1428087153</v>
      </c>
      <c r="L2971" s="12">
        <f t="shared" si="187"/>
        <v>42097.536493055552</v>
      </c>
      <c r="M2971" t="b">
        <v>0</v>
      </c>
      <c r="N2971" s="5">
        <v>17</v>
      </c>
      <c r="O2971" t="b">
        <v>1</v>
      </c>
      <c r="P2971" s="5" t="s">
        <v>8269</v>
      </c>
      <c r="Q2971" s="5">
        <f t="shared" si="184"/>
        <v>162.5</v>
      </c>
      <c r="R2971" s="5">
        <v>95.588235294117652</v>
      </c>
      <c r="S2971" s="5">
        <f t="shared" si="185"/>
        <v>95.588235294117652</v>
      </c>
      <c r="T2971" s="5" t="s">
        <v>8328</v>
      </c>
      <c r="U2971" s="5" t="s">
        <v>8329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12">
        <f t="shared" si="186"/>
        <v>41838.419571759259</v>
      </c>
      <c r="K2972" s="5">
        <v>1403107451</v>
      </c>
      <c r="L2972" s="12">
        <f t="shared" si="187"/>
        <v>41808.419571759259</v>
      </c>
      <c r="M2972" t="b">
        <v>0</v>
      </c>
      <c r="N2972" s="5">
        <v>91</v>
      </c>
      <c r="O2972" t="b">
        <v>1</v>
      </c>
      <c r="P2972" s="5" t="s">
        <v>8269</v>
      </c>
      <c r="Q2972" s="5">
        <f t="shared" si="184"/>
        <v>106</v>
      </c>
      <c r="R2972" s="5">
        <v>69.890109890109883</v>
      </c>
      <c r="S2972" s="5">
        <f t="shared" si="185"/>
        <v>69.890109890109883</v>
      </c>
      <c r="T2972" s="5" t="s">
        <v>8328</v>
      </c>
      <c r="U2972" s="5" t="s">
        <v>8329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12">
        <f t="shared" si="186"/>
        <v>41882.408310185187</v>
      </c>
      <c r="K2973" s="5">
        <v>1406908078</v>
      </c>
      <c r="L2973" s="12">
        <f t="shared" si="187"/>
        <v>41852.408310185187</v>
      </c>
      <c r="M2973" t="b">
        <v>0</v>
      </c>
      <c r="N2973" s="5">
        <v>43</v>
      </c>
      <c r="O2973" t="b">
        <v>1</v>
      </c>
      <c r="P2973" s="5" t="s">
        <v>8269</v>
      </c>
      <c r="Q2973" s="5">
        <f t="shared" si="184"/>
        <v>100.15625</v>
      </c>
      <c r="R2973" s="5">
        <v>74.534883720930239</v>
      </c>
      <c r="S2973" s="5">
        <f t="shared" si="185"/>
        <v>74.534883720930239</v>
      </c>
      <c r="T2973" s="5" t="s">
        <v>8328</v>
      </c>
      <c r="U2973" s="5" t="s">
        <v>8329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12">
        <f t="shared" si="186"/>
        <v>42708.791666666672</v>
      </c>
      <c r="K2974" s="5">
        <v>1479609520</v>
      </c>
      <c r="L2974" s="12">
        <f t="shared" si="187"/>
        <v>42693.860185185185</v>
      </c>
      <c r="M2974" t="b">
        <v>0</v>
      </c>
      <c r="N2974" s="5">
        <v>17</v>
      </c>
      <c r="O2974" t="b">
        <v>1</v>
      </c>
      <c r="P2974" s="5" t="s">
        <v>8269</v>
      </c>
      <c r="Q2974" s="5">
        <f t="shared" si="184"/>
        <v>105.35</v>
      </c>
      <c r="R2974" s="5">
        <v>123.94117647058823</v>
      </c>
      <c r="S2974" s="5">
        <f t="shared" si="185"/>
        <v>123.94117647058823</v>
      </c>
      <c r="T2974" s="5" t="s">
        <v>8328</v>
      </c>
      <c r="U2974" s="5" t="s">
        <v>8329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12">
        <f t="shared" si="186"/>
        <v>42369.916666666672</v>
      </c>
      <c r="K2975" s="5">
        <v>1449171508</v>
      </c>
      <c r="L2975" s="12">
        <f t="shared" si="187"/>
        <v>42341.568379629629</v>
      </c>
      <c r="M2975" t="b">
        <v>0</v>
      </c>
      <c r="N2975" s="5">
        <v>33</v>
      </c>
      <c r="O2975" t="b">
        <v>1</v>
      </c>
      <c r="P2975" s="5" t="s">
        <v>8269</v>
      </c>
      <c r="Q2975" s="5">
        <f t="shared" si="184"/>
        <v>174.8</v>
      </c>
      <c r="R2975" s="5">
        <v>264.84848484848487</v>
      </c>
      <c r="S2975" s="5">
        <f t="shared" si="185"/>
        <v>264.84848484848487</v>
      </c>
      <c r="T2975" s="5" t="s">
        <v>8328</v>
      </c>
      <c r="U2975" s="5" t="s">
        <v>8329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12">
        <f t="shared" si="186"/>
        <v>41907.815972222219</v>
      </c>
      <c r="K2976" s="5">
        <v>1409275671</v>
      </c>
      <c r="L2976" s="12">
        <f t="shared" si="187"/>
        <v>41879.811006944445</v>
      </c>
      <c r="M2976" t="b">
        <v>0</v>
      </c>
      <c r="N2976" s="5">
        <v>87</v>
      </c>
      <c r="O2976" t="b">
        <v>1</v>
      </c>
      <c r="P2976" s="5" t="s">
        <v>8269</v>
      </c>
      <c r="Q2976" s="5">
        <f t="shared" si="184"/>
        <v>102</v>
      </c>
      <c r="R2976" s="5">
        <v>58.620689655172413</v>
      </c>
      <c r="S2976" s="5">
        <f t="shared" si="185"/>
        <v>58.620689655172413</v>
      </c>
      <c r="T2976" s="5" t="s">
        <v>8328</v>
      </c>
      <c r="U2976" s="5" t="s">
        <v>8329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12">
        <f t="shared" si="186"/>
        <v>41969.875</v>
      </c>
      <c r="K2977" s="5">
        <v>1414599886</v>
      </c>
      <c r="L2977" s="12">
        <f t="shared" si="187"/>
        <v>41941.433865740742</v>
      </c>
      <c r="M2977" t="b">
        <v>0</v>
      </c>
      <c r="N2977" s="5">
        <v>113</v>
      </c>
      <c r="O2977" t="b">
        <v>1</v>
      </c>
      <c r="P2977" s="5" t="s">
        <v>8269</v>
      </c>
      <c r="Q2977" s="5">
        <f t="shared" si="184"/>
        <v>100.125</v>
      </c>
      <c r="R2977" s="5">
        <v>70.884955752212392</v>
      </c>
      <c r="S2977" s="5">
        <f t="shared" si="185"/>
        <v>70.884955752212392</v>
      </c>
      <c r="T2977" s="5" t="s">
        <v>8328</v>
      </c>
      <c r="U2977" s="5" t="s">
        <v>8329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12">
        <f t="shared" si="186"/>
        <v>42442.25</v>
      </c>
      <c r="K2978" s="5">
        <v>1456421530</v>
      </c>
      <c r="L2978" s="12">
        <f t="shared" si="187"/>
        <v>42425.480671296296</v>
      </c>
      <c r="M2978" t="b">
        <v>0</v>
      </c>
      <c r="N2978" s="5">
        <v>14</v>
      </c>
      <c r="O2978" t="b">
        <v>1</v>
      </c>
      <c r="P2978" s="5" t="s">
        <v>8269</v>
      </c>
      <c r="Q2978" s="5">
        <f t="shared" si="184"/>
        <v>171.42857142857142</v>
      </c>
      <c r="R2978" s="5">
        <v>8.5714285714285712</v>
      </c>
      <c r="S2978" s="5">
        <f t="shared" si="185"/>
        <v>8.5714285714285712</v>
      </c>
      <c r="T2978" s="5" t="s">
        <v>8328</v>
      </c>
      <c r="U2978" s="5" t="s">
        <v>8329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12">
        <f t="shared" si="186"/>
        <v>42085.843055555553</v>
      </c>
      <c r="K2979" s="5">
        <v>1421960934</v>
      </c>
      <c r="L2979" s="12">
        <f t="shared" si="187"/>
        <v>42026.63118055556</v>
      </c>
      <c r="M2979" t="b">
        <v>0</v>
      </c>
      <c r="N2979" s="5">
        <v>30</v>
      </c>
      <c r="O2979" t="b">
        <v>1</v>
      </c>
      <c r="P2979" s="5" t="s">
        <v>8269</v>
      </c>
      <c r="Q2979" s="5">
        <f t="shared" si="184"/>
        <v>113.56666666666666</v>
      </c>
      <c r="R2979" s="5">
        <v>113.56666666666666</v>
      </c>
      <c r="S2979" s="5">
        <f t="shared" si="185"/>
        <v>113.56666666666666</v>
      </c>
      <c r="T2979" s="5" t="s">
        <v>8328</v>
      </c>
      <c r="U2979" s="5" t="s">
        <v>8329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12">
        <f t="shared" si="186"/>
        <v>41931.999305555553</v>
      </c>
      <c r="K2980" s="5">
        <v>1412954547</v>
      </c>
      <c r="L2980" s="12">
        <f t="shared" si="187"/>
        <v>41922.390590277777</v>
      </c>
      <c r="M2980" t="b">
        <v>0</v>
      </c>
      <c r="N2980" s="5">
        <v>16</v>
      </c>
      <c r="O2980" t="b">
        <v>1</v>
      </c>
      <c r="P2980" s="5" t="s">
        <v>8269</v>
      </c>
      <c r="Q2980" s="5">
        <f t="shared" si="184"/>
        <v>129.46666666666667</v>
      </c>
      <c r="R2980" s="5">
        <v>60.6875</v>
      </c>
      <c r="S2980" s="5">
        <f t="shared" si="185"/>
        <v>60.6875</v>
      </c>
      <c r="T2980" s="5" t="s">
        <v>8328</v>
      </c>
      <c r="U2980" s="5" t="s">
        <v>8329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12">
        <f t="shared" si="186"/>
        <v>42010</v>
      </c>
      <c r="K2981" s="5">
        <v>1419104823</v>
      </c>
      <c r="L2981" s="12">
        <f t="shared" si="187"/>
        <v>41993.574340277773</v>
      </c>
      <c r="M2981" t="b">
        <v>0</v>
      </c>
      <c r="N2981" s="5">
        <v>46</v>
      </c>
      <c r="O2981" t="b">
        <v>1</v>
      </c>
      <c r="P2981" s="5" t="s">
        <v>8269</v>
      </c>
      <c r="Q2981" s="5">
        <f t="shared" si="184"/>
        <v>101.4</v>
      </c>
      <c r="R2981" s="5">
        <v>110.21739130434783</v>
      </c>
      <c r="S2981" s="5">
        <f t="shared" si="185"/>
        <v>110.21739130434783</v>
      </c>
      <c r="T2981" s="5" t="s">
        <v>8328</v>
      </c>
      <c r="U2981" s="5" t="s">
        <v>8329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12">
        <f t="shared" si="186"/>
        <v>42239.833333333328</v>
      </c>
      <c r="K2982" s="5">
        <v>1438639130</v>
      </c>
      <c r="L2982" s="12">
        <f t="shared" si="187"/>
        <v>42219.665856481486</v>
      </c>
      <c r="M2982" t="b">
        <v>0</v>
      </c>
      <c r="N2982" s="5">
        <v>24</v>
      </c>
      <c r="O2982" t="b">
        <v>1</v>
      </c>
      <c r="P2982" s="5" t="s">
        <v>8269</v>
      </c>
      <c r="Q2982" s="5">
        <f t="shared" si="184"/>
        <v>109.16666666666667</v>
      </c>
      <c r="R2982" s="5">
        <v>136.45833333333334</v>
      </c>
      <c r="S2982" s="5">
        <f t="shared" si="185"/>
        <v>136.45833333333334</v>
      </c>
      <c r="T2982" s="5" t="s">
        <v>8328</v>
      </c>
      <c r="U2982" s="5" t="s">
        <v>8329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12">
        <f t="shared" si="186"/>
        <v>42270.309675925921</v>
      </c>
      <c r="K2983" s="5">
        <v>1439126756</v>
      </c>
      <c r="L2983" s="12">
        <f t="shared" si="187"/>
        <v>42225.309675925921</v>
      </c>
      <c r="M2983" t="b">
        <v>1</v>
      </c>
      <c r="N2983" s="5">
        <v>97</v>
      </c>
      <c r="O2983" t="b">
        <v>1</v>
      </c>
      <c r="P2983" s="5" t="s">
        <v>8301</v>
      </c>
      <c r="Q2983" s="5">
        <f t="shared" si="184"/>
        <v>128.92500000000001</v>
      </c>
      <c r="R2983" s="5">
        <v>53.164948453608247</v>
      </c>
      <c r="S2983" s="5">
        <f t="shared" si="185"/>
        <v>53.164948453608247</v>
      </c>
      <c r="T2983" s="5" t="s">
        <v>8328</v>
      </c>
      <c r="U2983" s="5" t="s">
        <v>8352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12">
        <f t="shared" si="186"/>
        <v>42411.436840277776</v>
      </c>
      <c r="K2984" s="5">
        <v>1452616143</v>
      </c>
      <c r="L2984" s="12">
        <f t="shared" si="187"/>
        <v>42381.436840277776</v>
      </c>
      <c r="M2984" t="b">
        <v>1</v>
      </c>
      <c r="N2984" s="5">
        <v>59</v>
      </c>
      <c r="O2984" t="b">
        <v>1</v>
      </c>
      <c r="P2984" s="5" t="s">
        <v>8301</v>
      </c>
      <c r="Q2984" s="5">
        <f t="shared" si="184"/>
        <v>102.06</v>
      </c>
      <c r="R2984" s="5">
        <v>86.491525423728817</v>
      </c>
      <c r="S2984" s="5">
        <f t="shared" si="185"/>
        <v>86.491525423728817</v>
      </c>
      <c r="T2984" s="5" t="s">
        <v>8328</v>
      </c>
      <c r="U2984" s="5" t="s">
        <v>8352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12">
        <f t="shared" si="186"/>
        <v>41954.424027777779</v>
      </c>
      <c r="K2985" s="5">
        <v>1410534636</v>
      </c>
      <c r="L2985" s="12">
        <f t="shared" si="187"/>
        <v>41894.382361111115</v>
      </c>
      <c r="M2985" t="b">
        <v>1</v>
      </c>
      <c r="N2985" s="5">
        <v>1095</v>
      </c>
      <c r="O2985" t="b">
        <v>1</v>
      </c>
      <c r="P2985" s="5" t="s">
        <v>8301</v>
      </c>
      <c r="Q2985" s="5">
        <f t="shared" si="184"/>
        <v>146.53957758620689</v>
      </c>
      <c r="R2985" s="5">
        <v>155.23827397260274</v>
      </c>
      <c r="S2985" s="5">
        <f t="shared" si="185"/>
        <v>155.23827397260274</v>
      </c>
      <c r="T2985" s="5" t="s">
        <v>8328</v>
      </c>
      <c r="U2985" s="5" t="s">
        <v>8352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12">
        <f t="shared" si="186"/>
        <v>42606.028715277775</v>
      </c>
      <c r="K2986" s="5">
        <v>1469428881</v>
      </c>
      <c r="L2986" s="12">
        <f t="shared" si="187"/>
        <v>42576.028715277775</v>
      </c>
      <c r="M2986" t="b">
        <v>1</v>
      </c>
      <c r="N2986" s="5">
        <v>218</v>
      </c>
      <c r="O2986" t="b">
        <v>1</v>
      </c>
      <c r="P2986" s="5" t="s">
        <v>8301</v>
      </c>
      <c r="Q2986" s="5">
        <f t="shared" si="184"/>
        <v>100.352</v>
      </c>
      <c r="R2986" s="5">
        <v>115.08256880733946</v>
      </c>
      <c r="S2986" s="5">
        <f t="shared" si="185"/>
        <v>115.08256880733946</v>
      </c>
      <c r="T2986" s="5" t="s">
        <v>8328</v>
      </c>
      <c r="U2986" s="5" t="s">
        <v>8352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12">
        <f t="shared" si="186"/>
        <v>42673.916666666672</v>
      </c>
      <c r="K2987" s="5">
        <v>1476228128</v>
      </c>
      <c r="L2987" s="12">
        <f t="shared" si="187"/>
        <v>42654.723703703705</v>
      </c>
      <c r="M2987" t="b">
        <v>0</v>
      </c>
      <c r="N2987" s="5">
        <v>111</v>
      </c>
      <c r="O2987" t="b">
        <v>1</v>
      </c>
      <c r="P2987" s="5" t="s">
        <v>8301</v>
      </c>
      <c r="Q2987" s="5">
        <f t="shared" si="184"/>
        <v>121.65</v>
      </c>
      <c r="R2987" s="5">
        <v>109.5945945945946</v>
      </c>
      <c r="S2987" s="5">
        <f t="shared" si="185"/>
        <v>109.5945945945946</v>
      </c>
      <c r="T2987" s="5" t="s">
        <v>8328</v>
      </c>
      <c r="U2987" s="5" t="s">
        <v>8352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12">
        <f t="shared" si="186"/>
        <v>42491.208402777775</v>
      </c>
      <c r="K2988" s="5">
        <v>1456920006</v>
      </c>
      <c r="L2988" s="12">
        <f t="shared" si="187"/>
        <v>42431.250069444446</v>
      </c>
      <c r="M2988" t="b">
        <v>0</v>
      </c>
      <c r="N2988" s="5">
        <v>56</v>
      </c>
      <c r="O2988" t="b">
        <v>1</v>
      </c>
      <c r="P2988" s="5" t="s">
        <v>8301</v>
      </c>
      <c r="Q2988" s="5">
        <f t="shared" si="184"/>
        <v>105.5</v>
      </c>
      <c r="R2988" s="5">
        <v>45.214285714285715</v>
      </c>
      <c r="S2988" s="5">
        <f t="shared" si="185"/>
        <v>45.214285714285715</v>
      </c>
      <c r="T2988" s="5" t="s">
        <v>8328</v>
      </c>
      <c r="U2988" s="5" t="s">
        <v>8352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12">
        <f t="shared" si="186"/>
        <v>42655.75</v>
      </c>
      <c r="K2989" s="5">
        <v>1473837751</v>
      </c>
      <c r="L2989" s="12">
        <f t="shared" si="187"/>
        <v>42627.057303240741</v>
      </c>
      <c r="M2989" t="b">
        <v>0</v>
      </c>
      <c r="N2989" s="5">
        <v>265</v>
      </c>
      <c r="O2989" t="b">
        <v>1</v>
      </c>
      <c r="P2989" s="5" t="s">
        <v>8301</v>
      </c>
      <c r="Q2989" s="5">
        <f t="shared" si="184"/>
        <v>110.4008</v>
      </c>
      <c r="R2989" s="5">
        <v>104.15169811320754</v>
      </c>
      <c r="S2989" s="5">
        <f t="shared" si="185"/>
        <v>104.15169811320754</v>
      </c>
      <c r="T2989" s="5" t="s">
        <v>8328</v>
      </c>
      <c r="U2989" s="5" t="s">
        <v>8352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12">
        <f t="shared" si="186"/>
        <v>42541.11204861111</v>
      </c>
      <c r="K2990" s="5">
        <v>1463820081</v>
      </c>
      <c r="L2990" s="12">
        <f t="shared" si="187"/>
        <v>42511.11204861111</v>
      </c>
      <c r="M2990" t="b">
        <v>0</v>
      </c>
      <c r="N2990" s="5">
        <v>28</v>
      </c>
      <c r="O2990" t="b">
        <v>1</v>
      </c>
      <c r="P2990" s="5" t="s">
        <v>8301</v>
      </c>
      <c r="Q2990" s="5">
        <f t="shared" si="184"/>
        <v>100</v>
      </c>
      <c r="R2990" s="5">
        <v>35.714285714285715</v>
      </c>
      <c r="S2990" s="5">
        <f t="shared" si="185"/>
        <v>35.714285714285715</v>
      </c>
      <c r="T2990" s="5" t="s">
        <v>8328</v>
      </c>
      <c r="U2990" s="5" t="s">
        <v>8352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12">
        <f t="shared" si="186"/>
        <v>42358.957638888889</v>
      </c>
      <c r="K2991" s="5">
        <v>1448756962</v>
      </c>
      <c r="L2991" s="12">
        <f t="shared" si="187"/>
        <v>42336.77039351852</v>
      </c>
      <c r="M2991" t="b">
        <v>0</v>
      </c>
      <c r="N2991" s="5">
        <v>364</v>
      </c>
      <c r="O2991" t="b">
        <v>1</v>
      </c>
      <c r="P2991" s="5" t="s">
        <v>8301</v>
      </c>
      <c r="Q2991" s="5">
        <f t="shared" si="184"/>
        <v>176.535</v>
      </c>
      <c r="R2991" s="5">
        <v>96.997252747252745</v>
      </c>
      <c r="S2991" s="5">
        <f t="shared" si="185"/>
        <v>96.997252747252745</v>
      </c>
      <c r="T2991" s="5" t="s">
        <v>8328</v>
      </c>
      <c r="U2991" s="5" t="s">
        <v>8352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12">
        <f t="shared" si="186"/>
        <v>42376.32430555555</v>
      </c>
      <c r="K2992" s="5">
        <v>1449150420</v>
      </c>
      <c r="L2992" s="12">
        <f t="shared" si="187"/>
        <v>42341.32430555555</v>
      </c>
      <c r="M2992" t="b">
        <v>0</v>
      </c>
      <c r="N2992" s="5">
        <v>27</v>
      </c>
      <c r="O2992" t="b">
        <v>1</v>
      </c>
      <c r="P2992" s="5" t="s">
        <v>8301</v>
      </c>
      <c r="Q2992" s="5">
        <f t="shared" si="184"/>
        <v>100</v>
      </c>
      <c r="R2992" s="5">
        <v>370.37037037037038</v>
      </c>
      <c r="S2992" s="5">
        <f t="shared" si="185"/>
        <v>370.37037037037038</v>
      </c>
      <c r="T2992" s="5" t="s">
        <v>8328</v>
      </c>
      <c r="U2992" s="5" t="s">
        <v>8352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12">
        <f t="shared" si="186"/>
        <v>42762.587152777778</v>
      </c>
      <c r="K2993" s="5">
        <v>1483646730</v>
      </c>
      <c r="L2993" s="12">
        <f t="shared" si="187"/>
        <v>42740.587152777778</v>
      </c>
      <c r="M2993" t="b">
        <v>0</v>
      </c>
      <c r="N2993" s="5">
        <v>93</v>
      </c>
      <c r="O2993" t="b">
        <v>1</v>
      </c>
      <c r="P2993" s="5" t="s">
        <v>8301</v>
      </c>
      <c r="Q2993" s="5">
        <f t="shared" si="184"/>
        <v>103.29411764705883</v>
      </c>
      <c r="R2993" s="5">
        <v>94.408602150537632</v>
      </c>
      <c r="S2993" s="5">
        <f t="shared" si="185"/>
        <v>94.408602150537632</v>
      </c>
      <c r="T2993" s="5" t="s">
        <v>8328</v>
      </c>
      <c r="U2993" s="5" t="s">
        <v>8352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12">
        <f t="shared" si="186"/>
        <v>42652.517476851848</v>
      </c>
      <c r="K2994" s="5">
        <v>1473445510</v>
      </c>
      <c r="L2994" s="12">
        <f t="shared" si="187"/>
        <v>42622.517476851848</v>
      </c>
      <c r="M2994" t="b">
        <v>0</v>
      </c>
      <c r="N2994" s="5">
        <v>64</v>
      </c>
      <c r="O2994" t="b">
        <v>1</v>
      </c>
      <c r="P2994" s="5" t="s">
        <v>8301</v>
      </c>
      <c r="Q2994" s="5">
        <f t="shared" si="184"/>
        <v>104.5</v>
      </c>
      <c r="R2994" s="5">
        <v>48.984375</v>
      </c>
      <c r="S2994" s="5">
        <f t="shared" si="185"/>
        <v>48.984375</v>
      </c>
      <c r="T2994" s="5" t="s">
        <v>8328</v>
      </c>
      <c r="U2994" s="5" t="s">
        <v>8352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12">
        <f t="shared" si="186"/>
        <v>42420.588738425926</v>
      </c>
      <c r="K2995" s="5">
        <v>1453406867</v>
      </c>
      <c r="L2995" s="12">
        <f t="shared" si="187"/>
        <v>42390.588738425926</v>
      </c>
      <c r="M2995" t="b">
        <v>0</v>
      </c>
      <c r="N2995" s="5">
        <v>22</v>
      </c>
      <c r="O2995" t="b">
        <v>1</v>
      </c>
      <c r="P2995" s="5" t="s">
        <v>8301</v>
      </c>
      <c r="Q2995" s="5">
        <f t="shared" si="184"/>
        <v>100.3</v>
      </c>
      <c r="R2995" s="5">
        <v>45.590909090909093</v>
      </c>
      <c r="S2995" s="5">
        <f t="shared" si="185"/>
        <v>45.590909090909093</v>
      </c>
      <c r="T2995" s="5" t="s">
        <v>8328</v>
      </c>
      <c r="U2995" s="5" t="s">
        <v>8352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12">
        <f t="shared" si="186"/>
        <v>41915.228842592594</v>
      </c>
      <c r="K2996" s="5">
        <v>1409743772</v>
      </c>
      <c r="L2996" s="12">
        <f t="shared" si="187"/>
        <v>41885.228842592594</v>
      </c>
      <c r="M2996" t="b">
        <v>0</v>
      </c>
      <c r="N2996" s="5">
        <v>59</v>
      </c>
      <c r="O2996" t="b">
        <v>1</v>
      </c>
      <c r="P2996" s="5" t="s">
        <v>8301</v>
      </c>
      <c r="Q2996" s="5">
        <f t="shared" si="184"/>
        <v>457.74666666666667</v>
      </c>
      <c r="R2996" s="5">
        <v>23.275254237288134</v>
      </c>
      <c r="S2996" s="5">
        <f t="shared" si="185"/>
        <v>23.275254237288134</v>
      </c>
      <c r="T2996" s="5" t="s">
        <v>8328</v>
      </c>
      <c r="U2996" s="5" t="s">
        <v>8352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12">
        <f t="shared" si="186"/>
        <v>42754.415173611109</v>
      </c>
      <c r="K2997" s="5">
        <v>1482249471</v>
      </c>
      <c r="L2997" s="12">
        <f t="shared" si="187"/>
        <v>42724.415173611109</v>
      </c>
      <c r="M2997" t="b">
        <v>0</v>
      </c>
      <c r="N2997" s="5">
        <v>249</v>
      </c>
      <c r="O2997" t="b">
        <v>1</v>
      </c>
      <c r="P2997" s="5" t="s">
        <v>8301</v>
      </c>
      <c r="Q2997" s="5">
        <f t="shared" si="184"/>
        <v>104.96</v>
      </c>
      <c r="R2997" s="5">
        <v>63.2289156626506</v>
      </c>
      <c r="S2997" s="5">
        <f t="shared" si="185"/>
        <v>63.2289156626506</v>
      </c>
      <c r="T2997" s="5" t="s">
        <v>8328</v>
      </c>
      <c r="U2997" s="5" t="s">
        <v>8352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12">
        <f t="shared" si="186"/>
        <v>42150.662499999999</v>
      </c>
      <c r="K2998" s="5">
        <v>1427493240</v>
      </c>
      <c r="L2998" s="12">
        <f t="shared" si="187"/>
        <v>42090.662499999999</v>
      </c>
      <c r="M2998" t="b">
        <v>0</v>
      </c>
      <c r="N2998" s="5">
        <v>392</v>
      </c>
      <c r="O2998" t="b">
        <v>1</v>
      </c>
      <c r="P2998" s="5" t="s">
        <v>8301</v>
      </c>
      <c r="Q2998" s="5">
        <f t="shared" si="184"/>
        <v>171.94285714285715</v>
      </c>
      <c r="R2998" s="5">
        <v>153.5204081632653</v>
      </c>
      <c r="S2998" s="5">
        <f t="shared" si="185"/>
        <v>153.5204081632653</v>
      </c>
      <c r="T2998" s="5" t="s">
        <v>8328</v>
      </c>
      <c r="U2998" s="5" t="s">
        <v>8352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12">
        <f t="shared" si="186"/>
        <v>42792.957638888889</v>
      </c>
      <c r="K2999" s="5">
        <v>1486661793</v>
      </c>
      <c r="L2999" s="12">
        <f t="shared" si="187"/>
        <v>42775.483715277776</v>
      </c>
      <c r="M2999" t="b">
        <v>0</v>
      </c>
      <c r="N2999" s="5">
        <v>115</v>
      </c>
      <c r="O2999" t="b">
        <v>1</v>
      </c>
      <c r="P2999" s="5" t="s">
        <v>8301</v>
      </c>
      <c r="Q2999" s="5">
        <f t="shared" si="184"/>
        <v>103.73</v>
      </c>
      <c r="R2999" s="5">
        <v>90.2</v>
      </c>
      <c r="S2999" s="5">
        <f t="shared" si="185"/>
        <v>90.2</v>
      </c>
      <c r="T2999" s="5" t="s">
        <v>8328</v>
      </c>
      <c r="U2999" s="5" t="s">
        <v>8352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12">
        <f t="shared" si="186"/>
        <v>41805.934027777781</v>
      </c>
      <c r="K3000" s="5">
        <v>1400474329</v>
      </c>
      <c r="L3000" s="12">
        <f t="shared" si="187"/>
        <v>41777.943622685183</v>
      </c>
      <c r="M3000" t="b">
        <v>0</v>
      </c>
      <c r="N3000" s="5">
        <v>433</v>
      </c>
      <c r="O3000" t="b">
        <v>1</v>
      </c>
      <c r="P3000" s="5" t="s">
        <v>8301</v>
      </c>
      <c r="Q3000" s="5">
        <f t="shared" si="184"/>
        <v>103.029</v>
      </c>
      <c r="R3000" s="5">
        <v>118.97113163972287</v>
      </c>
      <c r="S3000" s="5">
        <f t="shared" si="185"/>
        <v>118.97113163972287</v>
      </c>
      <c r="T3000" s="5" t="s">
        <v>8328</v>
      </c>
      <c r="U3000" s="5" t="s">
        <v>8352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12">
        <f t="shared" si="186"/>
        <v>42794.833333333328</v>
      </c>
      <c r="K3001" s="5">
        <v>1487094360</v>
      </c>
      <c r="L3001" s="12">
        <f t="shared" si="187"/>
        <v>42780.490277777775</v>
      </c>
      <c r="M3001" t="b">
        <v>0</v>
      </c>
      <c r="N3001" s="5">
        <v>20</v>
      </c>
      <c r="O3001" t="b">
        <v>1</v>
      </c>
      <c r="P3001" s="5" t="s">
        <v>8301</v>
      </c>
      <c r="Q3001" s="5">
        <f t="shared" si="184"/>
        <v>118.88888888888889</v>
      </c>
      <c r="R3001" s="5">
        <v>80.25</v>
      </c>
      <c r="S3001" s="5">
        <f t="shared" si="185"/>
        <v>80.25</v>
      </c>
      <c r="T3001" s="5" t="s">
        <v>8328</v>
      </c>
      <c r="U3001" s="5" t="s">
        <v>8352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12">
        <f t="shared" si="186"/>
        <v>42766.5</v>
      </c>
      <c r="K3002" s="5">
        <v>1484682670</v>
      </c>
      <c r="L3002" s="12">
        <f t="shared" si="187"/>
        <v>42752.577199074076</v>
      </c>
      <c r="M3002" t="b">
        <v>0</v>
      </c>
      <c r="N3002" s="5">
        <v>8</v>
      </c>
      <c r="O3002" t="b">
        <v>1</v>
      </c>
      <c r="P3002" s="5" t="s">
        <v>8301</v>
      </c>
      <c r="Q3002" s="5">
        <f t="shared" si="184"/>
        <v>100</v>
      </c>
      <c r="R3002" s="5">
        <v>62.5</v>
      </c>
      <c r="S3002" s="5">
        <f t="shared" si="185"/>
        <v>62.5</v>
      </c>
      <c r="T3002" s="5" t="s">
        <v>8328</v>
      </c>
      <c r="U3002" s="5" t="s">
        <v>8352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12">
        <f t="shared" si="186"/>
        <v>42564.645625000005</v>
      </c>
      <c r="K3003" s="5">
        <v>1465853382</v>
      </c>
      <c r="L3003" s="12">
        <f t="shared" si="187"/>
        <v>42534.645625000005</v>
      </c>
      <c r="M3003" t="b">
        <v>0</v>
      </c>
      <c r="N3003" s="5">
        <v>175</v>
      </c>
      <c r="O3003" t="b">
        <v>1</v>
      </c>
      <c r="P3003" s="5" t="s">
        <v>8301</v>
      </c>
      <c r="Q3003" s="5">
        <f t="shared" si="184"/>
        <v>318.699889104519</v>
      </c>
      <c r="R3003" s="5">
        <v>131.37719999999999</v>
      </c>
      <c r="S3003" s="5">
        <f t="shared" si="185"/>
        <v>131.37719999999999</v>
      </c>
      <c r="T3003" s="5" t="s">
        <v>8328</v>
      </c>
      <c r="U3003" s="5" t="s">
        <v>8352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12">
        <f t="shared" si="186"/>
        <v>41269.58625</v>
      </c>
      <c r="K3004" s="5">
        <v>1353960252</v>
      </c>
      <c r="L3004" s="12">
        <f t="shared" si="187"/>
        <v>41239.58625</v>
      </c>
      <c r="M3004" t="b">
        <v>0</v>
      </c>
      <c r="N3004" s="5">
        <v>104</v>
      </c>
      <c r="O3004" t="b">
        <v>1</v>
      </c>
      <c r="P3004" s="5" t="s">
        <v>8301</v>
      </c>
      <c r="Q3004" s="5">
        <f t="shared" si="184"/>
        <v>108.50614285714286</v>
      </c>
      <c r="R3004" s="5">
        <v>73.032980769230775</v>
      </c>
      <c r="S3004" s="5">
        <f t="shared" si="185"/>
        <v>73.032980769230775</v>
      </c>
      <c r="T3004" s="5" t="s">
        <v>8328</v>
      </c>
      <c r="U3004" s="5" t="s">
        <v>8352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12">
        <f t="shared" si="186"/>
        <v>42429.999305555553</v>
      </c>
      <c r="K3005" s="5">
        <v>1454098976</v>
      </c>
      <c r="L3005" s="12">
        <f t="shared" si="187"/>
        <v>42398.599259259259</v>
      </c>
      <c r="M3005" t="b">
        <v>0</v>
      </c>
      <c r="N3005" s="5">
        <v>17</v>
      </c>
      <c r="O3005" t="b">
        <v>1</v>
      </c>
      <c r="P3005" s="5" t="s">
        <v>8301</v>
      </c>
      <c r="Q3005" s="5">
        <f t="shared" si="184"/>
        <v>101.16666666666667</v>
      </c>
      <c r="R3005" s="5">
        <v>178.52941176470588</v>
      </c>
      <c r="S3005" s="5">
        <f t="shared" si="185"/>
        <v>178.52941176470588</v>
      </c>
      <c r="T3005" s="5" t="s">
        <v>8328</v>
      </c>
      <c r="U3005" s="5" t="s">
        <v>8352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12">
        <f t="shared" si="186"/>
        <v>41958.672731481478</v>
      </c>
      <c r="K3006" s="5">
        <v>1413493724</v>
      </c>
      <c r="L3006" s="12">
        <f t="shared" si="187"/>
        <v>41928.631064814814</v>
      </c>
      <c r="M3006" t="b">
        <v>0</v>
      </c>
      <c r="N3006" s="5">
        <v>277</v>
      </c>
      <c r="O3006" t="b">
        <v>1</v>
      </c>
      <c r="P3006" s="5" t="s">
        <v>8301</v>
      </c>
      <c r="Q3006" s="5">
        <f t="shared" si="184"/>
        <v>112.815</v>
      </c>
      <c r="R3006" s="5">
        <v>162.90974729241879</v>
      </c>
      <c r="S3006" s="5">
        <f t="shared" si="185"/>
        <v>162.90974729241879</v>
      </c>
      <c r="T3006" s="5" t="s">
        <v>8328</v>
      </c>
      <c r="U3006" s="5" t="s">
        <v>8352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12">
        <f t="shared" si="186"/>
        <v>41918.424826388888</v>
      </c>
      <c r="K3007" s="5">
        <v>1410019905</v>
      </c>
      <c r="L3007" s="12">
        <f t="shared" si="187"/>
        <v>41888.424826388888</v>
      </c>
      <c r="M3007" t="b">
        <v>0</v>
      </c>
      <c r="N3007" s="5">
        <v>118</v>
      </c>
      <c r="O3007" t="b">
        <v>1</v>
      </c>
      <c r="P3007" s="5" t="s">
        <v>8301</v>
      </c>
      <c r="Q3007" s="5">
        <f t="shared" si="184"/>
        <v>120.49622641509434</v>
      </c>
      <c r="R3007" s="5">
        <v>108.24237288135593</v>
      </c>
      <c r="S3007" s="5">
        <f t="shared" si="185"/>
        <v>108.24237288135593</v>
      </c>
      <c r="T3007" s="5" t="s">
        <v>8328</v>
      </c>
      <c r="U3007" s="5" t="s">
        <v>8352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12">
        <f t="shared" si="186"/>
        <v>41987.506840277776</v>
      </c>
      <c r="K3008" s="5">
        <v>1415988591</v>
      </c>
      <c r="L3008" s="12">
        <f t="shared" si="187"/>
        <v>41957.506840277776</v>
      </c>
      <c r="M3008" t="b">
        <v>0</v>
      </c>
      <c r="N3008" s="5">
        <v>97</v>
      </c>
      <c r="O3008" t="b">
        <v>1</v>
      </c>
      <c r="P3008" s="5" t="s">
        <v>8301</v>
      </c>
      <c r="Q3008" s="5">
        <f t="shared" si="184"/>
        <v>107.75</v>
      </c>
      <c r="R3008" s="5">
        <v>88.865979381443296</v>
      </c>
      <c r="S3008" s="5">
        <f t="shared" si="185"/>
        <v>88.865979381443296</v>
      </c>
      <c r="T3008" s="5" t="s">
        <v>8328</v>
      </c>
      <c r="U3008" s="5" t="s">
        <v>8352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12">
        <f t="shared" si="186"/>
        <v>42118.966238425928</v>
      </c>
      <c r="K3009" s="5">
        <v>1428124283</v>
      </c>
      <c r="L3009" s="12">
        <f t="shared" si="187"/>
        <v>42097.966238425928</v>
      </c>
      <c r="M3009" t="b">
        <v>0</v>
      </c>
      <c r="N3009" s="5">
        <v>20</v>
      </c>
      <c r="O3009" t="b">
        <v>1</v>
      </c>
      <c r="P3009" s="5" t="s">
        <v>8301</v>
      </c>
      <c r="Q3009" s="5">
        <f t="shared" si="184"/>
        <v>180</v>
      </c>
      <c r="R3009" s="5">
        <v>54</v>
      </c>
      <c r="S3009" s="5">
        <f t="shared" si="185"/>
        <v>54</v>
      </c>
      <c r="T3009" s="5" t="s">
        <v>8328</v>
      </c>
      <c r="U3009" s="5" t="s">
        <v>8352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12">
        <f t="shared" si="186"/>
        <v>42389.962025462963</v>
      </c>
      <c r="K3010" s="5">
        <v>1450760719</v>
      </c>
      <c r="L3010" s="12">
        <f t="shared" si="187"/>
        <v>42359.962025462963</v>
      </c>
      <c r="M3010" t="b">
        <v>0</v>
      </c>
      <c r="N3010" s="5">
        <v>26</v>
      </c>
      <c r="O3010" t="b">
        <v>1</v>
      </c>
      <c r="P3010" s="5" t="s">
        <v>8301</v>
      </c>
      <c r="Q3010" s="5">
        <f t="shared" ref="Q3010:Q3073" si="188">E3010*100/D3010</f>
        <v>101.16666666666667</v>
      </c>
      <c r="R3010" s="5">
        <v>116.73076923076923</v>
      </c>
      <c r="S3010" s="5">
        <f t="shared" ref="S3010:S3073" si="189">IFERROR(R3010,0)</f>
        <v>116.73076923076923</v>
      </c>
      <c r="T3010" s="5" t="s">
        <v>8328</v>
      </c>
      <c r="U3010" s="5" t="s">
        <v>8352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12">
        <f t="shared" ref="J3011:J3074" si="190">(I3011/86400)+25569+(-6/24)</f>
        <v>41969.361574074079</v>
      </c>
      <c r="K3011" s="5">
        <v>1414417240</v>
      </c>
      <c r="L3011" s="12">
        <f t="shared" ref="L3011:L3074" si="191">(K3011/86400)+25569+(-6/24)</f>
        <v>41939.319907407407</v>
      </c>
      <c r="M3011" t="b">
        <v>0</v>
      </c>
      <c r="N3011" s="5">
        <v>128</v>
      </c>
      <c r="O3011" t="b">
        <v>1</v>
      </c>
      <c r="P3011" s="5" t="s">
        <v>8301</v>
      </c>
      <c r="Q3011" s="5">
        <f t="shared" si="188"/>
        <v>119.756</v>
      </c>
      <c r="R3011" s="5">
        <v>233.8984375</v>
      </c>
      <c r="S3011" s="5">
        <f t="shared" si="189"/>
        <v>233.8984375</v>
      </c>
      <c r="T3011" s="5" t="s">
        <v>8328</v>
      </c>
      <c r="U3011" s="5" t="s">
        <v>8352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12">
        <f t="shared" si="190"/>
        <v>42056.582395833335</v>
      </c>
      <c r="K3012" s="5">
        <v>1419364719</v>
      </c>
      <c r="L3012" s="12">
        <f t="shared" si="191"/>
        <v>41996.582395833335</v>
      </c>
      <c r="M3012" t="b">
        <v>0</v>
      </c>
      <c r="N3012" s="5">
        <v>15</v>
      </c>
      <c r="O3012" t="b">
        <v>1</v>
      </c>
      <c r="P3012" s="5" t="s">
        <v>8301</v>
      </c>
      <c r="Q3012" s="5">
        <f t="shared" si="188"/>
        <v>158</v>
      </c>
      <c r="R3012" s="5">
        <v>158</v>
      </c>
      <c r="S3012" s="5">
        <f t="shared" si="189"/>
        <v>158</v>
      </c>
      <c r="T3012" s="5" t="s">
        <v>8328</v>
      </c>
      <c r="U3012" s="5" t="s">
        <v>8352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12">
        <f t="shared" si="190"/>
        <v>42361.707638888889</v>
      </c>
      <c r="K3013" s="5">
        <v>1448536516</v>
      </c>
      <c r="L3013" s="12">
        <f t="shared" si="191"/>
        <v>42334.218935185185</v>
      </c>
      <c r="M3013" t="b">
        <v>0</v>
      </c>
      <c r="N3013" s="5">
        <v>25</v>
      </c>
      <c r="O3013" t="b">
        <v>1</v>
      </c>
      <c r="P3013" s="5" t="s">
        <v>8301</v>
      </c>
      <c r="Q3013" s="5">
        <f t="shared" si="188"/>
        <v>123.66666666666667</v>
      </c>
      <c r="R3013" s="5">
        <v>14.84</v>
      </c>
      <c r="S3013" s="5">
        <f t="shared" si="189"/>
        <v>14.84</v>
      </c>
      <c r="T3013" s="5" t="s">
        <v>8328</v>
      </c>
      <c r="U3013" s="5" t="s">
        <v>8352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12">
        <f t="shared" si="190"/>
        <v>42045.452893518523</v>
      </c>
      <c r="K3014" s="5">
        <v>1421772730</v>
      </c>
      <c r="L3014" s="12">
        <f t="shared" si="191"/>
        <v>42024.452893518523</v>
      </c>
      <c r="M3014" t="b">
        <v>0</v>
      </c>
      <c r="N3014" s="5">
        <v>55</v>
      </c>
      <c r="O3014" t="b">
        <v>1</v>
      </c>
      <c r="P3014" s="5" t="s">
        <v>8301</v>
      </c>
      <c r="Q3014" s="5">
        <f t="shared" si="188"/>
        <v>117.125</v>
      </c>
      <c r="R3014" s="5">
        <v>85.181818181818187</v>
      </c>
      <c r="S3014" s="5">
        <f t="shared" si="189"/>
        <v>85.181818181818187</v>
      </c>
      <c r="T3014" s="5" t="s">
        <v>8328</v>
      </c>
      <c r="U3014" s="5" t="s">
        <v>8352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12">
        <f t="shared" si="190"/>
        <v>42176.586215277777</v>
      </c>
      <c r="K3015" s="5">
        <v>1432325049</v>
      </c>
      <c r="L3015" s="12">
        <f t="shared" si="191"/>
        <v>42146.586215277777</v>
      </c>
      <c r="M3015" t="b">
        <v>0</v>
      </c>
      <c r="N3015" s="5">
        <v>107</v>
      </c>
      <c r="O3015" t="b">
        <v>1</v>
      </c>
      <c r="P3015" s="5" t="s">
        <v>8301</v>
      </c>
      <c r="Q3015" s="5">
        <f t="shared" si="188"/>
        <v>156.96</v>
      </c>
      <c r="R3015" s="5">
        <v>146.69158878504672</v>
      </c>
      <c r="S3015" s="5">
        <f t="shared" si="189"/>
        <v>146.69158878504672</v>
      </c>
      <c r="T3015" s="5" t="s">
        <v>8328</v>
      </c>
      <c r="U3015" s="5" t="s">
        <v>8352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12">
        <f t="shared" si="190"/>
        <v>41947.958333333336</v>
      </c>
      <c r="K3016" s="5">
        <v>1412737080</v>
      </c>
      <c r="L3016" s="12">
        <f t="shared" si="191"/>
        <v>41919.873611111107</v>
      </c>
      <c r="M3016" t="b">
        <v>0</v>
      </c>
      <c r="N3016" s="5">
        <v>557</v>
      </c>
      <c r="O3016" t="b">
        <v>1</v>
      </c>
      <c r="P3016" s="5" t="s">
        <v>8301</v>
      </c>
      <c r="Q3016" s="5">
        <f t="shared" si="188"/>
        <v>113.104</v>
      </c>
      <c r="R3016" s="5">
        <v>50.764811490125673</v>
      </c>
      <c r="S3016" s="5">
        <f t="shared" si="189"/>
        <v>50.764811490125673</v>
      </c>
      <c r="T3016" s="5" t="s">
        <v>8328</v>
      </c>
      <c r="U3016" s="5" t="s">
        <v>8352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12">
        <f t="shared" si="190"/>
        <v>41800.916666666664</v>
      </c>
      <c r="K3017" s="5">
        <v>1401125238</v>
      </c>
      <c r="L3017" s="12">
        <f t="shared" si="191"/>
        <v>41785.47729166667</v>
      </c>
      <c r="M3017" t="b">
        <v>0</v>
      </c>
      <c r="N3017" s="5">
        <v>40</v>
      </c>
      <c r="O3017" t="b">
        <v>1</v>
      </c>
      <c r="P3017" s="5" t="s">
        <v>8301</v>
      </c>
      <c r="Q3017" s="5">
        <f t="shared" si="188"/>
        <v>103.17647058823529</v>
      </c>
      <c r="R3017" s="5">
        <v>87.7</v>
      </c>
      <c r="S3017" s="5">
        <f t="shared" si="189"/>
        <v>87.7</v>
      </c>
      <c r="T3017" s="5" t="s">
        <v>8328</v>
      </c>
      <c r="U3017" s="5" t="s">
        <v>8352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12">
        <f t="shared" si="190"/>
        <v>41838.298055555555</v>
      </c>
      <c r="K3018" s="5">
        <v>1400504952</v>
      </c>
      <c r="L3018" s="12">
        <f t="shared" si="191"/>
        <v>41778.298055555555</v>
      </c>
      <c r="M3018" t="b">
        <v>0</v>
      </c>
      <c r="N3018" s="5">
        <v>36</v>
      </c>
      <c r="O3018" t="b">
        <v>1</v>
      </c>
      <c r="P3018" s="5" t="s">
        <v>8301</v>
      </c>
      <c r="Q3018" s="5">
        <f t="shared" si="188"/>
        <v>102.61176470588235</v>
      </c>
      <c r="R3018" s="5">
        <v>242.27777777777777</v>
      </c>
      <c r="S3018" s="5">
        <f t="shared" si="189"/>
        <v>242.27777777777777</v>
      </c>
      <c r="T3018" s="5" t="s">
        <v>8328</v>
      </c>
      <c r="U3018" s="5" t="s">
        <v>8352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12">
        <f t="shared" si="190"/>
        <v>41871.600034722222</v>
      </c>
      <c r="K3019" s="5">
        <v>1405974243</v>
      </c>
      <c r="L3019" s="12">
        <f t="shared" si="191"/>
        <v>41841.600034722222</v>
      </c>
      <c r="M3019" t="b">
        <v>0</v>
      </c>
      <c r="N3019" s="5">
        <v>159</v>
      </c>
      <c r="O3019" t="b">
        <v>1</v>
      </c>
      <c r="P3019" s="5" t="s">
        <v>8301</v>
      </c>
      <c r="Q3019" s="5">
        <f t="shared" si="188"/>
        <v>105.84090909090909</v>
      </c>
      <c r="R3019" s="5">
        <v>146.44654088050314</v>
      </c>
      <c r="S3019" s="5">
        <f t="shared" si="189"/>
        <v>146.44654088050314</v>
      </c>
      <c r="T3019" s="5" t="s">
        <v>8328</v>
      </c>
      <c r="U3019" s="5" t="s">
        <v>8352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12">
        <f t="shared" si="190"/>
        <v>42205.666666666672</v>
      </c>
      <c r="K3020" s="5">
        <v>1433747376</v>
      </c>
      <c r="L3020" s="12">
        <f t="shared" si="191"/>
        <v>42163.048333333332</v>
      </c>
      <c r="M3020" t="b">
        <v>0</v>
      </c>
      <c r="N3020" s="5">
        <v>41</v>
      </c>
      <c r="O3020" t="b">
        <v>1</v>
      </c>
      <c r="P3020" s="5" t="s">
        <v>8301</v>
      </c>
      <c r="Q3020" s="5">
        <f t="shared" si="188"/>
        <v>100.71428571428571</v>
      </c>
      <c r="R3020" s="5">
        <v>103.17073170731707</v>
      </c>
      <c r="S3020" s="5">
        <f t="shared" si="189"/>
        <v>103.17073170731707</v>
      </c>
      <c r="T3020" s="5" t="s">
        <v>8328</v>
      </c>
      <c r="U3020" s="5" t="s">
        <v>8352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12">
        <f t="shared" si="190"/>
        <v>41785.875</v>
      </c>
      <c r="K3021" s="5">
        <v>1398801620</v>
      </c>
      <c r="L3021" s="12">
        <f t="shared" si="191"/>
        <v>41758.583564814813</v>
      </c>
      <c r="M3021" t="b">
        <v>0</v>
      </c>
      <c r="N3021" s="5">
        <v>226</v>
      </c>
      <c r="O3021" t="b">
        <v>1</v>
      </c>
      <c r="P3021" s="5" t="s">
        <v>8301</v>
      </c>
      <c r="Q3021" s="5">
        <f t="shared" si="188"/>
        <v>121.23333333333333</v>
      </c>
      <c r="R3021" s="5">
        <v>80.464601769911511</v>
      </c>
      <c r="S3021" s="5">
        <f t="shared" si="189"/>
        <v>80.464601769911511</v>
      </c>
      <c r="T3021" s="5" t="s">
        <v>8328</v>
      </c>
      <c r="U3021" s="5" t="s">
        <v>8352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12">
        <f t="shared" si="190"/>
        <v>42230.596446759257</v>
      </c>
      <c r="K3022" s="5">
        <v>1434399533</v>
      </c>
      <c r="L3022" s="12">
        <f t="shared" si="191"/>
        <v>42170.596446759257</v>
      </c>
      <c r="M3022" t="b">
        <v>0</v>
      </c>
      <c r="N3022" s="5">
        <v>30</v>
      </c>
      <c r="O3022" t="b">
        <v>1</v>
      </c>
      <c r="P3022" s="5" t="s">
        <v>8301</v>
      </c>
      <c r="Q3022" s="5">
        <f t="shared" si="188"/>
        <v>100.57142857142857</v>
      </c>
      <c r="R3022" s="5">
        <v>234.66666666666666</v>
      </c>
      <c r="S3022" s="5">
        <f t="shared" si="189"/>
        <v>234.66666666666666</v>
      </c>
      <c r="T3022" s="5" t="s">
        <v>8328</v>
      </c>
      <c r="U3022" s="5" t="s">
        <v>8352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12">
        <f t="shared" si="190"/>
        <v>42695.999305555553</v>
      </c>
      <c r="K3023" s="5">
        <v>1476715869</v>
      </c>
      <c r="L3023" s="12">
        <f t="shared" si="191"/>
        <v>42660.368854166663</v>
      </c>
      <c r="M3023" t="b">
        <v>0</v>
      </c>
      <c r="N3023" s="5">
        <v>103</v>
      </c>
      <c r="O3023" t="b">
        <v>1</v>
      </c>
      <c r="P3023" s="5" t="s">
        <v>8301</v>
      </c>
      <c r="Q3023" s="5">
        <f t="shared" si="188"/>
        <v>116.02222222222223</v>
      </c>
      <c r="R3023" s="5">
        <v>50.689320388349515</v>
      </c>
      <c r="S3023" s="5">
        <f t="shared" si="189"/>
        <v>50.689320388349515</v>
      </c>
      <c r="T3023" s="5" t="s">
        <v>8328</v>
      </c>
      <c r="U3023" s="5" t="s">
        <v>8352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12">
        <f t="shared" si="190"/>
        <v>42609.70380787037</v>
      </c>
      <c r="K3024" s="5">
        <v>1468450409</v>
      </c>
      <c r="L3024" s="12">
        <f t="shared" si="191"/>
        <v>42564.70380787037</v>
      </c>
      <c r="M3024" t="b">
        <v>0</v>
      </c>
      <c r="N3024" s="5">
        <v>62</v>
      </c>
      <c r="O3024" t="b">
        <v>1</v>
      </c>
      <c r="P3024" s="5" t="s">
        <v>8301</v>
      </c>
      <c r="Q3024" s="5">
        <f t="shared" si="188"/>
        <v>100.88</v>
      </c>
      <c r="R3024" s="5">
        <v>162.70967741935485</v>
      </c>
      <c r="S3024" s="5">
        <f t="shared" si="189"/>
        <v>162.70967741935485</v>
      </c>
      <c r="T3024" s="5" t="s">
        <v>8328</v>
      </c>
      <c r="U3024" s="5" t="s">
        <v>8352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12">
        <f t="shared" si="190"/>
        <v>42166.425763888888</v>
      </c>
      <c r="K3025" s="5">
        <v>1430151186</v>
      </c>
      <c r="L3025" s="12">
        <f t="shared" si="191"/>
        <v>42121.425763888888</v>
      </c>
      <c r="M3025" t="b">
        <v>0</v>
      </c>
      <c r="N3025" s="5">
        <v>6</v>
      </c>
      <c r="O3025" t="b">
        <v>1</v>
      </c>
      <c r="P3025" s="5" t="s">
        <v>8301</v>
      </c>
      <c r="Q3025" s="5">
        <f t="shared" si="188"/>
        <v>103</v>
      </c>
      <c r="R3025" s="5">
        <v>120.16666666666667</v>
      </c>
      <c r="S3025" s="5">
        <f t="shared" si="189"/>
        <v>120.16666666666667</v>
      </c>
      <c r="T3025" s="5" t="s">
        <v>8328</v>
      </c>
      <c r="U3025" s="5" t="s">
        <v>8352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12">
        <f t="shared" si="190"/>
        <v>41188.743923611109</v>
      </c>
      <c r="K3026" s="5">
        <v>1346975475</v>
      </c>
      <c r="L3026" s="12">
        <f t="shared" si="191"/>
        <v>41158.743923611109</v>
      </c>
      <c r="M3026" t="b">
        <v>0</v>
      </c>
      <c r="N3026" s="5">
        <v>182</v>
      </c>
      <c r="O3026" t="b">
        <v>1</v>
      </c>
      <c r="P3026" s="5" t="s">
        <v>8301</v>
      </c>
      <c r="Q3026" s="5">
        <f t="shared" si="188"/>
        <v>246.42</v>
      </c>
      <c r="R3026" s="5">
        <v>67.697802197802204</v>
      </c>
      <c r="S3026" s="5">
        <f t="shared" si="189"/>
        <v>67.697802197802204</v>
      </c>
      <c r="T3026" s="5" t="s">
        <v>8328</v>
      </c>
      <c r="U3026" s="5" t="s">
        <v>8352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12">
        <f t="shared" si="190"/>
        <v>41789.416666666664</v>
      </c>
      <c r="K3027" s="5">
        <v>1399032813</v>
      </c>
      <c r="L3027" s="12">
        <f t="shared" si="191"/>
        <v>41761.259409722225</v>
      </c>
      <c r="M3027" t="b">
        <v>0</v>
      </c>
      <c r="N3027" s="5">
        <v>145</v>
      </c>
      <c r="O3027" t="b">
        <v>1</v>
      </c>
      <c r="P3027" s="5" t="s">
        <v>8301</v>
      </c>
      <c r="Q3027" s="5">
        <f t="shared" si="188"/>
        <v>302.2</v>
      </c>
      <c r="R3027" s="5">
        <v>52.103448275862071</v>
      </c>
      <c r="S3027" s="5">
        <f t="shared" si="189"/>
        <v>52.103448275862071</v>
      </c>
      <c r="T3027" s="5" t="s">
        <v>8328</v>
      </c>
      <c r="U3027" s="5" t="s">
        <v>8352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12">
        <f t="shared" si="190"/>
        <v>42797.209398148145</v>
      </c>
      <c r="K3028" s="5">
        <v>1487329292</v>
      </c>
      <c r="L3028" s="12">
        <f t="shared" si="191"/>
        <v>42783.209398148145</v>
      </c>
      <c r="M3028" t="b">
        <v>0</v>
      </c>
      <c r="N3028" s="5">
        <v>25</v>
      </c>
      <c r="O3028" t="b">
        <v>1</v>
      </c>
      <c r="P3028" s="5" t="s">
        <v>8301</v>
      </c>
      <c r="Q3028" s="5">
        <f t="shared" si="188"/>
        <v>143.33333333333334</v>
      </c>
      <c r="R3028" s="5">
        <v>51.6</v>
      </c>
      <c r="S3028" s="5">
        <f t="shared" si="189"/>
        <v>51.6</v>
      </c>
      <c r="T3028" s="5" t="s">
        <v>8328</v>
      </c>
      <c r="U3028" s="5" t="s">
        <v>8352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12">
        <f t="shared" si="190"/>
        <v>42083.412627314814</v>
      </c>
      <c r="K3029" s="5">
        <v>1424278451</v>
      </c>
      <c r="L3029" s="12">
        <f t="shared" si="191"/>
        <v>42053.454293981486</v>
      </c>
      <c r="M3029" t="b">
        <v>0</v>
      </c>
      <c r="N3029" s="5">
        <v>320</v>
      </c>
      <c r="O3029" t="b">
        <v>1</v>
      </c>
      <c r="P3029" s="5" t="s">
        <v>8301</v>
      </c>
      <c r="Q3029" s="5">
        <f t="shared" si="188"/>
        <v>131.44</v>
      </c>
      <c r="R3029" s="5">
        <v>164.3</v>
      </c>
      <c r="S3029" s="5">
        <f t="shared" si="189"/>
        <v>164.3</v>
      </c>
      <c r="T3029" s="5" t="s">
        <v>8328</v>
      </c>
      <c r="U3029" s="5" t="s">
        <v>8352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12">
        <f t="shared" si="190"/>
        <v>42597.014178240745</v>
      </c>
      <c r="K3030" s="5">
        <v>1468650025</v>
      </c>
      <c r="L3030" s="12">
        <f t="shared" si="191"/>
        <v>42567.014178240745</v>
      </c>
      <c r="M3030" t="b">
        <v>0</v>
      </c>
      <c r="N3030" s="5">
        <v>99</v>
      </c>
      <c r="O3030" t="b">
        <v>1</v>
      </c>
      <c r="P3030" s="5" t="s">
        <v>8301</v>
      </c>
      <c r="Q3030" s="5">
        <f t="shared" si="188"/>
        <v>168.02</v>
      </c>
      <c r="R3030" s="5">
        <v>84.858585858585855</v>
      </c>
      <c r="S3030" s="5">
        <f t="shared" si="189"/>
        <v>84.858585858585855</v>
      </c>
      <c r="T3030" s="5" t="s">
        <v>8328</v>
      </c>
      <c r="U3030" s="5" t="s">
        <v>8352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12">
        <f t="shared" si="190"/>
        <v>41960.940972222219</v>
      </c>
      <c r="K3031" s="5">
        <v>1413824447</v>
      </c>
      <c r="L3031" s="12">
        <f t="shared" si="191"/>
        <v>41932.458877314813</v>
      </c>
      <c r="M3031" t="b">
        <v>0</v>
      </c>
      <c r="N3031" s="5">
        <v>348</v>
      </c>
      <c r="O3031" t="b">
        <v>1</v>
      </c>
      <c r="P3031" s="5" t="s">
        <v>8301</v>
      </c>
      <c r="Q3031" s="5">
        <f t="shared" si="188"/>
        <v>109.67666666666666</v>
      </c>
      <c r="R3031" s="5">
        <v>94.548850574712645</v>
      </c>
      <c r="S3031" s="5">
        <f t="shared" si="189"/>
        <v>94.548850574712645</v>
      </c>
      <c r="T3031" s="5" t="s">
        <v>8328</v>
      </c>
      <c r="U3031" s="5" t="s">
        <v>8352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12">
        <f t="shared" si="190"/>
        <v>42263.497349537036</v>
      </c>
      <c r="K3032" s="5">
        <v>1439834171</v>
      </c>
      <c r="L3032" s="12">
        <f t="shared" si="191"/>
        <v>42233.497349537036</v>
      </c>
      <c r="M3032" t="b">
        <v>0</v>
      </c>
      <c r="N3032" s="5">
        <v>41</v>
      </c>
      <c r="O3032" t="b">
        <v>1</v>
      </c>
      <c r="P3032" s="5" t="s">
        <v>8301</v>
      </c>
      <c r="Q3032" s="5">
        <f t="shared" si="188"/>
        <v>106.68571428571428</v>
      </c>
      <c r="R3032" s="5">
        <v>45.536585365853661</v>
      </c>
      <c r="S3032" s="5">
        <f t="shared" si="189"/>
        <v>45.536585365853661</v>
      </c>
      <c r="T3032" s="5" t="s">
        <v>8328</v>
      </c>
      <c r="U3032" s="5" t="s">
        <v>8352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12">
        <f t="shared" si="190"/>
        <v>42657.632488425923</v>
      </c>
      <c r="K3033" s="5">
        <v>1471295447</v>
      </c>
      <c r="L3033" s="12">
        <f t="shared" si="191"/>
        <v>42597.632488425923</v>
      </c>
      <c r="M3033" t="b">
        <v>0</v>
      </c>
      <c r="N3033" s="5">
        <v>29</v>
      </c>
      <c r="O3033" t="b">
        <v>1</v>
      </c>
      <c r="P3033" s="5" t="s">
        <v>8301</v>
      </c>
      <c r="Q3033" s="5">
        <f t="shared" si="188"/>
        <v>100</v>
      </c>
      <c r="R3033" s="5">
        <v>51.724137931034484</v>
      </c>
      <c r="S3033" s="5">
        <f t="shared" si="189"/>
        <v>51.724137931034484</v>
      </c>
      <c r="T3033" s="5" t="s">
        <v>8328</v>
      </c>
      <c r="U3033" s="5" t="s">
        <v>8352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12">
        <f t="shared" si="190"/>
        <v>42257.794664351852</v>
      </c>
      <c r="K3034" s="5">
        <v>1439341459</v>
      </c>
      <c r="L3034" s="12">
        <f t="shared" si="191"/>
        <v>42227.794664351852</v>
      </c>
      <c r="M3034" t="b">
        <v>0</v>
      </c>
      <c r="N3034" s="5">
        <v>25</v>
      </c>
      <c r="O3034" t="b">
        <v>1</v>
      </c>
      <c r="P3034" s="5" t="s">
        <v>8301</v>
      </c>
      <c r="Q3034" s="5">
        <f t="shared" si="188"/>
        <v>127.2</v>
      </c>
      <c r="R3034" s="5">
        <v>50.88</v>
      </c>
      <c r="S3034" s="5">
        <f t="shared" si="189"/>
        <v>50.88</v>
      </c>
      <c r="T3034" s="5" t="s">
        <v>8328</v>
      </c>
      <c r="U3034" s="5" t="s">
        <v>8352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12">
        <f t="shared" si="190"/>
        <v>42599.860243055555</v>
      </c>
      <c r="K3035" s="5">
        <v>1468895925</v>
      </c>
      <c r="L3035" s="12">
        <f t="shared" si="191"/>
        <v>42569.860243055555</v>
      </c>
      <c r="M3035" t="b">
        <v>0</v>
      </c>
      <c r="N3035" s="5">
        <v>23</v>
      </c>
      <c r="O3035" t="b">
        <v>1</v>
      </c>
      <c r="P3035" s="5" t="s">
        <v>8301</v>
      </c>
      <c r="Q3035" s="5">
        <f t="shared" si="188"/>
        <v>146.53333333333333</v>
      </c>
      <c r="R3035" s="5">
        <v>191.13043478260869</v>
      </c>
      <c r="S3035" s="5">
        <f t="shared" si="189"/>
        <v>191.13043478260869</v>
      </c>
      <c r="T3035" s="5" t="s">
        <v>8328</v>
      </c>
      <c r="U3035" s="5" t="s">
        <v>8352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12">
        <f t="shared" si="190"/>
        <v>42674.915972222225</v>
      </c>
      <c r="K3036" s="5">
        <v>1475326255</v>
      </c>
      <c r="L3036" s="12">
        <f t="shared" si="191"/>
        <v>42644.285358796296</v>
      </c>
      <c r="M3036" t="b">
        <v>0</v>
      </c>
      <c r="N3036" s="5">
        <v>1260</v>
      </c>
      <c r="O3036" t="b">
        <v>1</v>
      </c>
      <c r="P3036" s="5" t="s">
        <v>8301</v>
      </c>
      <c r="Q3036" s="5">
        <f t="shared" si="188"/>
        <v>112.536</v>
      </c>
      <c r="R3036" s="5">
        <v>89.314285714285717</v>
      </c>
      <c r="S3036" s="5">
        <f t="shared" si="189"/>
        <v>89.314285714285717</v>
      </c>
      <c r="T3036" s="5" t="s">
        <v>8328</v>
      </c>
      <c r="U3036" s="5" t="s">
        <v>8352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12">
        <f t="shared" si="190"/>
        <v>41398.310289351852</v>
      </c>
      <c r="K3037" s="5">
        <v>1365082009</v>
      </c>
      <c r="L3037" s="12">
        <f t="shared" si="191"/>
        <v>41368.310289351852</v>
      </c>
      <c r="M3037" t="b">
        <v>0</v>
      </c>
      <c r="N3037" s="5">
        <v>307</v>
      </c>
      <c r="O3037" t="b">
        <v>1</v>
      </c>
      <c r="P3037" s="5" t="s">
        <v>8301</v>
      </c>
      <c r="Q3037" s="5">
        <f t="shared" si="188"/>
        <v>108.78684</v>
      </c>
      <c r="R3037" s="5">
        <v>88.588631921824103</v>
      </c>
      <c r="S3037" s="5">
        <f t="shared" si="189"/>
        <v>88.588631921824103</v>
      </c>
      <c r="T3037" s="5" t="s">
        <v>8328</v>
      </c>
      <c r="U3037" s="5" t="s">
        <v>8352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12">
        <f t="shared" si="190"/>
        <v>41502.249305555553</v>
      </c>
      <c r="K3038" s="5">
        <v>1373568644</v>
      </c>
      <c r="L3038" s="12">
        <f t="shared" si="191"/>
        <v>41466.535231481481</v>
      </c>
      <c r="M3038" t="b">
        <v>0</v>
      </c>
      <c r="N3038" s="5">
        <v>329</v>
      </c>
      <c r="O3038" t="b">
        <v>1</v>
      </c>
      <c r="P3038" s="5" t="s">
        <v>8301</v>
      </c>
      <c r="Q3038" s="5">
        <f t="shared" si="188"/>
        <v>126.732</v>
      </c>
      <c r="R3038" s="5">
        <v>96.300911854103347</v>
      </c>
      <c r="S3038" s="5">
        <f t="shared" si="189"/>
        <v>96.300911854103347</v>
      </c>
      <c r="T3038" s="5" t="s">
        <v>8328</v>
      </c>
      <c r="U3038" s="5" t="s">
        <v>8352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12">
        <f t="shared" si="190"/>
        <v>40452.957638888889</v>
      </c>
      <c r="K3039" s="5">
        <v>1279574773</v>
      </c>
      <c r="L3039" s="12">
        <f t="shared" si="191"/>
        <v>40378.643206018518</v>
      </c>
      <c r="M3039" t="b">
        <v>0</v>
      </c>
      <c r="N3039" s="5">
        <v>32</v>
      </c>
      <c r="O3039" t="b">
        <v>1</v>
      </c>
      <c r="P3039" s="5" t="s">
        <v>8301</v>
      </c>
      <c r="Q3039" s="5">
        <f t="shared" si="188"/>
        <v>213.2</v>
      </c>
      <c r="R3039" s="5">
        <v>33.3125</v>
      </c>
      <c r="S3039" s="5">
        <f t="shared" si="189"/>
        <v>33.3125</v>
      </c>
      <c r="T3039" s="5" t="s">
        <v>8328</v>
      </c>
      <c r="U3039" s="5" t="s">
        <v>8352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12">
        <f t="shared" si="190"/>
        <v>42433.002280092594</v>
      </c>
      <c r="K3040" s="5">
        <v>1451887397</v>
      </c>
      <c r="L3040" s="12">
        <f t="shared" si="191"/>
        <v>42373.002280092594</v>
      </c>
      <c r="M3040" t="b">
        <v>0</v>
      </c>
      <c r="N3040" s="5">
        <v>27</v>
      </c>
      <c r="O3040" t="b">
        <v>1</v>
      </c>
      <c r="P3040" s="5" t="s">
        <v>8301</v>
      </c>
      <c r="Q3040" s="5">
        <f t="shared" si="188"/>
        <v>100.5</v>
      </c>
      <c r="R3040" s="5">
        <v>37.222222222222221</v>
      </c>
      <c r="S3040" s="5">
        <f t="shared" si="189"/>
        <v>37.222222222222221</v>
      </c>
      <c r="T3040" s="5" t="s">
        <v>8328</v>
      </c>
      <c r="U3040" s="5" t="s">
        <v>8352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12">
        <f t="shared" si="190"/>
        <v>41637.082638888889</v>
      </c>
      <c r="K3041" s="5">
        <v>1386011038</v>
      </c>
      <c r="L3041" s="12">
        <f t="shared" si="191"/>
        <v>41610.544421296298</v>
      </c>
      <c r="M3041" t="b">
        <v>0</v>
      </c>
      <c r="N3041" s="5">
        <v>236</v>
      </c>
      <c r="O3041" t="b">
        <v>1</v>
      </c>
      <c r="P3041" s="5" t="s">
        <v>8301</v>
      </c>
      <c r="Q3041" s="5">
        <f t="shared" si="188"/>
        <v>108.7139</v>
      </c>
      <c r="R3041" s="5">
        <v>92.130423728813554</v>
      </c>
      <c r="S3041" s="5">
        <f t="shared" si="189"/>
        <v>92.130423728813554</v>
      </c>
      <c r="T3041" s="5" t="s">
        <v>8328</v>
      </c>
      <c r="U3041" s="5" t="s">
        <v>8352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12">
        <f t="shared" si="190"/>
        <v>42181.708333333328</v>
      </c>
      <c r="K3042" s="5">
        <v>1434999621</v>
      </c>
      <c r="L3042" s="12">
        <f t="shared" si="191"/>
        <v>42177.541909722218</v>
      </c>
      <c r="M3042" t="b">
        <v>0</v>
      </c>
      <c r="N3042" s="5">
        <v>42</v>
      </c>
      <c r="O3042" t="b">
        <v>1</v>
      </c>
      <c r="P3042" s="5" t="s">
        <v>8301</v>
      </c>
      <c r="Q3042" s="5">
        <f t="shared" si="188"/>
        <v>107.5</v>
      </c>
      <c r="R3042" s="5">
        <v>76.785714285714292</v>
      </c>
      <c r="S3042" s="5">
        <f t="shared" si="189"/>
        <v>76.785714285714292</v>
      </c>
      <c r="T3042" s="5" t="s">
        <v>8328</v>
      </c>
      <c r="U3042" s="5" t="s">
        <v>8352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12">
        <f t="shared" si="190"/>
        <v>42389.618611111116</v>
      </c>
      <c r="K3043" s="5">
        <v>1450731048</v>
      </c>
      <c r="L3043" s="12">
        <f t="shared" si="191"/>
        <v>42359.618611111116</v>
      </c>
      <c r="M3043" t="b">
        <v>0</v>
      </c>
      <c r="N3043" s="5">
        <v>95</v>
      </c>
      <c r="O3043" t="b">
        <v>1</v>
      </c>
      <c r="P3043" s="5" t="s">
        <v>8301</v>
      </c>
      <c r="Q3043" s="5">
        <f t="shared" si="188"/>
        <v>110.48192771084338</v>
      </c>
      <c r="R3043" s="5">
        <v>96.526315789473685</v>
      </c>
      <c r="S3043" s="5">
        <f t="shared" si="189"/>
        <v>96.526315789473685</v>
      </c>
      <c r="T3043" s="5" t="s">
        <v>8328</v>
      </c>
      <c r="U3043" s="5" t="s">
        <v>8352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12">
        <f t="shared" si="190"/>
        <v>42283.438043981485</v>
      </c>
      <c r="K3044" s="5">
        <v>1441557047</v>
      </c>
      <c r="L3044" s="12">
        <f t="shared" si="191"/>
        <v>42253.438043981485</v>
      </c>
      <c r="M3044" t="b">
        <v>0</v>
      </c>
      <c r="N3044" s="5">
        <v>37</v>
      </c>
      <c r="O3044" t="b">
        <v>1</v>
      </c>
      <c r="P3044" s="5" t="s">
        <v>8301</v>
      </c>
      <c r="Q3044" s="5">
        <f t="shared" si="188"/>
        <v>128</v>
      </c>
      <c r="R3044" s="5">
        <v>51.891891891891895</v>
      </c>
      <c r="S3044" s="5">
        <f t="shared" si="189"/>
        <v>51.891891891891895</v>
      </c>
      <c r="T3044" s="5" t="s">
        <v>8328</v>
      </c>
      <c r="U3044" s="5" t="s">
        <v>8352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12">
        <f t="shared" si="190"/>
        <v>42109.868055555555</v>
      </c>
      <c r="K3045" s="5">
        <v>1426815699</v>
      </c>
      <c r="L3045" s="12">
        <f t="shared" si="191"/>
        <v>42082.820590277777</v>
      </c>
      <c r="M3045" t="b">
        <v>0</v>
      </c>
      <c r="N3045" s="5">
        <v>128</v>
      </c>
      <c r="O3045" t="b">
        <v>1</v>
      </c>
      <c r="P3045" s="5" t="s">
        <v>8301</v>
      </c>
      <c r="Q3045" s="5">
        <f t="shared" si="188"/>
        <v>110.00666666666666</v>
      </c>
      <c r="R3045" s="5">
        <v>128.9140625</v>
      </c>
      <c r="S3045" s="5">
        <f t="shared" si="189"/>
        <v>128.9140625</v>
      </c>
      <c r="T3045" s="5" t="s">
        <v>8328</v>
      </c>
      <c r="U3045" s="5" t="s">
        <v>8352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12">
        <f t="shared" si="190"/>
        <v>42402.4768287037</v>
      </c>
      <c r="K3046" s="5">
        <v>1453137998</v>
      </c>
      <c r="L3046" s="12">
        <f t="shared" si="191"/>
        <v>42387.4768287037</v>
      </c>
      <c r="M3046" t="b">
        <v>0</v>
      </c>
      <c r="N3046" s="5">
        <v>156</v>
      </c>
      <c r="O3046" t="b">
        <v>1</v>
      </c>
      <c r="P3046" s="5" t="s">
        <v>8301</v>
      </c>
      <c r="Q3046" s="5">
        <f t="shared" si="188"/>
        <v>109.34166666666667</v>
      </c>
      <c r="R3046" s="5">
        <v>84.108974358974365</v>
      </c>
      <c r="S3046" s="5">
        <f t="shared" si="189"/>
        <v>84.108974358974365</v>
      </c>
      <c r="T3046" s="5" t="s">
        <v>8328</v>
      </c>
      <c r="U3046" s="5" t="s">
        <v>8352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12">
        <f t="shared" si="190"/>
        <v>41872.905729166669</v>
      </c>
      <c r="K3047" s="5">
        <v>1406087055</v>
      </c>
      <c r="L3047" s="12">
        <f t="shared" si="191"/>
        <v>41842.905729166669</v>
      </c>
      <c r="M3047" t="b">
        <v>0</v>
      </c>
      <c r="N3047" s="5">
        <v>64</v>
      </c>
      <c r="O3047" t="b">
        <v>1</v>
      </c>
      <c r="P3047" s="5" t="s">
        <v>8301</v>
      </c>
      <c r="Q3047" s="5">
        <f t="shared" si="188"/>
        <v>132.70650000000001</v>
      </c>
      <c r="R3047" s="5">
        <v>82.941562500000003</v>
      </c>
      <c r="S3047" s="5">
        <f t="shared" si="189"/>
        <v>82.941562500000003</v>
      </c>
      <c r="T3047" s="5" t="s">
        <v>8328</v>
      </c>
      <c r="U3047" s="5" t="s">
        <v>8352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12">
        <f t="shared" si="190"/>
        <v>41891.952777777777</v>
      </c>
      <c r="K3048" s="5">
        <v>1407784586</v>
      </c>
      <c r="L3048" s="12">
        <f t="shared" si="191"/>
        <v>41862.553078703706</v>
      </c>
      <c r="M3048" t="b">
        <v>0</v>
      </c>
      <c r="N3048" s="5">
        <v>58</v>
      </c>
      <c r="O3048" t="b">
        <v>1</v>
      </c>
      <c r="P3048" s="5" t="s">
        <v>8301</v>
      </c>
      <c r="Q3048" s="5">
        <f t="shared" si="188"/>
        <v>190.84810126582278</v>
      </c>
      <c r="R3048" s="5">
        <v>259.94827586206895</v>
      </c>
      <c r="S3048" s="5">
        <f t="shared" si="189"/>
        <v>259.94827586206895</v>
      </c>
      <c r="T3048" s="5" t="s">
        <v>8328</v>
      </c>
      <c r="U3048" s="5" t="s">
        <v>8352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12">
        <f t="shared" si="190"/>
        <v>42487.302777777775</v>
      </c>
      <c r="K3049" s="5">
        <v>1457999054</v>
      </c>
      <c r="L3049" s="12">
        <f t="shared" si="191"/>
        <v>42443.739050925928</v>
      </c>
      <c r="M3049" t="b">
        <v>0</v>
      </c>
      <c r="N3049" s="5">
        <v>20</v>
      </c>
      <c r="O3049" t="b">
        <v>1</v>
      </c>
      <c r="P3049" s="5" t="s">
        <v>8301</v>
      </c>
      <c r="Q3049" s="5">
        <f t="shared" si="188"/>
        <v>149</v>
      </c>
      <c r="R3049" s="5">
        <v>37.25</v>
      </c>
      <c r="S3049" s="5">
        <f t="shared" si="189"/>
        <v>37.25</v>
      </c>
      <c r="T3049" s="5" t="s">
        <v>8328</v>
      </c>
      <c r="U3049" s="5" t="s">
        <v>8352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12">
        <f t="shared" si="190"/>
        <v>42004.640277777777</v>
      </c>
      <c r="K3050" s="5">
        <v>1417556262</v>
      </c>
      <c r="L3050" s="12">
        <f t="shared" si="191"/>
        <v>41975.651180555556</v>
      </c>
      <c r="M3050" t="b">
        <v>0</v>
      </c>
      <c r="N3050" s="5">
        <v>47</v>
      </c>
      <c r="O3050" t="b">
        <v>1</v>
      </c>
      <c r="P3050" s="5" t="s">
        <v>8301</v>
      </c>
      <c r="Q3050" s="5">
        <f t="shared" si="188"/>
        <v>166.4</v>
      </c>
      <c r="R3050" s="5">
        <v>177.02127659574469</v>
      </c>
      <c r="S3050" s="5">
        <f t="shared" si="189"/>
        <v>177.02127659574469</v>
      </c>
      <c r="T3050" s="5" t="s">
        <v>8328</v>
      </c>
      <c r="U3050" s="5" t="s">
        <v>8352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12">
        <f t="shared" si="190"/>
        <v>42168.764525462961</v>
      </c>
      <c r="K3051" s="5">
        <v>1431649255</v>
      </c>
      <c r="L3051" s="12">
        <f t="shared" si="191"/>
        <v>42138.764525462961</v>
      </c>
      <c r="M3051" t="b">
        <v>0</v>
      </c>
      <c r="N3051" s="5">
        <v>54</v>
      </c>
      <c r="O3051" t="b">
        <v>1</v>
      </c>
      <c r="P3051" s="5" t="s">
        <v>8301</v>
      </c>
      <c r="Q3051" s="5">
        <f t="shared" si="188"/>
        <v>106.66666666666667</v>
      </c>
      <c r="R3051" s="5">
        <v>74.074074074074076</v>
      </c>
      <c r="S3051" s="5">
        <f t="shared" si="189"/>
        <v>74.074074074074076</v>
      </c>
      <c r="T3051" s="5" t="s">
        <v>8328</v>
      </c>
      <c r="U3051" s="5" t="s">
        <v>8352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12">
        <f t="shared" si="190"/>
        <v>42494.91851851852</v>
      </c>
      <c r="K3052" s="5">
        <v>1459828960</v>
      </c>
      <c r="L3052" s="12">
        <f t="shared" si="191"/>
        <v>42464.91851851852</v>
      </c>
      <c r="M3052" t="b">
        <v>0</v>
      </c>
      <c r="N3052" s="5">
        <v>9</v>
      </c>
      <c r="O3052" t="b">
        <v>1</v>
      </c>
      <c r="P3052" s="5" t="s">
        <v>8301</v>
      </c>
      <c r="Q3052" s="5">
        <f t="shared" si="188"/>
        <v>106</v>
      </c>
      <c r="R3052" s="5">
        <v>70.666666666666671</v>
      </c>
      <c r="S3052" s="5">
        <f t="shared" si="189"/>
        <v>70.666666666666671</v>
      </c>
      <c r="T3052" s="5" t="s">
        <v>8328</v>
      </c>
      <c r="U3052" s="5" t="s">
        <v>8352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12">
        <f t="shared" si="190"/>
        <v>42774.166030092594</v>
      </c>
      <c r="K3053" s="5">
        <v>1483955945</v>
      </c>
      <c r="L3053" s="12">
        <f t="shared" si="191"/>
        <v>42744.166030092594</v>
      </c>
      <c r="M3053" t="b">
        <v>1</v>
      </c>
      <c r="N3053" s="5">
        <v>35</v>
      </c>
      <c r="O3053" t="b">
        <v>0</v>
      </c>
      <c r="P3053" s="5" t="s">
        <v>8301</v>
      </c>
      <c r="Q3053" s="5">
        <f t="shared" si="188"/>
        <v>23.62857142857143</v>
      </c>
      <c r="R3053" s="5">
        <v>23.62857142857143</v>
      </c>
      <c r="S3053" s="5">
        <f t="shared" si="189"/>
        <v>23.62857142857143</v>
      </c>
      <c r="T3053" s="5" t="s">
        <v>8328</v>
      </c>
      <c r="U3053" s="5" t="s">
        <v>8352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12">
        <f t="shared" si="190"/>
        <v>42152.415972222225</v>
      </c>
      <c r="K3054" s="5">
        <v>1430237094</v>
      </c>
      <c r="L3054" s="12">
        <f t="shared" si="191"/>
        <v>42122.420069444444</v>
      </c>
      <c r="M3054" t="b">
        <v>0</v>
      </c>
      <c r="N3054" s="5">
        <v>2</v>
      </c>
      <c r="O3054" t="b">
        <v>0</v>
      </c>
      <c r="P3054" s="5" t="s">
        <v>8301</v>
      </c>
      <c r="Q3054" s="5">
        <f t="shared" si="188"/>
        <v>0.15</v>
      </c>
      <c r="R3054" s="5">
        <v>37.5</v>
      </c>
      <c r="S3054" s="5">
        <f t="shared" si="189"/>
        <v>37.5</v>
      </c>
      <c r="T3054" s="5" t="s">
        <v>8328</v>
      </c>
      <c r="U3054" s="5" t="s">
        <v>8352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12">
        <f t="shared" si="190"/>
        <v>41913.915972222225</v>
      </c>
      <c r="K3055" s="5">
        <v>1407781013</v>
      </c>
      <c r="L3055" s="12">
        <f t="shared" si="191"/>
        <v>41862.511724537035</v>
      </c>
      <c r="M3055" t="b">
        <v>0</v>
      </c>
      <c r="N3055" s="5">
        <v>3</v>
      </c>
      <c r="O3055" t="b">
        <v>0</v>
      </c>
      <c r="P3055" s="5" t="s">
        <v>8301</v>
      </c>
      <c r="Q3055" s="5">
        <f t="shared" si="188"/>
        <v>0.4</v>
      </c>
      <c r="R3055" s="5">
        <v>13.333333333333334</v>
      </c>
      <c r="S3055" s="5">
        <f t="shared" si="189"/>
        <v>13.333333333333334</v>
      </c>
      <c r="T3055" s="5" t="s">
        <v>8328</v>
      </c>
      <c r="U3055" s="5" t="s">
        <v>8352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12">
        <f t="shared" si="190"/>
        <v>42064.794444444444</v>
      </c>
      <c r="K3056" s="5">
        <v>1422043154</v>
      </c>
      <c r="L3056" s="12">
        <f t="shared" si="191"/>
        <v>42027.582800925928</v>
      </c>
      <c r="M3056" t="b">
        <v>0</v>
      </c>
      <c r="N3056" s="5">
        <v>0</v>
      </c>
      <c r="O3056" t="b">
        <v>0</v>
      </c>
      <c r="P3056" s="5" t="s">
        <v>8301</v>
      </c>
      <c r="Q3056" s="5">
        <f t="shared" si="188"/>
        <v>0</v>
      </c>
      <c r="R3056" s="5" t="e">
        <v>#DIV/0!</v>
      </c>
      <c r="S3056" s="5">
        <f t="shared" si="189"/>
        <v>0</v>
      </c>
      <c r="T3056" s="5" t="s">
        <v>8328</v>
      </c>
      <c r="U3056" s="5" t="s">
        <v>8352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12">
        <f t="shared" si="190"/>
        <v>42013.70821759259</v>
      </c>
      <c r="K3057" s="5">
        <v>1415660390</v>
      </c>
      <c r="L3057" s="12">
        <f t="shared" si="191"/>
        <v>41953.70821759259</v>
      </c>
      <c r="M3057" t="b">
        <v>0</v>
      </c>
      <c r="N3057" s="5">
        <v>1</v>
      </c>
      <c r="O3057" t="b">
        <v>0</v>
      </c>
      <c r="P3057" s="5" t="s">
        <v>8301</v>
      </c>
      <c r="Q3057" s="5">
        <f t="shared" si="188"/>
        <v>5.0000000000000001E-3</v>
      </c>
      <c r="R3057" s="5">
        <v>1</v>
      </c>
      <c r="S3057" s="5">
        <f t="shared" si="189"/>
        <v>1</v>
      </c>
      <c r="T3057" s="5" t="s">
        <v>8328</v>
      </c>
      <c r="U3057" s="5" t="s">
        <v>8352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12">
        <f t="shared" si="190"/>
        <v>41911.386388888888</v>
      </c>
      <c r="K3058" s="5">
        <v>1406819784</v>
      </c>
      <c r="L3058" s="12">
        <f t="shared" si="191"/>
        <v>41851.386388888888</v>
      </c>
      <c r="M3058" t="b">
        <v>0</v>
      </c>
      <c r="N3058" s="5">
        <v>0</v>
      </c>
      <c r="O3058" t="b">
        <v>0</v>
      </c>
      <c r="P3058" s="5" t="s">
        <v>8301</v>
      </c>
      <c r="Q3058" s="5">
        <f t="shared" si="188"/>
        <v>0</v>
      </c>
      <c r="R3058" s="5" t="e">
        <v>#DIV/0!</v>
      </c>
      <c r="S3058" s="5">
        <f t="shared" si="189"/>
        <v>0</v>
      </c>
      <c r="T3058" s="5" t="s">
        <v>8328</v>
      </c>
      <c r="U3058" s="5" t="s">
        <v>8352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12">
        <f t="shared" si="190"/>
        <v>42463.358923611115</v>
      </c>
      <c r="K3059" s="5">
        <v>1457105811</v>
      </c>
      <c r="L3059" s="12">
        <f t="shared" si="191"/>
        <v>42433.400590277779</v>
      </c>
      <c r="M3059" t="b">
        <v>0</v>
      </c>
      <c r="N3059" s="5">
        <v>0</v>
      </c>
      <c r="O3059" t="b">
        <v>0</v>
      </c>
      <c r="P3059" s="5" t="s">
        <v>8301</v>
      </c>
      <c r="Q3059" s="5">
        <f t="shared" si="188"/>
        <v>0</v>
      </c>
      <c r="R3059" s="5" t="e">
        <v>#DIV/0!</v>
      </c>
      <c r="S3059" s="5">
        <f t="shared" si="189"/>
        <v>0</v>
      </c>
      <c r="T3059" s="5" t="s">
        <v>8328</v>
      </c>
      <c r="U3059" s="5" t="s">
        <v>8352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12">
        <f t="shared" si="190"/>
        <v>42510.124305555553</v>
      </c>
      <c r="K3060" s="5">
        <v>1459414740</v>
      </c>
      <c r="L3060" s="12">
        <f t="shared" si="191"/>
        <v>42460.124305555553</v>
      </c>
      <c r="M3060" t="b">
        <v>0</v>
      </c>
      <c r="N3060" s="5">
        <v>3</v>
      </c>
      <c r="O3060" t="b">
        <v>0</v>
      </c>
      <c r="P3060" s="5" t="s">
        <v>8301</v>
      </c>
      <c r="Q3060" s="5">
        <f t="shared" si="188"/>
        <v>1.6666666666666666E-2</v>
      </c>
      <c r="R3060" s="5">
        <v>1</v>
      </c>
      <c r="S3060" s="5">
        <f t="shared" si="189"/>
        <v>1</v>
      </c>
      <c r="T3060" s="5" t="s">
        <v>8328</v>
      </c>
      <c r="U3060" s="5" t="s">
        <v>8352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12">
        <f t="shared" si="190"/>
        <v>41859.685717592591</v>
      </c>
      <c r="K3061" s="5">
        <v>1404944846</v>
      </c>
      <c r="L3061" s="12">
        <f t="shared" si="191"/>
        <v>41829.685717592591</v>
      </c>
      <c r="M3061" t="b">
        <v>0</v>
      </c>
      <c r="N3061" s="5">
        <v>11</v>
      </c>
      <c r="O3061" t="b">
        <v>0</v>
      </c>
      <c r="P3061" s="5" t="s">
        <v>8301</v>
      </c>
      <c r="Q3061" s="5">
        <f t="shared" si="188"/>
        <v>3.0066666666666668</v>
      </c>
      <c r="R3061" s="5">
        <v>41</v>
      </c>
      <c r="S3061" s="5">
        <f t="shared" si="189"/>
        <v>41</v>
      </c>
      <c r="T3061" s="5" t="s">
        <v>8328</v>
      </c>
      <c r="U3061" s="5" t="s">
        <v>8352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12">
        <f t="shared" si="190"/>
        <v>42275.024699074071</v>
      </c>
      <c r="K3062" s="5">
        <v>1440830134</v>
      </c>
      <c r="L3062" s="12">
        <f t="shared" si="191"/>
        <v>42245.024699074071</v>
      </c>
      <c r="M3062" t="b">
        <v>0</v>
      </c>
      <c r="N3062" s="5">
        <v>6</v>
      </c>
      <c r="O3062" t="b">
        <v>0</v>
      </c>
      <c r="P3062" s="5" t="s">
        <v>8301</v>
      </c>
      <c r="Q3062" s="5">
        <f t="shared" si="188"/>
        <v>0.15227272727272728</v>
      </c>
      <c r="R3062" s="5">
        <v>55.833333333333336</v>
      </c>
      <c r="S3062" s="5">
        <f t="shared" si="189"/>
        <v>55.833333333333336</v>
      </c>
      <c r="T3062" s="5" t="s">
        <v>8328</v>
      </c>
      <c r="U3062" s="5" t="s">
        <v>8352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12">
        <f t="shared" si="190"/>
        <v>41864.534120370372</v>
      </c>
      <c r="K3063" s="5">
        <v>1405363748</v>
      </c>
      <c r="L3063" s="12">
        <f t="shared" si="191"/>
        <v>41834.534120370372</v>
      </c>
      <c r="M3063" t="b">
        <v>0</v>
      </c>
      <c r="N3063" s="5">
        <v>0</v>
      </c>
      <c r="O3063" t="b">
        <v>0</v>
      </c>
      <c r="P3063" s="5" t="s">
        <v>8301</v>
      </c>
      <c r="Q3063" s="5">
        <f t="shared" si="188"/>
        <v>0</v>
      </c>
      <c r="R3063" s="5" t="e">
        <v>#DIV/0!</v>
      </c>
      <c r="S3063" s="5">
        <f t="shared" si="189"/>
        <v>0</v>
      </c>
      <c r="T3063" s="5" t="s">
        <v>8328</v>
      </c>
      <c r="U3063" s="5" t="s">
        <v>8352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12">
        <f t="shared" si="190"/>
        <v>42277.5</v>
      </c>
      <c r="K3064" s="5">
        <v>1441111892</v>
      </c>
      <c r="L3064" s="12">
        <f t="shared" si="191"/>
        <v>42248.285787037035</v>
      </c>
      <c r="M3064" t="b">
        <v>0</v>
      </c>
      <c r="N3064" s="5">
        <v>67</v>
      </c>
      <c r="O3064" t="b">
        <v>0</v>
      </c>
      <c r="P3064" s="5" t="s">
        <v>8301</v>
      </c>
      <c r="Q3064" s="5">
        <f t="shared" si="188"/>
        <v>66.84</v>
      </c>
      <c r="R3064" s="5">
        <v>99.761194029850742</v>
      </c>
      <c r="S3064" s="5">
        <f t="shared" si="189"/>
        <v>99.761194029850742</v>
      </c>
      <c r="T3064" s="5" t="s">
        <v>8328</v>
      </c>
      <c r="U3064" s="5" t="s">
        <v>8352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12">
        <f t="shared" si="190"/>
        <v>42665.672893518524</v>
      </c>
      <c r="K3065" s="5">
        <v>1474150138</v>
      </c>
      <c r="L3065" s="12">
        <f t="shared" si="191"/>
        <v>42630.672893518524</v>
      </c>
      <c r="M3065" t="b">
        <v>0</v>
      </c>
      <c r="N3065" s="5">
        <v>23</v>
      </c>
      <c r="O3065" t="b">
        <v>0</v>
      </c>
      <c r="P3065" s="5" t="s">
        <v>8301</v>
      </c>
      <c r="Q3065" s="5">
        <f t="shared" si="188"/>
        <v>19.566666666666666</v>
      </c>
      <c r="R3065" s="5">
        <v>25.521739130434781</v>
      </c>
      <c r="S3065" s="5">
        <f t="shared" si="189"/>
        <v>25.521739130434781</v>
      </c>
      <c r="T3065" s="5" t="s">
        <v>8328</v>
      </c>
      <c r="U3065" s="5" t="s">
        <v>8352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12">
        <f t="shared" si="190"/>
        <v>42330.040972222225</v>
      </c>
      <c r="K3066" s="5">
        <v>1445483246</v>
      </c>
      <c r="L3066" s="12">
        <f t="shared" si="191"/>
        <v>42298.880162037036</v>
      </c>
      <c r="M3066" t="b">
        <v>0</v>
      </c>
      <c r="N3066" s="5">
        <v>72</v>
      </c>
      <c r="O3066" t="b">
        <v>0</v>
      </c>
      <c r="P3066" s="5" t="s">
        <v>8301</v>
      </c>
      <c r="Q3066" s="5">
        <f t="shared" si="188"/>
        <v>11.294666666666666</v>
      </c>
      <c r="R3066" s="5">
        <v>117.65277777777777</v>
      </c>
      <c r="S3066" s="5">
        <f t="shared" si="189"/>
        <v>117.65277777777777</v>
      </c>
      <c r="T3066" s="5" t="s">
        <v>8328</v>
      </c>
      <c r="U3066" s="5" t="s">
        <v>8352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12">
        <f t="shared" si="190"/>
        <v>41849.805231481485</v>
      </c>
      <c r="K3067" s="5">
        <v>1404523172</v>
      </c>
      <c r="L3067" s="12">
        <f t="shared" si="191"/>
        <v>41824.805231481485</v>
      </c>
      <c r="M3067" t="b">
        <v>0</v>
      </c>
      <c r="N3067" s="5">
        <v>2</v>
      </c>
      <c r="O3067" t="b">
        <v>0</v>
      </c>
      <c r="P3067" s="5" t="s">
        <v>8301</v>
      </c>
      <c r="Q3067" s="5">
        <f t="shared" si="188"/>
        <v>0.04</v>
      </c>
      <c r="R3067" s="5">
        <v>5</v>
      </c>
      <c r="S3067" s="5">
        <f t="shared" si="189"/>
        <v>5</v>
      </c>
      <c r="T3067" s="5" t="s">
        <v>8328</v>
      </c>
      <c r="U3067" s="5" t="s">
        <v>8352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12">
        <f t="shared" si="190"/>
        <v>42560.978437500002</v>
      </c>
      <c r="K3068" s="5">
        <v>1465536537</v>
      </c>
      <c r="L3068" s="12">
        <f t="shared" si="191"/>
        <v>42530.978437500002</v>
      </c>
      <c r="M3068" t="b">
        <v>0</v>
      </c>
      <c r="N3068" s="5">
        <v>15</v>
      </c>
      <c r="O3068" t="b">
        <v>0</v>
      </c>
      <c r="P3068" s="5" t="s">
        <v>8301</v>
      </c>
      <c r="Q3068" s="5">
        <f t="shared" si="188"/>
        <v>11.985714285714286</v>
      </c>
      <c r="R3068" s="5">
        <v>2796.6666666666665</v>
      </c>
      <c r="S3068" s="5">
        <f t="shared" si="189"/>
        <v>2796.6666666666665</v>
      </c>
      <c r="T3068" s="5" t="s">
        <v>8328</v>
      </c>
      <c r="U3068" s="5" t="s">
        <v>8352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12">
        <f t="shared" si="190"/>
        <v>42256.688414351855</v>
      </c>
      <c r="K3069" s="5">
        <v>1439245879</v>
      </c>
      <c r="L3069" s="12">
        <f t="shared" si="191"/>
        <v>42226.688414351855</v>
      </c>
      <c r="M3069" t="b">
        <v>0</v>
      </c>
      <c r="N3069" s="5">
        <v>1</v>
      </c>
      <c r="O3069" t="b">
        <v>0</v>
      </c>
      <c r="P3069" s="5" t="s">
        <v>8301</v>
      </c>
      <c r="Q3069" s="5">
        <f t="shared" si="188"/>
        <v>2.5</v>
      </c>
      <c r="R3069" s="5">
        <v>200</v>
      </c>
      <c r="S3069" s="5">
        <f t="shared" si="189"/>
        <v>200</v>
      </c>
      <c r="T3069" s="5" t="s">
        <v>8328</v>
      </c>
      <c r="U3069" s="5" t="s">
        <v>8352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12">
        <f t="shared" si="190"/>
        <v>42293.441574074073</v>
      </c>
      <c r="K3070" s="5">
        <v>1442421352</v>
      </c>
      <c r="L3070" s="12">
        <f t="shared" si="191"/>
        <v>42263.441574074073</v>
      </c>
      <c r="M3070" t="b">
        <v>0</v>
      </c>
      <c r="N3070" s="5">
        <v>2</v>
      </c>
      <c r="O3070" t="b">
        <v>0</v>
      </c>
      <c r="P3070" s="5" t="s">
        <v>8301</v>
      </c>
      <c r="Q3070" s="5">
        <f t="shared" si="188"/>
        <v>7.0000000000000007E-2</v>
      </c>
      <c r="R3070" s="5">
        <v>87.5</v>
      </c>
      <c r="S3070" s="5">
        <f t="shared" si="189"/>
        <v>87.5</v>
      </c>
      <c r="T3070" s="5" t="s">
        <v>8328</v>
      </c>
      <c r="U3070" s="5" t="s">
        <v>8352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12">
        <f t="shared" si="190"/>
        <v>41987.583726851852</v>
      </c>
      <c r="K3071" s="5">
        <v>1415995234</v>
      </c>
      <c r="L3071" s="12">
        <f t="shared" si="191"/>
        <v>41957.583726851852</v>
      </c>
      <c r="M3071" t="b">
        <v>0</v>
      </c>
      <c r="N3071" s="5">
        <v>7</v>
      </c>
      <c r="O3071" t="b">
        <v>0</v>
      </c>
      <c r="P3071" s="5" t="s">
        <v>8301</v>
      </c>
      <c r="Q3071" s="5">
        <f t="shared" si="188"/>
        <v>14.1</v>
      </c>
      <c r="R3071" s="5">
        <v>20.142857142857142</v>
      </c>
      <c r="S3071" s="5">
        <f t="shared" si="189"/>
        <v>20.142857142857142</v>
      </c>
      <c r="T3071" s="5" t="s">
        <v>8328</v>
      </c>
      <c r="U3071" s="5" t="s">
        <v>8352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12">
        <f t="shared" si="190"/>
        <v>42711.483437499999</v>
      </c>
      <c r="K3072" s="5">
        <v>1479317769</v>
      </c>
      <c r="L3072" s="12">
        <f t="shared" si="191"/>
        <v>42690.483437499999</v>
      </c>
      <c r="M3072" t="b">
        <v>0</v>
      </c>
      <c r="N3072" s="5">
        <v>16</v>
      </c>
      <c r="O3072" t="b">
        <v>0</v>
      </c>
      <c r="P3072" s="5" t="s">
        <v>8301</v>
      </c>
      <c r="Q3072" s="5">
        <f t="shared" si="188"/>
        <v>3.34</v>
      </c>
      <c r="R3072" s="5">
        <v>20.875</v>
      </c>
      <c r="S3072" s="5">
        <f t="shared" si="189"/>
        <v>20.875</v>
      </c>
      <c r="T3072" s="5" t="s">
        <v>8328</v>
      </c>
      <c r="U3072" s="5" t="s">
        <v>8352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12">
        <f t="shared" si="190"/>
        <v>42114.999305555553</v>
      </c>
      <c r="K3073" s="5">
        <v>1428082481</v>
      </c>
      <c r="L3073" s="12">
        <f t="shared" si="191"/>
        <v>42097.482418981483</v>
      </c>
      <c r="M3073" t="b">
        <v>0</v>
      </c>
      <c r="N3073" s="5">
        <v>117</v>
      </c>
      <c r="O3073" t="b">
        <v>0</v>
      </c>
      <c r="P3073" s="5" t="s">
        <v>8301</v>
      </c>
      <c r="Q3073" s="5">
        <f t="shared" si="188"/>
        <v>59.774999999999999</v>
      </c>
      <c r="R3073" s="5">
        <v>61.307692307692307</v>
      </c>
      <c r="S3073" s="5">
        <f t="shared" si="189"/>
        <v>61.307692307692307</v>
      </c>
      <c r="T3073" s="5" t="s">
        <v>8328</v>
      </c>
      <c r="U3073" s="5" t="s">
        <v>8352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12">
        <f t="shared" si="190"/>
        <v>42672.823611111111</v>
      </c>
      <c r="K3074" s="5">
        <v>1476549262</v>
      </c>
      <c r="L3074" s="12">
        <f t="shared" si="191"/>
        <v>42658.440532407403</v>
      </c>
      <c r="M3074" t="b">
        <v>0</v>
      </c>
      <c r="N3074" s="5">
        <v>2</v>
      </c>
      <c r="O3074" t="b">
        <v>0</v>
      </c>
      <c r="P3074" s="5" t="s">
        <v>8301</v>
      </c>
      <c r="Q3074" s="5">
        <f t="shared" ref="Q3074:Q3137" si="192">E3074*100/D3074</f>
        <v>1.6666666666666666E-2</v>
      </c>
      <c r="R3074" s="5">
        <v>1</v>
      </c>
      <c r="S3074" s="5">
        <f t="shared" ref="S3074:S3137" si="193">IFERROR(R3074,0)</f>
        <v>1</v>
      </c>
      <c r="T3074" s="5" t="s">
        <v>8328</v>
      </c>
      <c r="U3074" s="5" t="s">
        <v>8352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12">
        <f t="shared" ref="J3075:J3138" si="194">(I3075/86400)+25569+(-6/24)</f>
        <v>42169.554861111115</v>
      </c>
      <c r="K3075" s="5">
        <v>1429287900</v>
      </c>
      <c r="L3075" s="12">
        <f t="shared" ref="L3075:L3138" si="195">(K3075/86400)+25569+(-6/24)</f>
        <v>42111.434027777781</v>
      </c>
      <c r="M3075" t="b">
        <v>0</v>
      </c>
      <c r="N3075" s="5">
        <v>7</v>
      </c>
      <c r="O3075" t="b">
        <v>0</v>
      </c>
      <c r="P3075" s="5" t="s">
        <v>8301</v>
      </c>
      <c r="Q3075" s="5">
        <f t="shared" si="192"/>
        <v>2.3035714285714284E-2</v>
      </c>
      <c r="R3075" s="5">
        <v>92.142857142857139</v>
      </c>
      <c r="S3075" s="5">
        <f t="shared" si="193"/>
        <v>92.142857142857139</v>
      </c>
      <c r="T3075" s="5" t="s">
        <v>8328</v>
      </c>
      <c r="U3075" s="5" t="s">
        <v>8352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12">
        <f t="shared" si="194"/>
        <v>42439.321284722224</v>
      </c>
      <c r="K3076" s="5">
        <v>1455025359</v>
      </c>
      <c r="L3076" s="12">
        <f t="shared" si="195"/>
        <v>42409.321284722224</v>
      </c>
      <c r="M3076" t="b">
        <v>0</v>
      </c>
      <c r="N3076" s="5">
        <v>3</v>
      </c>
      <c r="O3076" t="b">
        <v>0</v>
      </c>
      <c r="P3076" s="5" t="s">
        <v>8301</v>
      </c>
      <c r="Q3076" s="5">
        <f t="shared" si="192"/>
        <v>8.7999999999999995E-2</v>
      </c>
      <c r="R3076" s="5">
        <v>7.333333333333333</v>
      </c>
      <c r="S3076" s="5">
        <f t="shared" si="193"/>
        <v>7.333333333333333</v>
      </c>
      <c r="T3076" s="5" t="s">
        <v>8328</v>
      </c>
      <c r="U3076" s="5" t="s">
        <v>8352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12">
        <f t="shared" si="194"/>
        <v>42600.852314814816</v>
      </c>
      <c r="K3077" s="5">
        <v>1467253640</v>
      </c>
      <c r="L3077" s="12">
        <f t="shared" si="195"/>
        <v>42550.852314814816</v>
      </c>
      <c r="M3077" t="b">
        <v>0</v>
      </c>
      <c r="N3077" s="5">
        <v>20</v>
      </c>
      <c r="O3077" t="b">
        <v>0</v>
      </c>
      <c r="P3077" s="5" t="s">
        <v>8301</v>
      </c>
      <c r="Q3077" s="5">
        <f t="shared" si="192"/>
        <v>8.64</v>
      </c>
      <c r="R3077" s="5">
        <v>64.8</v>
      </c>
      <c r="S3077" s="5">
        <f t="shared" si="193"/>
        <v>64.8</v>
      </c>
      <c r="T3077" s="5" t="s">
        <v>8328</v>
      </c>
      <c r="U3077" s="5" t="s">
        <v>8352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12">
        <f t="shared" si="194"/>
        <v>42286.401886574073</v>
      </c>
      <c r="K3078" s="5">
        <v>1439221123</v>
      </c>
      <c r="L3078" s="12">
        <f t="shared" si="195"/>
        <v>42226.401886574073</v>
      </c>
      <c r="M3078" t="b">
        <v>0</v>
      </c>
      <c r="N3078" s="5">
        <v>50</v>
      </c>
      <c r="O3078" t="b">
        <v>0</v>
      </c>
      <c r="P3078" s="5" t="s">
        <v>8301</v>
      </c>
      <c r="Q3078" s="5">
        <f t="shared" si="192"/>
        <v>15.06</v>
      </c>
      <c r="R3078" s="5">
        <v>30.12</v>
      </c>
      <c r="S3078" s="5">
        <f t="shared" si="193"/>
        <v>30.12</v>
      </c>
      <c r="T3078" s="5" t="s">
        <v>8328</v>
      </c>
      <c r="U3078" s="5" t="s">
        <v>8352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12">
        <f t="shared" si="194"/>
        <v>42796.706921296296</v>
      </c>
      <c r="K3079" s="5">
        <v>1485903478</v>
      </c>
      <c r="L3079" s="12">
        <f t="shared" si="195"/>
        <v>42766.706921296296</v>
      </c>
      <c r="M3079" t="b">
        <v>0</v>
      </c>
      <c r="N3079" s="5">
        <v>2</v>
      </c>
      <c r="O3079" t="b">
        <v>0</v>
      </c>
      <c r="P3079" s="5" t="s">
        <v>8301</v>
      </c>
      <c r="Q3079" s="5">
        <f t="shared" si="192"/>
        <v>0.47727272727272729</v>
      </c>
      <c r="R3079" s="5">
        <v>52.5</v>
      </c>
      <c r="S3079" s="5">
        <f t="shared" si="193"/>
        <v>52.5</v>
      </c>
      <c r="T3079" s="5" t="s">
        <v>8328</v>
      </c>
      <c r="U3079" s="5" t="s">
        <v>8352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12">
        <f t="shared" si="194"/>
        <v>42060.888831018514</v>
      </c>
      <c r="K3080" s="5">
        <v>1422328795</v>
      </c>
      <c r="L3080" s="12">
        <f t="shared" si="195"/>
        <v>42030.888831018514</v>
      </c>
      <c r="M3080" t="b">
        <v>0</v>
      </c>
      <c r="N3080" s="5">
        <v>3</v>
      </c>
      <c r="O3080" t="b">
        <v>0</v>
      </c>
      <c r="P3080" s="5" t="s">
        <v>8301</v>
      </c>
      <c r="Q3080" s="5">
        <f t="shared" si="192"/>
        <v>0.11833333333333333</v>
      </c>
      <c r="R3080" s="5">
        <v>23.666666666666668</v>
      </c>
      <c r="S3080" s="5">
        <f t="shared" si="193"/>
        <v>23.666666666666668</v>
      </c>
      <c r="T3080" s="5" t="s">
        <v>8328</v>
      </c>
      <c r="U3080" s="5" t="s">
        <v>8352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12">
        <f t="shared" si="194"/>
        <v>42085.421701388885</v>
      </c>
      <c r="K3081" s="5">
        <v>1424452035</v>
      </c>
      <c r="L3081" s="12">
        <f t="shared" si="195"/>
        <v>42055.463368055556</v>
      </c>
      <c r="M3081" t="b">
        <v>0</v>
      </c>
      <c r="N3081" s="5">
        <v>27</v>
      </c>
      <c r="O3081" t="b">
        <v>0</v>
      </c>
      <c r="P3081" s="5" t="s">
        <v>8301</v>
      </c>
      <c r="Q3081" s="5">
        <f t="shared" si="192"/>
        <v>0.84173998587352461</v>
      </c>
      <c r="R3081" s="5">
        <v>415.77777777777777</v>
      </c>
      <c r="S3081" s="5">
        <f t="shared" si="193"/>
        <v>415.77777777777777</v>
      </c>
      <c r="T3081" s="5" t="s">
        <v>8328</v>
      </c>
      <c r="U3081" s="5" t="s">
        <v>8352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12">
        <f t="shared" si="194"/>
        <v>41999.8199537037</v>
      </c>
      <c r="K3082" s="5">
        <v>1414456844</v>
      </c>
      <c r="L3082" s="12">
        <f t="shared" si="195"/>
        <v>41939.778287037036</v>
      </c>
      <c r="M3082" t="b">
        <v>0</v>
      </c>
      <c r="N3082" s="5">
        <v>7</v>
      </c>
      <c r="O3082" t="b">
        <v>0</v>
      </c>
      <c r="P3082" s="5" t="s">
        <v>8301</v>
      </c>
      <c r="Q3082" s="5">
        <f t="shared" si="192"/>
        <v>1.8800000000000001E-2</v>
      </c>
      <c r="R3082" s="5">
        <v>53.714285714285715</v>
      </c>
      <c r="S3082" s="5">
        <f t="shared" si="193"/>
        <v>53.714285714285715</v>
      </c>
      <c r="T3082" s="5" t="s">
        <v>8328</v>
      </c>
      <c r="U3082" s="5" t="s">
        <v>8352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12">
        <f t="shared" si="194"/>
        <v>42266.931608796294</v>
      </c>
      <c r="K3083" s="5">
        <v>1440130891</v>
      </c>
      <c r="L3083" s="12">
        <f t="shared" si="195"/>
        <v>42236.931608796294</v>
      </c>
      <c r="M3083" t="b">
        <v>0</v>
      </c>
      <c r="N3083" s="5">
        <v>5</v>
      </c>
      <c r="O3083" t="b">
        <v>0</v>
      </c>
      <c r="P3083" s="5" t="s">
        <v>8301</v>
      </c>
      <c r="Q3083" s="5">
        <f t="shared" si="192"/>
        <v>0.21029999999999999</v>
      </c>
      <c r="R3083" s="5">
        <v>420.6</v>
      </c>
      <c r="S3083" s="5">
        <f t="shared" si="193"/>
        <v>420.6</v>
      </c>
      <c r="T3083" s="5" t="s">
        <v>8328</v>
      </c>
      <c r="U3083" s="5" t="s">
        <v>8352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12">
        <f t="shared" si="194"/>
        <v>42323.71465277778</v>
      </c>
      <c r="K3084" s="5">
        <v>1445033346</v>
      </c>
      <c r="L3084" s="12">
        <f t="shared" si="195"/>
        <v>42293.672986111109</v>
      </c>
      <c r="M3084" t="b">
        <v>0</v>
      </c>
      <c r="N3084" s="5">
        <v>0</v>
      </c>
      <c r="O3084" t="b">
        <v>0</v>
      </c>
      <c r="P3084" s="5" t="s">
        <v>8301</v>
      </c>
      <c r="Q3084" s="5">
        <f t="shared" si="192"/>
        <v>0</v>
      </c>
      <c r="R3084" s="5" t="e">
        <v>#DIV/0!</v>
      </c>
      <c r="S3084" s="5">
        <f t="shared" si="193"/>
        <v>0</v>
      </c>
      <c r="T3084" s="5" t="s">
        <v>8328</v>
      </c>
      <c r="U3084" s="5" t="s">
        <v>8352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12">
        <f t="shared" si="194"/>
        <v>41882.958333333336</v>
      </c>
      <c r="K3085" s="5">
        <v>1406986278</v>
      </c>
      <c r="L3085" s="12">
        <f t="shared" si="195"/>
        <v>41853.313402777778</v>
      </c>
      <c r="M3085" t="b">
        <v>0</v>
      </c>
      <c r="N3085" s="5">
        <v>3</v>
      </c>
      <c r="O3085" t="b">
        <v>0</v>
      </c>
      <c r="P3085" s="5" t="s">
        <v>8301</v>
      </c>
      <c r="Q3085" s="5">
        <f t="shared" si="192"/>
        <v>0.28000000000000003</v>
      </c>
      <c r="R3085" s="5">
        <v>18.666666666666668</v>
      </c>
      <c r="S3085" s="5">
        <f t="shared" si="193"/>
        <v>18.666666666666668</v>
      </c>
      <c r="T3085" s="5" t="s">
        <v>8328</v>
      </c>
      <c r="U3085" s="5" t="s">
        <v>8352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12">
        <f t="shared" si="194"/>
        <v>42129.533333333333</v>
      </c>
      <c r="K3086" s="5">
        <v>1428340931</v>
      </c>
      <c r="L3086" s="12">
        <f t="shared" si="195"/>
        <v>42100.473738425921</v>
      </c>
      <c r="M3086" t="b">
        <v>0</v>
      </c>
      <c r="N3086" s="5">
        <v>6</v>
      </c>
      <c r="O3086" t="b">
        <v>0</v>
      </c>
      <c r="P3086" s="5" t="s">
        <v>8301</v>
      </c>
      <c r="Q3086" s="5">
        <f t="shared" si="192"/>
        <v>11.57920670115792</v>
      </c>
      <c r="R3086" s="5">
        <v>78.333333333333329</v>
      </c>
      <c r="S3086" s="5">
        <f t="shared" si="193"/>
        <v>78.333333333333329</v>
      </c>
      <c r="T3086" s="5" t="s">
        <v>8328</v>
      </c>
      <c r="U3086" s="5" t="s">
        <v>8352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12">
        <f t="shared" si="194"/>
        <v>42276.633784722224</v>
      </c>
      <c r="K3087" s="5">
        <v>1440969159</v>
      </c>
      <c r="L3087" s="12">
        <f t="shared" si="195"/>
        <v>42246.633784722224</v>
      </c>
      <c r="M3087" t="b">
        <v>0</v>
      </c>
      <c r="N3087" s="5">
        <v>9</v>
      </c>
      <c r="O3087" t="b">
        <v>0</v>
      </c>
      <c r="P3087" s="5" t="s">
        <v>8301</v>
      </c>
      <c r="Q3087" s="5">
        <f t="shared" si="192"/>
        <v>2.44</v>
      </c>
      <c r="R3087" s="5">
        <v>67.777777777777771</v>
      </c>
      <c r="S3087" s="5">
        <f t="shared" si="193"/>
        <v>67.777777777777771</v>
      </c>
      <c r="T3087" s="5" t="s">
        <v>8328</v>
      </c>
      <c r="U3087" s="5" t="s">
        <v>8352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12">
        <f t="shared" si="194"/>
        <v>42233.42082175926</v>
      </c>
      <c r="K3088" s="5">
        <v>1434643559</v>
      </c>
      <c r="L3088" s="12">
        <f t="shared" si="195"/>
        <v>42173.42082175926</v>
      </c>
      <c r="M3088" t="b">
        <v>0</v>
      </c>
      <c r="N3088" s="5">
        <v>3</v>
      </c>
      <c r="O3088" t="b">
        <v>0</v>
      </c>
      <c r="P3088" s="5" t="s">
        <v>8301</v>
      </c>
      <c r="Q3088" s="5">
        <f t="shared" si="192"/>
        <v>0.25</v>
      </c>
      <c r="R3088" s="5">
        <v>16.666666666666668</v>
      </c>
      <c r="S3088" s="5">
        <f t="shared" si="193"/>
        <v>16.666666666666668</v>
      </c>
      <c r="T3088" s="5" t="s">
        <v>8328</v>
      </c>
      <c r="U3088" s="5" t="s">
        <v>8352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12">
        <f t="shared" si="194"/>
        <v>42724.942013888889</v>
      </c>
      <c r="K3089" s="5">
        <v>1477107390</v>
      </c>
      <c r="L3089" s="12">
        <f t="shared" si="195"/>
        <v>42664.900347222225</v>
      </c>
      <c r="M3089" t="b">
        <v>0</v>
      </c>
      <c r="N3089" s="5">
        <v>2</v>
      </c>
      <c r="O3089" t="b">
        <v>0</v>
      </c>
      <c r="P3089" s="5" t="s">
        <v>8301</v>
      </c>
      <c r="Q3089" s="5">
        <f t="shared" si="192"/>
        <v>0.625</v>
      </c>
      <c r="R3089" s="5">
        <v>62.5</v>
      </c>
      <c r="S3089" s="5">
        <f t="shared" si="193"/>
        <v>62.5</v>
      </c>
      <c r="T3089" s="5" t="s">
        <v>8328</v>
      </c>
      <c r="U3089" s="5" t="s">
        <v>8352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12">
        <f t="shared" si="194"/>
        <v>42012.320138888885</v>
      </c>
      <c r="K3090" s="5">
        <v>1418046247</v>
      </c>
      <c r="L3090" s="12">
        <f t="shared" si="195"/>
        <v>41981.32230324074</v>
      </c>
      <c r="M3090" t="b">
        <v>0</v>
      </c>
      <c r="N3090" s="5">
        <v>3</v>
      </c>
      <c r="O3090" t="b">
        <v>0</v>
      </c>
      <c r="P3090" s="5" t="s">
        <v>8301</v>
      </c>
      <c r="Q3090" s="5">
        <f t="shared" si="192"/>
        <v>0.19384615384615383</v>
      </c>
      <c r="R3090" s="5">
        <v>42</v>
      </c>
      <c r="S3090" s="5">
        <f t="shared" si="193"/>
        <v>42</v>
      </c>
      <c r="T3090" s="5" t="s">
        <v>8328</v>
      </c>
      <c r="U3090" s="5" t="s">
        <v>8352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12">
        <f t="shared" si="194"/>
        <v>42559.832638888889</v>
      </c>
      <c r="K3091" s="5">
        <v>1465304483</v>
      </c>
      <c r="L3091" s="12">
        <f t="shared" si="195"/>
        <v>42528.292627314819</v>
      </c>
      <c r="M3091" t="b">
        <v>0</v>
      </c>
      <c r="N3091" s="5">
        <v>45</v>
      </c>
      <c r="O3091" t="b">
        <v>0</v>
      </c>
      <c r="P3091" s="5" t="s">
        <v>8301</v>
      </c>
      <c r="Q3091" s="5">
        <f t="shared" si="192"/>
        <v>23.416</v>
      </c>
      <c r="R3091" s="5">
        <v>130.0888888888889</v>
      </c>
      <c r="S3091" s="5">
        <f t="shared" si="193"/>
        <v>130.0888888888889</v>
      </c>
      <c r="T3091" s="5" t="s">
        <v>8328</v>
      </c>
      <c r="U3091" s="5" t="s">
        <v>8352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12">
        <f t="shared" si="194"/>
        <v>42125.527141203704</v>
      </c>
      <c r="K3092" s="5">
        <v>1425325145</v>
      </c>
      <c r="L3092" s="12">
        <f t="shared" si="195"/>
        <v>42065.568807870368</v>
      </c>
      <c r="M3092" t="b">
        <v>0</v>
      </c>
      <c r="N3092" s="5">
        <v>9</v>
      </c>
      <c r="O3092" t="b">
        <v>0</v>
      </c>
      <c r="P3092" s="5" t="s">
        <v>8301</v>
      </c>
      <c r="Q3092" s="5">
        <f t="shared" si="192"/>
        <v>5.0808888888888886</v>
      </c>
      <c r="R3092" s="5">
        <v>1270.2222222222222</v>
      </c>
      <c r="S3092" s="5">
        <f t="shared" si="193"/>
        <v>1270.2222222222222</v>
      </c>
      <c r="T3092" s="5" t="s">
        <v>8328</v>
      </c>
      <c r="U3092" s="5" t="s">
        <v>8352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12">
        <f t="shared" si="194"/>
        <v>42596.698414351849</v>
      </c>
      <c r="K3093" s="5">
        <v>1468622743</v>
      </c>
      <c r="L3093" s="12">
        <f t="shared" si="195"/>
        <v>42566.698414351849</v>
      </c>
      <c r="M3093" t="b">
        <v>0</v>
      </c>
      <c r="N3093" s="5">
        <v>9</v>
      </c>
      <c r="O3093" t="b">
        <v>0</v>
      </c>
      <c r="P3093" s="5" t="s">
        <v>8301</v>
      </c>
      <c r="Q3093" s="5">
        <f t="shared" si="192"/>
        <v>15.92</v>
      </c>
      <c r="R3093" s="5">
        <v>88.444444444444443</v>
      </c>
      <c r="S3093" s="5">
        <f t="shared" si="193"/>
        <v>88.444444444444443</v>
      </c>
      <c r="T3093" s="5" t="s">
        <v>8328</v>
      </c>
      <c r="U3093" s="5" t="s">
        <v>8352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12">
        <f t="shared" si="194"/>
        <v>42292.666666666672</v>
      </c>
      <c r="K3094" s="5">
        <v>1441723912</v>
      </c>
      <c r="L3094" s="12">
        <f t="shared" si="195"/>
        <v>42255.369351851856</v>
      </c>
      <c r="M3094" t="b">
        <v>0</v>
      </c>
      <c r="N3094" s="5">
        <v>21</v>
      </c>
      <c r="O3094" t="b">
        <v>0</v>
      </c>
      <c r="P3094" s="5" t="s">
        <v>8301</v>
      </c>
      <c r="Q3094" s="5">
        <f t="shared" si="192"/>
        <v>1.18319</v>
      </c>
      <c r="R3094" s="5">
        <v>56.342380952380957</v>
      </c>
      <c r="S3094" s="5">
        <f t="shared" si="193"/>
        <v>56.342380952380957</v>
      </c>
      <c r="T3094" s="5" t="s">
        <v>8328</v>
      </c>
      <c r="U3094" s="5" t="s">
        <v>8352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12">
        <f t="shared" si="194"/>
        <v>41790.915972222225</v>
      </c>
      <c r="K3095" s="5">
        <v>1398980941</v>
      </c>
      <c r="L3095" s="12">
        <f t="shared" si="195"/>
        <v>41760.659039351856</v>
      </c>
      <c r="M3095" t="b">
        <v>0</v>
      </c>
      <c r="N3095" s="5">
        <v>17</v>
      </c>
      <c r="O3095" t="b">
        <v>0</v>
      </c>
      <c r="P3095" s="5" t="s">
        <v>8301</v>
      </c>
      <c r="Q3095" s="5">
        <f t="shared" si="192"/>
        <v>22.75</v>
      </c>
      <c r="R3095" s="5">
        <v>53.529411764705884</v>
      </c>
      <c r="S3095" s="5">
        <f t="shared" si="193"/>
        <v>53.529411764705884</v>
      </c>
      <c r="T3095" s="5" t="s">
        <v>8328</v>
      </c>
      <c r="U3095" s="5" t="s">
        <v>8352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12">
        <f t="shared" si="194"/>
        <v>42267.545787037037</v>
      </c>
      <c r="K3096" s="5">
        <v>1437591956</v>
      </c>
      <c r="L3096" s="12">
        <f t="shared" si="195"/>
        <v>42207.545787037037</v>
      </c>
      <c r="M3096" t="b">
        <v>0</v>
      </c>
      <c r="N3096" s="5">
        <v>1</v>
      </c>
      <c r="O3096" t="b">
        <v>0</v>
      </c>
      <c r="P3096" s="5" t="s">
        <v>8301</v>
      </c>
      <c r="Q3096" s="5">
        <f t="shared" si="192"/>
        <v>2.5000000000000001E-2</v>
      </c>
      <c r="R3096" s="5">
        <v>25</v>
      </c>
      <c r="S3096" s="5">
        <f t="shared" si="193"/>
        <v>25</v>
      </c>
      <c r="T3096" s="5" t="s">
        <v>8328</v>
      </c>
      <c r="U3096" s="5" t="s">
        <v>8352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12">
        <f t="shared" si="194"/>
        <v>42582.775231481486</v>
      </c>
      <c r="K3097" s="5">
        <v>1464827780</v>
      </c>
      <c r="L3097" s="12">
        <f t="shared" si="195"/>
        <v>42522.775231481486</v>
      </c>
      <c r="M3097" t="b">
        <v>0</v>
      </c>
      <c r="N3097" s="5">
        <v>1</v>
      </c>
      <c r="O3097" t="b">
        <v>0</v>
      </c>
      <c r="P3097" s="5" t="s">
        <v>8301</v>
      </c>
      <c r="Q3097" s="5">
        <f t="shared" si="192"/>
        <v>0.33512064343163539</v>
      </c>
      <c r="R3097" s="5">
        <v>50</v>
      </c>
      <c r="S3097" s="5">
        <f t="shared" si="193"/>
        <v>50</v>
      </c>
      <c r="T3097" s="5" t="s">
        <v>8328</v>
      </c>
      <c r="U3097" s="5" t="s">
        <v>8352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12">
        <f t="shared" si="194"/>
        <v>42144.575532407413</v>
      </c>
      <c r="K3098" s="5">
        <v>1429559326</v>
      </c>
      <c r="L3098" s="12">
        <f t="shared" si="195"/>
        <v>42114.575532407413</v>
      </c>
      <c r="M3098" t="b">
        <v>0</v>
      </c>
      <c r="N3098" s="5">
        <v>14</v>
      </c>
      <c r="O3098" t="b">
        <v>0</v>
      </c>
      <c r="P3098" s="5" t="s">
        <v>8301</v>
      </c>
      <c r="Q3098" s="5">
        <f t="shared" si="192"/>
        <v>3.9750000000000001</v>
      </c>
      <c r="R3098" s="5">
        <v>56.785714285714285</v>
      </c>
      <c r="S3098" s="5">
        <f t="shared" si="193"/>
        <v>56.785714285714285</v>
      </c>
      <c r="T3098" s="5" t="s">
        <v>8328</v>
      </c>
      <c r="U3098" s="5" t="s">
        <v>8352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12">
        <f t="shared" si="194"/>
        <v>42650.333333333328</v>
      </c>
      <c r="K3099" s="5">
        <v>1474027501</v>
      </c>
      <c r="L3099" s="12">
        <f t="shared" si="195"/>
        <v>42629.253483796296</v>
      </c>
      <c r="M3099" t="b">
        <v>0</v>
      </c>
      <c r="N3099" s="5">
        <v>42</v>
      </c>
      <c r="O3099" t="b">
        <v>0</v>
      </c>
      <c r="P3099" s="5" t="s">
        <v>8301</v>
      </c>
      <c r="Q3099" s="5">
        <f t="shared" si="192"/>
        <v>17.149999999999999</v>
      </c>
      <c r="R3099" s="5">
        <v>40.833333333333336</v>
      </c>
      <c r="S3099" s="5">
        <f t="shared" si="193"/>
        <v>40.833333333333336</v>
      </c>
      <c r="T3099" s="5" t="s">
        <v>8328</v>
      </c>
      <c r="U3099" s="5" t="s">
        <v>8352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12">
        <f t="shared" si="194"/>
        <v>42407.76180555555</v>
      </c>
      <c r="K3100" s="5">
        <v>1450724449</v>
      </c>
      <c r="L3100" s="12">
        <f t="shared" si="195"/>
        <v>42359.542233796295</v>
      </c>
      <c r="M3100" t="b">
        <v>0</v>
      </c>
      <c r="N3100" s="5">
        <v>27</v>
      </c>
      <c r="O3100" t="b">
        <v>0</v>
      </c>
      <c r="P3100" s="5" t="s">
        <v>8301</v>
      </c>
      <c r="Q3100" s="5">
        <f t="shared" si="192"/>
        <v>3.6080041046690612</v>
      </c>
      <c r="R3100" s="5">
        <v>65.111111111111114</v>
      </c>
      <c r="S3100" s="5">
        <f t="shared" si="193"/>
        <v>65.111111111111114</v>
      </c>
      <c r="T3100" s="5" t="s">
        <v>8328</v>
      </c>
      <c r="U3100" s="5" t="s">
        <v>8352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12">
        <f t="shared" si="194"/>
        <v>42411.939710648148</v>
      </c>
      <c r="K3101" s="5">
        <v>1452659591</v>
      </c>
      <c r="L3101" s="12">
        <f t="shared" si="195"/>
        <v>42381.939710648148</v>
      </c>
      <c r="M3101" t="b">
        <v>0</v>
      </c>
      <c r="N3101" s="5">
        <v>5</v>
      </c>
      <c r="O3101" t="b">
        <v>0</v>
      </c>
      <c r="P3101" s="5" t="s">
        <v>8301</v>
      </c>
      <c r="Q3101" s="5">
        <f t="shared" si="192"/>
        <v>13.9</v>
      </c>
      <c r="R3101" s="5">
        <v>55.6</v>
      </c>
      <c r="S3101" s="5">
        <f t="shared" si="193"/>
        <v>55.6</v>
      </c>
      <c r="T3101" s="5" t="s">
        <v>8328</v>
      </c>
      <c r="U3101" s="5" t="s">
        <v>8352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12">
        <f t="shared" si="194"/>
        <v>41932.372395833336</v>
      </c>
      <c r="K3102" s="5">
        <v>1411224975</v>
      </c>
      <c r="L3102" s="12">
        <f t="shared" si="195"/>
        <v>41902.372395833336</v>
      </c>
      <c r="M3102" t="b">
        <v>0</v>
      </c>
      <c r="N3102" s="5">
        <v>13</v>
      </c>
      <c r="O3102" t="b">
        <v>0</v>
      </c>
      <c r="P3102" s="5" t="s">
        <v>8301</v>
      </c>
      <c r="Q3102" s="5">
        <f t="shared" si="192"/>
        <v>15.225</v>
      </c>
      <c r="R3102" s="5">
        <v>140.53846153846155</v>
      </c>
      <c r="S3102" s="5">
        <f t="shared" si="193"/>
        <v>140.53846153846155</v>
      </c>
      <c r="T3102" s="5" t="s">
        <v>8328</v>
      </c>
      <c r="U3102" s="5" t="s">
        <v>8352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12">
        <f t="shared" si="194"/>
        <v>42201.080555555556</v>
      </c>
      <c r="K3103" s="5">
        <v>1434445937</v>
      </c>
      <c r="L3103" s="12">
        <f t="shared" si="195"/>
        <v>42171.133530092593</v>
      </c>
      <c r="M3103" t="b">
        <v>0</v>
      </c>
      <c r="N3103" s="5">
        <v>12</v>
      </c>
      <c r="O3103" t="b">
        <v>0</v>
      </c>
      <c r="P3103" s="5" t="s">
        <v>8301</v>
      </c>
      <c r="Q3103" s="5">
        <f t="shared" si="192"/>
        <v>12</v>
      </c>
      <c r="R3103" s="5">
        <v>25</v>
      </c>
      <c r="S3103" s="5">
        <f t="shared" si="193"/>
        <v>25</v>
      </c>
      <c r="T3103" s="5" t="s">
        <v>8328</v>
      </c>
      <c r="U3103" s="5" t="s">
        <v>8352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12">
        <f t="shared" si="194"/>
        <v>42605.090486111112</v>
      </c>
      <c r="K3104" s="5">
        <v>1467619818</v>
      </c>
      <c r="L3104" s="12">
        <f t="shared" si="195"/>
        <v>42555.090486111112</v>
      </c>
      <c r="M3104" t="b">
        <v>0</v>
      </c>
      <c r="N3104" s="5">
        <v>90</v>
      </c>
      <c r="O3104" t="b">
        <v>0</v>
      </c>
      <c r="P3104" s="5" t="s">
        <v>8301</v>
      </c>
      <c r="Q3104" s="5">
        <f t="shared" si="192"/>
        <v>39.112499999999997</v>
      </c>
      <c r="R3104" s="5">
        <v>69.533333333333331</v>
      </c>
      <c r="S3104" s="5">
        <f t="shared" si="193"/>
        <v>69.533333333333331</v>
      </c>
      <c r="T3104" s="5" t="s">
        <v>8328</v>
      </c>
      <c r="U3104" s="5" t="s">
        <v>8352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12">
        <f t="shared" si="194"/>
        <v>42166.906319444446</v>
      </c>
      <c r="K3105" s="5">
        <v>1428896706</v>
      </c>
      <c r="L3105" s="12">
        <f t="shared" si="195"/>
        <v>42106.906319444446</v>
      </c>
      <c r="M3105" t="b">
        <v>0</v>
      </c>
      <c r="N3105" s="5">
        <v>2</v>
      </c>
      <c r="O3105" t="b">
        <v>0</v>
      </c>
      <c r="P3105" s="5" t="s">
        <v>8301</v>
      </c>
      <c r="Q3105" s="5">
        <f t="shared" si="192"/>
        <v>0.26829268292682928</v>
      </c>
      <c r="R3105" s="5">
        <v>5.5</v>
      </c>
      <c r="S3105" s="5">
        <f t="shared" si="193"/>
        <v>5.5</v>
      </c>
      <c r="T3105" s="5" t="s">
        <v>8328</v>
      </c>
      <c r="U3105" s="5" t="s">
        <v>8352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12">
        <f t="shared" si="194"/>
        <v>42037.833333333328</v>
      </c>
      <c r="K3106" s="5">
        <v>1420235311</v>
      </c>
      <c r="L3106" s="12">
        <f t="shared" si="195"/>
        <v>42006.658692129626</v>
      </c>
      <c r="M3106" t="b">
        <v>0</v>
      </c>
      <c r="N3106" s="5">
        <v>5</v>
      </c>
      <c r="O3106" t="b">
        <v>0</v>
      </c>
      <c r="P3106" s="5" t="s">
        <v>8301</v>
      </c>
      <c r="Q3106" s="5">
        <f t="shared" si="192"/>
        <v>29.625</v>
      </c>
      <c r="R3106" s="5">
        <v>237</v>
      </c>
      <c r="S3106" s="5">
        <f t="shared" si="193"/>
        <v>237</v>
      </c>
      <c r="T3106" s="5" t="s">
        <v>8328</v>
      </c>
      <c r="U3106" s="5" t="s">
        <v>8352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12">
        <f t="shared" si="194"/>
        <v>41930.958333333336</v>
      </c>
      <c r="K3107" s="5">
        <v>1408986916</v>
      </c>
      <c r="L3107" s="12">
        <f t="shared" si="195"/>
        <v>41876.468935185185</v>
      </c>
      <c r="M3107" t="b">
        <v>0</v>
      </c>
      <c r="N3107" s="5">
        <v>31</v>
      </c>
      <c r="O3107" t="b">
        <v>0</v>
      </c>
      <c r="P3107" s="5" t="s">
        <v>8301</v>
      </c>
      <c r="Q3107" s="5">
        <f t="shared" si="192"/>
        <v>42.360992301112063</v>
      </c>
      <c r="R3107" s="5">
        <v>79.870967741935488</v>
      </c>
      <c r="S3107" s="5">
        <f t="shared" si="193"/>
        <v>79.870967741935488</v>
      </c>
      <c r="T3107" s="5" t="s">
        <v>8328</v>
      </c>
      <c r="U3107" s="5" t="s">
        <v>8352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12">
        <f t="shared" si="194"/>
        <v>42263.666666666672</v>
      </c>
      <c r="K3108" s="5">
        <v>1440497876</v>
      </c>
      <c r="L3108" s="12">
        <f t="shared" si="195"/>
        <v>42241.179120370369</v>
      </c>
      <c r="M3108" t="b">
        <v>0</v>
      </c>
      <c r="N3108" s="5">
        <v>4</v>
      </c>
      <c r="O3108" t="b">
        <v>0</v>
      </c>
      <c r="P3108" s="5" t="s">
        <v>8301</v>
      </c>
      <c r="Q3108" s="5">
        <f t="shared" si="192"/>
        <v>4.0999999999999996</v>
      </c>
      <c r="R3108" s="5">
        <v>10.25</v>
      </c>
      <c r="S3108" s="5">
        <f t="shared" si="193"/>
        <v>10.25</v>
      </c>
      <c r="T3108" s="5" t="s">
        <v>8328</v>
      </c>
      <c r="U3108" s="5" t="s">
        <v>8352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12">
        <f t="shared" si="194"/>
        <v>42135.564247685186</v>
      </c>
      <c r="K3109" s="5">
        <v>1430767951</v>
      </c>
      <c r="L3109" s="12">
        <f t="shared" si="195"/>
        <v>42128.564247685186</v>
      </c>
      <c r="M3109" t="b">
        <v>0</v>
      </c>
      <c r="N3109" s="5">
        <v>29</v>
      </c>
      <c r="O3109" t="b">
        <v>0</v>
      </c>
      <c r="P3109" s="5" t="s">
        <v>8301</v>
      </c>
      <c r="Q3109" s="5">
        <f t="shared" si="192"/>
        <v>19.762499999999999</v>
      </c>
      <c r="R3109" s="5">
        <v>272.58620689655174</v>
      </c>
      <c r="S3109" s="5">
        <f t="shared" si="193"/>
        <v>272.58620689655174</v>
      </c>
      <c r="T3109" s="5" t="s">
        <v>8328</v>
      </c>
      <c r="U3109" s="5" t="s">
        <v>8352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12">
        <f t="shared" si="194"/>
        <v>42122.388819444444</v>
      </c>
      <c r="K3110" s="5">
        <v>1425053994</v>
      </c>
      <c r="L3110" s="12">
        <f t="shared" si="195"/>
        <v>42062.430486111116</v>
      </c>
      <c r="M3110" t="b">
        <v>0</v>
      </c>
      <c r="N3110" s="5">
        <v>2</v>
      </c>
      <c r="O3110" t="b">
        <v>0</v>
      </c>
      <c r="P3110" s="5" t="s">
        <v>8301</v>
      </c>
      <c r="Q3110" s="5">
        <f t="shared" si="192"/>
        <v>5.1999999999999998E-2</v>
      </c>
      <c r="R3110" s="5">
        <v>13</v>
      </c>
      <c r="S3110" s="5">
        <f t="shared" si="193"/>
        <v>13</v>
      </c>
      <c r="T3110" s="5" t="s">
        <v>8328</v>
      </c>
      <c r="U3110" s="5" t="s">
        <v>8352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12">
        <f t="shared" si="194"/>
        <v>41878.875115740739</v>
      </c>
      <c r="K3111" s="5">
        <v>1406170810</v>
      </c>
      <c r="L3111" s="12">
        <f t="shared" si="195"/>
        <v>41843.875115740739</v>
      </c>
      <c r="M3111" t="b">
        <v>0</v>
      </c>
      <c r="N3111" s="5">
        <v>114</v>
      </c>
      <c r="O3111" t="b">
        <v>0</v>
      </c>
      <c r="P3111" s="5" t="s">
        <v>8301</v>
      </c>
      <c r="Q3111" s="5">
        <f t="shared" si="192"/>
        <v>25.030188679245285</v>
      </c>
      <c r="R3111" s="5">
        <v>58.184210526315788</v>
      </c>
      <c r="S3111" s="5">
        <f t="shared" si="193"/>
        <v>58.184210526315788</v>
      </c>
      <c r="T3111" s="5" t="s">
        <v>8328</v>
      </c>
      <c r="U3111" s="5" t="s">
        <v>8352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12">
        <f t="shared" si="194"/>
        <v>42784.781469907408</v>
      </c>
      <c r="K3112" s="5">
        <v>1484009119</v>
      </c>
      <c r="L3112" s="12">
        <f t="shared" si="195"/>
        <v>42744.781469907408</v>
      </c>
      <c r="M3112" t="b">
        <v>0</v>
      </c>
      <c r="N3112" s="5">
        <v>1</v>
      </c>
      <c r="O3112" t="b">
        <v>0</v>
      </c>
      <c r="P3112" s="5" t="s">
        <v>8301</v>
      </c>
      <c r="Q3112" s="5">
        <f t="shared" si="192"/>
        <v>0.04</v>
      </c>
      <c r="R3112" s="5">
        <v>10</v>
      </c>
      <c r="S3112" s="5">
        <f t="shared" si="193"/>
        <v>10</v>
      </c>
      <c r="T3112" s="5" t="s">
        <v>8328</v>
      </c>
      <c r="U3112" s="5" t="s">
        <v>8352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12">
        <f t="shared" si="194"/>
        <v>41916.345138888893</v>
      </c>
      <c r="K3113" s="5">
        <v>1409753820</v>
      </c>
      <c r="L3113" s="12">
        <f t="shared" si="195"/>
        <v>41885.345138888893</v>
      </c>
      <c r="M3113" t="b">
        <v>0</v>
      </c>
      <c r="N3113" s="5">
        <v>76</v>
      </c>
      <c r="O3113" t="b">
        <v>0</v>
      </c>
      <c r="P3113" s="5" t="s">
        <v>8301</v>
      </c>
      <c r="Q3113" s="5">
        <f t="shared" si="192"/>
        <v>26.64</v>
      </c>
      <c r="R3113" s="5">
        <v>70.10526315789474</v>
      </c>
      <c r="S3113" s="5">
        <f t="shared" si="193"/>
        <v>70.10526315789474</v>
      </c>
      <c r="T3113" s="5" t="s">
        <v>8328</v>
      </c>
      <c r="U3113" s="5" t="s">
        <v>8352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12">
        <f t="shared" si="194"/>
        <v>42674.871921296297</v>
      </c>
      <c r="K3114" s="5">
        <v>1472784934</v>
      </c>
      <c r="L3114" s="12">
        <f t="shared" si="195"/>
        <v>42614.871921296297</v>
      </c>
      <c r="M3114" t="b">
        <v>0</v>
      </c>
      <c r="N3114" s="5">
        <v>9</v>
      </c>
      <c r="O3114" t="b">
        <v>0</v>
      </c>
      <c r="P3114" s="5" t="s">
        <v>8301</v>
      </c>
      <c r="Q3114" s="5">
        <f t="shared" si="192"/>
        <v>4.7363636363636363</v>
      </c>
      <c r="R3114" s="5">
        <v>57.888888888888886</v>
      </c>
      <c r="S3114" s="5">
        <f t="shared" si="193"/>
        <v>57.888888888888886</v>
      </c>
      <c r="T3114" s="5" t="s">
        <v>8328</v>
      </c>
      <c r="U3114" s="5" t="s">
        <v>8352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12">
        <f t="shared" si="194"/>
        <v>42111.481273148151</v>
      </c>
      <c r="K3115" s="5">
        <v>1426699982</v>
      </c>
      <c r="L3115" s="12">
        <f t="shared" si="195"/>
        <v>42081.481273148151</v>
      </c>
      <c r="M3115" t="b">
        <v>0</v>
      </c>
      <c r="N3115" s="5">
        <v>37</v>
      </c>
      <c r="O3115" t="b">
        <v>0</v>
      </c>
      <c r="P3115" s="5" t="s">
        <v>8301</v>
      </c>
      <c r="Q3115" s="5">
        <f t="shared" si="192"/>
        <v>4.2435339894712749</v>
      </c>
      <c r="R3115" s="5">
        <v>125.27027027027027</v>
      </c>
      <c r="S3115" s="5">
        <f t="shared" si="193"/>
        <v>125.27027027027027</v>
      </c>
      <c r="T3115" s="5" t="s">
        <v>8328</v>
      </c>
      <c r="U3115" s="5" t="s">
        <v>8352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12">
        <f t="shared" si="194"/>
        <v>41903.382523148146</v>
      </c>
      <c r="K3116" s="5">
        <v>1406128250</v>
      </c>
      <c r="L3116" s="12">
        <f t="shared" si="195"/>
        <v>41843.382523148146</v>
      </c>
      <c r="M3116" t="b">
        <v>0</v>
      </c>
      <c r="N3116" s="5">
        <v>0</v>
      </c>
      <c r="O3116" t="b">
        <v>0</v>
      </c>
      <c r="P3116" s="5" t="s">
        <v>8301</v>
      </c>
      <c r="Q3116" s="5">
        <f t="shared" si="192"/>
        <v>0</v>
      </c>
      <c r="R3116" s="5" t="e">
        <v>#DIV/0!</v>
      </c>
      <c r="S3116" s="5">
        <f t="shared" si="193"/>
        <v>0</v>
      </c>
      <c r="T3116" s="5" t="s">
        <v>8328</v>
      </c>
      <c r="U3116" s="5" t="s">
        <v>8352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12">
        <f t="shared" si="194"/>
        <v>42526.197071759263</v>
      </c>
      <c r="K3117" s="5">
        <v>1462531427</v>
      </c>
      <c r="L3117" s="12">
        <f t="shared" si="195"/>
        <v>42496.197071759263</v>
      </c>
      <c r="M3117" t="b">
        <v>0</v>
      </c>
      <c r="N3117" s="5">
        <v>1</v>
      </c>
      <c r="O3117" t="b">
        <v>0</v>
      </c>
      <c r="P3117" s="5" t="s">
        <v>8301</v>
      </c>
      <c r="Q3117" s="5">
        <f t="shared" si="192"/>
        <v>3</v>
      </c>
      <c r="R3117" s="5">
        <v>300</v>
      </c>
      <c r="S3117" s="5">
        <f t="shared" si="193"/>
        <v>300</v>
      </c>
      <c r="T3117" s="5" t="s">
        <v>8328</v>
      </c>
      <c r="U3117" s="5" t="s">
        <v>8352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12">
        <f t="shared" si="194"/>
        <v>42095.265335648146</v>
      </c>
      <c r="K3118" s="5">
        <v>1426681325</v>
      </c>
      <c r="L3118" s="12">
        <f t="shared" si="195"/>
        <v>42081.265335648146</v>
      </c>
      <c r="M3118" t="b">
        <v>0</v>
      </c>
      <c r="N3118" s="5">
        <v>10</v>
      </c>
      <c r="O3118" t="b">
        <v>0</v>
      </c>
      <c r="P3118" s="5" t="s">
        <v>8301</v>
      </c>
      <c r="Q3118" s="5">
        <f t="shared" si="192"/>
        <v>57.333333333333336</v>
      </c>
      <c r="R3118" s="5">
        <v>43</v>
      </c>
      <c r="S3118" s="5">
        <f t="shared" si="193"/>
        <v>43</v>
      </c>
      <c r="T3118" s="5" t="s">
        <v>8328</v>
      </c>
      <c r="U3118" s="5" t="s">
        <v>8352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12">
        <f t="shared" si="194"/>
        <v>42517.3</v>
      </c>
      <c r="K3119" s="5">
        <v>1463648360</v>
      </c>
      <c r="L3119" s="12">
        <f t="shared" si="195"/>
        <v>42509.124537037038</v>
      </c>
      <c r="M3119" t="b">
        <v>0</v>
      </c>
      <c r="N3119" s="5">
        <v>1</v>
      </c>
      <c r="O3119" t="b">
        <v>0</v>
      </c>
      <c r="P3119" s="5" t="s">
        <v>8301</v>
      </c>
      <c r="Q3119" s="5">
        <f t="shared" si="192"/>
        <v>0.1</v>
      </c>
      <c r="R3119" s="5">
        <v>1</v>
      </c>
      <c r="S3119" s="5">
        <f t="shared" si="193"/>
        <v>1</v>
      </c>
      <c r="T3119" s="5" t="s">
        <v>8328</v>
      </c>
      <c r="U3119" s="5" t="s">
        <v>8352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12">
        <f t="shared" si="194"/>
        <v>42553.399571759262</v>
      </c>
      <c r="K3120" s="5">
        <v>1465832123</v>
      </c>
      <c r="L3120" s="12">
        <f t="shared" si="195"/>
        <v>42534.399571759262</v>
      </c>
      <c r="M3120" t="b">
        <v>0</v>
      </c>
      <c r="N3120" s="5">
        <v>2</v>
      </c>
      <c r="O3120" t="b">
        <v>0</v>
      </c>
      <c r="P3120" s="5" t="s">
        <v>8301</v>
      </c>
      <c r="Q3120" s="5">
        <f t="shared" si="192"/>
        <v>0.31</v>
      </c>
      <c r="R3120" s="5">
        <v>775</v>
      </c>
      <c r="S3120" s="5">
        <f t="shared" si="193"/>
        <v>775</v>
      </c>
      <c r="T3120" s="5" t="s">
        <v>8328</v>
      </c>
      <c r="U3120" s="5" t="s">
        <v>8352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12">
        <f t="shared" si="194"/>
        <v>42089.753842592589</v>
      </c>
      <c r="K3121" s="5">
        <v>1424826332</v>
      </c>
      <c r="L3121" s="12">
        <f t="shared" si="195"/>
        <v>42059.79550925926</v>
      </c>
      <c r="M3121" t="b">
        <v>0</v>
      </c>
      <c r="N3121" s="5">
        <v>1</v>
      </c>
      <c r="O3121" t="b">
        <v>0</v>
      </c>
      <c r="P3121" s="5" t="s">
        <v>8301</v>
      </c>
      <c r="Q3121" s="5">
        <f t="shared" si="192"/>
        <v>0.05</v>
      </c>
      <c r="R3121" s="5">
        <v>5</v>
      </c>
      <c r="S3121" s="5">
        <f t="shared" si="193"/>
        <v>5</v>
      </c>
      <c r="T3121" s="5" t="s">
        <v>8328</v>
      </c>
      <c r="U3121" s="5" t="s">
        <v>8352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12">
        <f t="shared" si="194"/>
        <v>42495.650416666671</v>
      </c>
      <c r="K3122" s="5">
        <v>1457303796</v>
      </c>
      <c r="L3122" s="12">
        <f t="shared" si="195"/>
        <v>42435.692083333328</v>
      </c>
      <c r="M3122" t="b">
        <v>0</v>
      </c>
      <c r="N3122" s="5">
        <v>10</v>
      </c>
      <c r="O3122" t="b">
        <v>0</v>
      </c>
      <c r="P3122" s="5" t="s">
        <v>8301</v>
      </c>
      <c r="Q3122" s="5">
        <f t="shared" si="192"/>
        <v>9.8461538461538465E-3</v>
      </c>
      <c r="R3122" s="5">
        <v>12.8</v>
      </c>
      <c r="S3122" s="5">
        <f t="shared" si="193"/>
        <v>12.8</v>
      </c>
      <c r="T3122" s="5" t="s">
        <v>8328</v>
      </c>
      <c r="U3122" s="5" t="s">
        <v>8352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12">
        <f t="shared" si="194"/>
        <v>41908.429803240739</v>
      </c>
      <c r="K3123" s="5">
        <v>1406564335</v>
      </c>
      <c r="L3123" s="12">
        <f t="shared" si="195"/>
        <v>41848.429803240739</v>
      </c>
      <c r="M3123" t="b">
        <v>0</v>
      </c>
      <c r="N3123" s="5">
        <v>1</v>
      </c>
      <c r="O3123" t="b">
        <v>0</v>
      </c>
      <c r="P3123" s="5" t="s">
        <v>8301</v>
      </c>
      <c r="Q3123" s="5">
        <f t="shared" si="192"/>
        <v>0.66666666666666663</v>
      </c>
      <c r="R3123" s="5">
        <v>10</v>
      </c>
      <c r="S3123" s="5">
        <f t="shared" si="193"/>
        <v>10</v>
      </c>
      <c r="T3123" s="5" t="s">
        <v>8328</v>
      </c>
      <c r="U3123" s="5" t="s">
        <v>8352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12">
        <f t="shared" si="194"/>
        <v>42683.723750000005</v>
      </c>
      <c r="K3124" s="5">
        <v>1478298132</v>
      </c>
      <c r="L3124" s="12">
        <f t="shared" si="195"/>
        <v>42678.682083333333</v>
      </c>
      <c r="M3124" t="b">
        <v>0</v>
      </c>
      <c r="N3124" s="5">
        <v>2</v>
      </c>
      <c r="O3124" t="b">
        <v>0</v>
      </c>
      <c r="P3124" s="5" t="s">
        <v>8301</v>
      </c>
      <c r="Q3124" s="5">
        <f t="shared" si="192"/>
        <v>58.291457286432163</v>
      </c>
      <c r="R3124" s="5">
        <v>58</v>
      </c>
      <c r="S3124" s="5">
        <f t="shared" si="193"/>
        <v>58</v>
      </c>
      <c r="T3124" s="5" t="s">
        <v>8328</v>
      </c>
      <c r="U3124" s="5" t="s">
        <v>8352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12">
        <f t="shared" si="194"/>
        <v>42560.743032407408</v>
      </c>
      <c r="K3125" s="5">
        <v>1465516198</v>
      </c>
      <c r="L3125" s="12">
        <f t="shared" si="195"/>
        <v>42530.743032407408</v>
      </c>
      <c r="M3125" t="b">
        <v>0</v>
      </c>
      <c r="N3125" s="5">
        <v>348</v>
      </c>
      <c r="O3125" t="b">
        <v>0</v>
      </c>
      <c r="P3125" s="5" t="s">
        <v>8301</v>
      </c>
      <c r="Q3125" s="5">
        <f t="shared" si="192"/>
        <v>68.153599999999997</v>
      </c>
      <c r="R3125" s="5">
        <v>244.80459770114942</v>
      </c>
      <c r="S3125" s="5">
        <f t="shared" si="193"/>
        <v>244.80459770114942</v>
      </c>
      <c r="T3125" s="5" t="s">
        <v>8328</v>
      </c>
      <c r="U3125" s="5" t="s">
        <v>8352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12">
        <f t="shared" si="194"/>
        <v>42037.530104166668</v>
      </c>
      <c r="K3126" s="5">
        <v>1417718601</v>
      </c>
      <c r="L3126" s="12">
        <f t="shared" si="195"/>
        <v>41977.530104166668</v>
      </c>
      <c r="M3126" t="b">
        <v>0</v>
      </c>
      <c r="N3126" s="5">
        <v>4</v>
      </c>
      <c r="O3126" t="b">
        <v>0</v>
      </c>
      <c r="P3126" s="5" t="s">
        <v>8301</v>
      </c>
      <c r="Q3126" s="5">
        <f t="shared" si="192"/>
        <v>3.2499999999999999E-3</v>
      </c>
      <c r="R3126" s="5">
        <v>6.5</v>
      </c>
      <c r="S3126" s="5">
        <f t="shared" si="193"/>
        <v>6.5</v>
      </c>
      <c r="T3126" s="5" t="s">
        <v>8328</v>
      </c>
      <c r="U3126" s="5" t="s">
        <v>8352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12">
        <f t="shared" si="194"/>
        <v>42375.95685185185</v>
      </c>
      <c r="K3127" s="5">
        <v>1449550672</v>
      </c>
      <c r="L3127" s="12">
        <f t="shared" si="195"/>
        <v>42345.95685185185</v>
      </c>
      <c r="M3127" t="b">
        <v>0</v>
      </c>
      <c r="N3127" s="5">
        <v>0</v>
      </c>
      <c r="O3127" t="b">
        <v>0</v>
      </c>
      <c r="P3127" s="5" t="s">
        <v>8301</v>
      </c>
      <c r="Q3127" s="5">
        <f t="shared" si="192"/>
        <v>0</v>
      </c>
      <c r="R3127" s="5" t="e">
        <v>#DIV/0!</v>
      </c>
      <c r="S3127" s="5">
        <f t="shared" si="193"/>
        <v>0</v>
      </c>
      <c r="T3127" s="5" t="s">
        <v>8328</v>
      </c>
      <c r="U3127" s="5" t="s">
        <v>8352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12">
        <f t="shared" si="194"/>
        <v>42456.726412037038</v>
      </c>
      <c r="K3128" s="5">
        <v>1456532762</v>
      </c>
      <c r="L3128" s="12">
        <f t="shared" si="195"/>
        <v>42426.768078703702</v>
      </c>
      <c r="M3128" t="b">
        <v>0</v>
      </c>
      <c r="N3128" s="5">
        <v>17</v>
      </c>
      <c r="O3128" t="b">
        <v>0</v>
      </c>
      <c r="P3128" s="5" t="s">
        <v>8301</v>
      </c>
      <c r="Q3128" s="5">
        <f t="shared" si="192"/>
        <v>4.16</v>
      </c>
      <c r="R3128" s="5">
        <v>61.176470588235297</v>
      </c>
      <c r="S3128" s="5">
        <f t="shared" si="193"/>
        <v>61.176470588235297</v>
      </c>
      <c r="T3128" s="5" t="s">
        <v>8328</v>
      </c>
      <c r="U3128" s="5" t="s">
        <v>8352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12">
        <f t="shared" si="194"/>
        <v>42064.606817129628</v>
      </c>
      <c r="K3129" s="5">
        <v>1422650029</v>
      </c>
      <c r="L3129" s="12">
        <f t="shared" si="195"/>
        <v>42034.606817129628</v>
      </c>
      <c r="M3129" t="b">
        <v>0</v>
      </c>
      <c r="N3129" s="5">
        <v>0</v>
      </c>
      <c r="O3129" t="b">
        <v>0</v>
      </c>
      <c r="P3129" s="5" t="s">
        <v>8301</v>
      </c>
      <c r="Q3129" s="5">
        <f t="shared" si="192"/>
        <v>0</v>
      </c>
      <c r="R3129" s="5" t="e">
        <v>#DIV/0!</v>
      </c>
      <c r="S3129" s="5">
        <f t="shared" si="193"/>
        <v>0</v>
      </c>
      <c r="T3129" s="5" t="s">
        <v>8328</v>
      </c>
      <c r="U3129" s="5" t="s">
        <v>8352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12">
        <f t="shared" si="194"/>
        <v>42810.534039351856</v>
      </c>
      <c r="K3130" s="5">
        <v>1487101741</v>
      </c>
      <c r="L3130" s="12">
        <f t="shared" si="195"/>
        <v>42780.575706018513</v>
      </c>
      <c r="M3130" t="b">
        <v>0</v>
      </c>
      <c r="N3130" s="5">
        <v>117</v>
      </c>
      <c r="O3130" t="b">
        <v>0</v>
      </c>
      <c r="P3130" s="5" t="s">
        <v>8269</v>
      </c>
      <c r="Q3130" s="5">
        <f t="shared" si="192"/>
        <v>108.60666666666667</v>
      </c>
      <c r="R3130" s="5">
        <v>139.23931623931625</v>
      </c>
      <c r="S3130" s="5">
        <f t="shared" si="193"/>
        <v>139.23931623931625</v>
      </c>
      <c r="T3130" s="5" t="s">
        <v>8328</v>
      </c>
      <c r="U3130" s="5" t="s">
        <v>8329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12">
        <f t="shared" si="194"/>
        <v>42843.551145833335</v>
      </c>
      <c r="K3131" s="5">
        <v>1489090419</v>
      </c>
      <c r="L3131" s="12">
        <f t="shared" si="195"/>
        <v>42803.592812499999</v>
      </c>
      <c r="M3131" t="b">
        <v>0</v>
      </c>
      <c r="N3131" s="5">
        <v>1</v>
      </c>
      <c r="O3131" t="b">
        <v>0</v>
      </c>
      <c r="P3131" s="5" t="s">
        <v>8269</v>
      </c>
      <c r="Q3131" s="5">
        <f t="shared" si="192"/>
        <v>0.8</v>
      </c>
      <c r="R3131" s="5">
        <v>10</v>
      </c>
      <c r="S3131" s="5">
        <f t="shared" si="193"/>
        <v>10</v>
      </c>
      <c r="T3131" s="5" t="s">
        <v>8328</v>
      </c>
      <c r="U3131" s="5" t="s">
        <v>8329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12">
        <f t="shared" si="194"/>
        <v>42838.957638888889</v>
      </c>
      <c r="K3132" s="5">
        <v>1489504916</v>
      </c>
      <c r="L3132" s="12">
        <f t="shared" si="195"/>
        <v>42808.390231481477</v>
      </c>
      <c r="M3132" t="b">
        <v>0</v>
      </c>
      <c r="N3132" s="5">
        <v>4</v>
      </c>
      <c r="O3132" t="b">
        <v>0</v>
      </c>
      <c r="P3132" s="5" t="s">
        <v>8269</v>
      </c>
      <c r="Q3132" s="5">
        <f t="shared" si="192"/>
        <v>3.75</v>
      </c>
      <c r="R3132" s="5">
        <v>93.75</v>
      </c>
      <c r="S3132" s="5">
        <f t="shared" si="193"/>
        <v>93.75</v>
      </c>
      <c r="T3132" s="5" t="s">
        <v>8328</v>
      </c>
      <c r="U3132" s="5" t="s">
        <v>8329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12">
        <f t="shared" si="194"/>
        <v>42833.287557870368</v>
      </c>
      <c r="K3133" s="5">
        <v>1489067645</v>
      </c>
      <c r="L3133" s="12">
        <f t="shared" si="195"/>
        <v>42803.329224537039</v>
      </c>
      <c r="M3133" t="b">
        <v>0</v>
      </c>
      <c r="N3133" s="5">
        <v>12</v>
      </c>
      <c r="O3133" t="b">
        <v>0</v>
      </c>
      <c r="P3133" s="5" t="s">
        <v>8269</v>
      </c>
      <c r="Q3133" s="5">
        <f t="shared" si="192"/>
        <v>15.731707317073171</v>
      </c>
      <c r="R3133" s="5">
        <v>53.75</v>
      </c>
      <c r="S3133" s="5">
        <f t="shared" si="193"/>
        <v>53.75</v>
      </c>
      <c r="T3133" s="5" t="s">
        <v>8328</v>
      </c>
      <c r="U3133" s="5" t="s">
        <v>8329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12">
        <f t="shared" si="194"/>
        <v>42846.058564814812</v>
      </c>
      <c r="K3134" s="5">
        <v>1487579060</v>
      </c>
      <c r="L3134" s="12">
        <f t="shared" si="195"/>
        <v>42786.100231481483</v>
      </c>
      <c r="M3134" t="b">
        <v>0</v>
      </c>
      <c r="N3134" s="5">
        <v>1</v>
      </c>
      <c r="O3134" t="b">
        <v>0</v>
      </c>
      <c r="P3134" s="5" t="s">
        <v>8269</v>
      </c>
      <c r="Q3134" s="5">
        <f t="shared" si="192"/>
        <v>3.3333333333333333E-2</v>
      </c>
      <c r="R3134" s="5">
        <v>10</v>
      </c>
      <c r="S3134" s="5">
        <f t="shared" si="193"/>
        <v>10</v>
      </c>
      <c r="T3134" s="5" t="s">
        <v>8328</v>
      </c>
      <c r="U3134" s="5" t="s">
        <v>8329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12">
        <f t="shared" si="194"/>
        <v>42818.273541666669</v>
      </c>
      <c r="K3135" s="5">
        <v>1487770434</v>
      </c>
      <c r="L3135" s="12">
        <f t="shared" si="195"/>
        <v>42788.315208333333</v>
      </c>
      <c r="M3135" t="b">
        <v>0</v>
      </c>
      <c r="N3135" s="5">
        <v>16</v>
      </c>
      <c r="O3135" t="b">
        <v>0</v>
      </c>
      <c r="P3135" s="5" t="s">
        <v>8269</v>
      </c>
      <c r="Q3135" s="5">
        <f t="shared" si="192"/>
        <v>108</v>
      </c>
      <c r="R3135" s="5">
        <v>33.75</v>
      </c>
      <c r="S3135" s="5">
        <f t="shared" si="193"/>
        <v>33.75</v>
      </c>
      <c r="T3135" s="5" t="s">
        <v>8328</v>
      </c>
      <c r="U3135" s="5" t="s">
        <v>8329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12">
        <f t="shared" si="194"/>
        <v>42821.428460648152</v>
      </c>
      <c r="K3136" s="5">
        <v>1488820619</v>
      </c>
      <c r="L3136" s="12">
        <f t="shared" si="195"/>
        <v>42800.470127314809</v>
      </c>
      <c r="M3136" t="b">
        <v>0</v>
      </c>
      <c r="N3136" s="5">
        <v>12</v>
      </c>
      <c r="O3136" t="b">
        <v>0</v>
      </c>
      <c r="P3136" s="5" t="s">
        <v>8269</v>
      </c>
      <c r="Q3136" s="5">
        <f t="shared" si="192"/>
        <v>22.5</v>
      </c>
      <c r="R3136" s="5">
        <v>18.75</v>
      </c>
      <c r="S3136" s="5">
        <f t="shared" si="193"/>
        <v>18.75</v>
      </c>
      <c r="T3136" s="5" t="s">
        <v>8328</v>
      </c>
      <c r="U3136" s="5" t="s">
        <v>8329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12">
        <f t="shared" si="194"/>
        <v>42828.901863425926</v>
      </c>
      <c r="K3137" s="5">
        <v>1489376321</v>
      </c>
      <c r="L3137" s="12">
        <f t="shared" si="195"/>
        <v>42806.901863425926</v>
      </c>
      <c r="M3137" t="b">
        <v>0</v>
      </c>
      <c r="N3137" s="5">
        <v>7</v>
      </c>
      <c r="O3137" t="b">
        <v>0</v>
      </c>
      <c r="P3137" s="5" t="s">
        <v>8269</v>
      </c>
      <c r="Q3137" s="5">
        <f t="shared" si="192"/>
        <v>20.849420849420849</v>
      </c>
      <c r="R3137" s="5">
        <v>23.142857142857142</v>
      </c>
      <c r="S3137" s="5">
        <f t="shared" si="193"/>
        <v>23.142857142857142</v>
      </c>
      <c r="T3137" s="5" t="s">
        <v>8328</v>
      </c>
      <c r="U3137" s="5" t="s">
        <v>8329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12">
        <f t="shared" si="194"/>
        <v>42825.707638888889</v>
      </c>
      <c r="K3138" s="5">
        <v>1487847954</v>
      </c>
      <c r="L3138" s="12">
        <f t="shared" si="195"/>
        <v>42789.212430555555</v>
      </c>
      <c r="M3138" t="b">
        <v>0</v>
      </c>
      <c r="N3138" s="5">
        <v>22</v>
      </c>
      <c r="O3138" t="b">
        <v>0</v>
      </c>
      <c r="P3138" s="5" t="s">
        <v>8269</v>
      </c>
      <c r="Q3138" s="5">
        <f t="shared" ref="Q3138:Q3201" si="196">E3138*100/D3138</f>
        <v>127.8</v>
      </c>
      <c r="R3138" s="5">
        <v>29.045454545454547</v>
      </c>
      <c r="S3138" s="5">
        <f t="shared" ref="S3138:S3201" si="197">IFERROR(R3138,0)</f>
        <v>29.045454545454547</v>
      </c>
      <c r="T3138" s="5" t="s">
        <v>8328</v>
      </c>
      <c r="U3138" s="5" t="s">
        <v>8329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12">
        <f t="shared" ref="J3139:J3202" si="198">(I3139/86400)+25569+(-6/24)</f>
        <v>42858.55</v>
      </c>
      <c r="K3139" s="5">
        <v>1489439669</v>
      </c>
      <c r="L3139" s="12">
        <f t="shared" ref="L3139:L3202" si="199">(K3139/86400)+25569+(-6/24)</f>
        <v>42807.635057870371</v>
      </c>
      <c r="M3139" t="b">
        <v>0</v>
      </c>
      <c r="N3139" s="5">
        <v>1</v>
      </c>
      <c r="O3139" t="b">
        <v>0</v>
      </c>
      <c r="P3139" s="5" t="s">
        <v>8269</v>
      </c>
      <c r="Q3139" s="5">
        <f t="shared" si="196"/>
        <v>3.3333333333333335</v>
      </c>
      <c r="R3139" s="5">
        <v>50</v>
      </c>
      <c r="S3139" s="5">
        <f t="shared" si="197"/>
        <v>50</v>
      </c>
      <c r="T3139" s="5" t="s">
        <v>8328</v>
      </c>
      <c r="U3139" s="5" t="s">
        <v>8329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12">
        <f t="shared" si="198"/>
        <v>42828.395914351851</v>
      </c>
      <c r="K3140" s="5">
        <v>1489591807</v>
      </c>
      <c r="L3140" s="12">
        <f t="shared" si="199"/>
        <v>42809.395914351851</v>
      </c>
      <c r="M3140" t="b">
        <v>0</v>
      </c>
      <c r="N3140" s="5">
        <v>0</v>
      </c>
      <c r="O3140" t="b">
        <v>0</v>
      </c>
      <c r="P3140" s="5" t="s">
        <v>8269</v>
      </c>
      <c r="Q3140" s="5">
        <f t="shared" si="196"/>
        <v>0</v>
      </c>
      <c r="R3140" s="5" t="e">
        <v>#DIV/0!</v>
      </c>
      <c r="S3140" s="5">
        <f t="shared" si="197"/>
        <v>0</v>
      </c>
      <c r="T3140" s="5" t="s">
        <v>8328</v>
      </c>
      <c r="U3140" s="5" t="s">
        <v>8329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12">
        <f t="shared" si="198"/>
        <v>42818.939583333333</v>
      </c>
      <c r="K3141" s="5">
        <v>1487485760</v>
      </c>
      <c r="L3141" s="12">
        <f t="shared" si="199"/>
        <v>42785.020370370374</v>
      </c>
      <c r="M3141" t="b">
        <v>0</v>
      </c>
      <c r="N3141" s="5">
        <v>6</v>
      </c>
      <c r="O3141" t="b">
        <v>0</v>
      </c>
      <c r="P3141" s="5" t="s">
        <v>8269</v>
      </c>
      <c r="Q3141" s="5">
        <f t="shared" si="196"/>
        <v>5.4</v>
      </c>
      <c r="R3141" s="5">
        <v>450</v>
      </c>
      <c r="S3141" s="5">
        <f t="shared" si="197"/>
        <v>450</v>
      </c>
      <c r="T3141" s="5" t="s">
        <v>8328</v>
      </c>
      <c r="U3141" s="5" t="s">
        <v>8329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12">
        <f t="shared" si="198"/>
        <v>42832.427118055552</v>
      </c>
      <c r="K3142" s="5">
        <v>1488993303</v>
      </c>
      <c r="L3142" s="12">
        <f t="shared" si="199"/>
        <v>42802.468784722223</v>
      </c>
      <c r="M3142" t="b">
        <v>0</v>
      </c>
      <c r="N3142" s="5">
        <v>4</v>
      </c>
      <c r="O3142" t="b">
        <v>0</v>
      </c>
      <c r="P3142" s="5" t="s">
        <v>8269</v>
      </c>
      <c r="Q3142" s="5">
        <f t="shared" si="196"/>
        <v>0.96</v>
      </c>
      <c r="R3142" s="5">
        <v>24</v>
      </c>
      <c r="S3142" s="5">
        <f t="shared" si="197"/>
        <v>24</v>
      </c>
      <c r="T3142" s="5" t="s">
        <v>8328</v>
      </c>
      <c r="U3142" s="5" t="s">
        <v>8329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12">
        <f t="shared" si="198"/>
        <v>42841.583333333328</v>
      </c>
      <c r="K3143" s="5">
        <v>1488823488</v>
      </c>
      <c r="L3143" s="12">
        <f t="shared" si="199"/>
        <v>42800.503333333334</v>
      </c>
      <c r="M3143" t="b">
        <v>0</v>
      </c>
      <c r="N3143" s="5">
        <v>8</v>
      </c>
      <c r="O3143" t="b">
        <v>0</v>
      </c>
      <c r="P3143" s="5" t="s">
        <v>8269</v>
      </c>
      <c r="Q3143" s="5">
        <f t="shared" si="196"/>
        <v>51.6</v>
      </c>
      <c r="R3143" s="5">
        <v>32.25</v>
      </c>
      <c r="S3143" s="5">
        <f t="shared" si="197"/>
        <v>32.25</v>
      </c>
      <c r="T3143" s="5" t="s">
        <v>8328</v>
      </c>
      <c r="U3143" s="5" t="s">
        <v>8329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12">
        <f t="shared" si="198"/>
        <v>42813.221516203703</v>
      </c>
      <c r="K3144" s="5">
        <v>1487333939</v>
      </c>
      <c r="L3144" s="12">
        <f t="shared" si="199"/>
        <v>42783.263182870374</v>
      </c>
      <c r="M3144" t="b">
        <v>0</v>
      </c>
      <c r="N3144" s="5">
        <v>3</v>
      </c>
      <c r="O3144" t="b">
        <v>0</v>
      </c>
      <c r="P3144" s="5" t="s">
        <v>8269</v>
      </c>
      <c r="Q3144" s="5">
        <f t="shared" si="196"/>
        <v>1.6363636363636365</v>
      </c>
      <c r="R3144" s="5">
        <v>15</v>
      </c>
      <c r="S3144" s="5">
        <f t="shared" si="197"/>
        <v>15</v>
      </c>
      <c r="T3144" s="5" t="s">
        <v>8328</v>
      </c>
      <c r="U3144" s="5" t="s">
        <v>8329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12">
        <f t="shared" si="198"/>
        <v>42834.108287037037</v>
      </c>
      <c r="K3145" s="5">
        <v>1489480556</v>
      </c>
      <c r="L3145" s="12">
        <f t="shared" si="199"/>
        <v>42808.108287037037</v>
      </c>
      <c r="M3145" t="b">
        <v>0</v>
      </c>
      <c r="N3145" s="5">
        <v>0</v>
      </c>
      <c r="O3145" t="b">
        <v>0</v>
      </c>
      <c r="P3145" s="5" t="s">
        <v>8269</v>
      </c>
      <c r="Q3145" s="5">
        <f t="shared" si="196"/>
        <v>0</v>
      </c>
      <c r="R3145" s="5" t="e">
        <v>#DIV/0!</v>
      </c>
      <c r="S3145" s="5">
        <f t="shared" si="197"/>
        <v>0</v>
      </c>
      <c r="T3145" s="5" t="s">
        <v>8328</v>
      </c>
      <c r="U3145" s="5" t="s">
        <v>8329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12">
        <f t="shared" si="198"/>
        <v>42813</v>
      </c>
      <c r="K3146" s="5">
        <v>1488459307</v>
      </c>
      <c r="L3146" s="12">
        <f t="shared" si="199"/>
        <v>42796.288275462968</v>
      </c>
      <c r="M3146" t="b">
        <v>0</v>
      </c>
      <c r="N3146" s="5">
        <v>30</v>
      </c>
      <c r="O3146" t="b">
        <v>0</v>
      </c>
      <c r="P3146" s="5" t="s">
        <v>8269</v>
      </c>
      <c r="Q3146" s="5">
        <f t="shared" si="196"/>
        <v>75.400000000000006</v>
      </c>
      <c r="R3146" s="5">
        <v>251.33333333333334</v>
      </c>
      <c r="S3146" s="5">
        <f t="shared" si="197"/>
        <v>251.33333333333334</v>
      </c>
      <c r="T3146" s="5" t="s">
        <v>8328</v>
      </c>
      <c r="U3146" s="5" t="s">
        <v>8329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12">
        <f t="shared" si="198"/>
        <v>42821.749236111107</v>
      </c>
      <c r="K3147" s="5">
        <v>1485478734</v>
      </c>
      <c r="L3147" s="12">
        <f t="shared" si="199"/>
        <v>42761.790902777779</v>
      </c>
      <c r="M3147" t="b">
        <v>0</v>
      </c>
      <c r="N3147" s="5">
        <v>0</v>
      </c>
      <c r="O3147" t="b">
        <v>0</v>
      </c>
      <c r="P3147" s="5" t="s">
        <v>8269</v>
      </c>
      <c r="Q3147" s="5">
        <f t="shared" si="196"/>
        <v>0</v>
      </c>
      <c r="R3147" s="5" t="e">
        <v>#DIV/0!</v>
      </c>
      <c r="S3147" s="5">
        <f t="shared" si="197"/>
        <v>0</v>
      </c>
      <c r="T3147" s="5" t="s">
        <v>8328</v>
      </c>
      <c r="U3147" s="5" t="s">
        <v>8329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12">
        <f t="shared" si="198"/>
        <v>42841.390810185185</v>
      </c>
      <c r="K3148" s="5">
        <v>1488471766</v>
      </c>
      <c r="L3148" s="12">
        <f t="shared" si="199"/>
        <v>42796.432476851856</v>
      </c>
      <c r="M3148" t="b">
        <v>0</v>
      </c>
      <c r="N3148" s="5">
        <v>12</v>
      </c>
      <c r="O3148" t="b">
        <v>0</v>
      </c>
      <c r="P3148" s="5" t="s">
        <v>8269</v>
      </c>
      <c r="Q3148" s="5">
        <f t="shared" si="196"/>
        <v>10.5</v>
      </c>
      <c r="R3148" s="5">
        <v>437.5</v>
      </c>
      <c r="S3148" s="5">
        <f t="shared" si="197"/>
        <v>437.5</v>
      </c>
      <c r="T3148" s="5" t="s">
        <v>8328</v>
      </c>
      <c r="U3148" s="5" t="s">
        <v>8329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12">
        <f t="shared" si="198"/>
        <v>41949.761053240742</v>
      </c>
      <c r="K3149" s="5">
        <v>1411859755</v>
      </c>
      <c r="L3149" s="12">
        <f t="shared" si="199"/>
        <v>41909.71938657407</v>
      </c>
      <c r="M3149" t="b">
        <v>1</v>
      </c>
      <c r="N3149" s="5">
        <v>213</v>
      </c>
      <c r="O3149" t="b">
        <v>1</v>
      </c>
      <c r="P3149" s="5" t="s">
        <v>8269</v>
      </c>
      <c r="Q3149" s="5">
        <f t="shared" si="196"/>
        <v>117.52500000000001</v>
      </c>
      <c r="R3149" s="5">
        <v>110.35211267605634</v>
      </c>
      <c r="S3149" s="5">
        <f t="shared" si="197"/>
        <v>110.35211267605634</v>
      </c>
      <c r="T3149" s="5" t="s">
        <v>8328</v>
      </c>
      <c r="U3149" s="5" t="s">
        <v>8329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12">
        <f t="shared" si="198"/>
        <v>41912.916666666664</v>
      </c>
      <c r="K3150" s="5">
        <v>1410278284</v>
      </c>
      <c r="L3150" s="12">
        <f t="shared" si="199"/>
        <v>41891.415324074071</v>
      </c>
      <c r="M3150" t="b">
        <v>1</v>
      </c>
      <c r="N3150" s="5">
        <v>57</v>
      </c>
      <c r="O3150" t="b">
        <v>1</v>
      </c>
      <c r="P3150" s="5" t="s">
        <v>8269</v>
      </c>
      <c r="Q3150" s="5">
        <f t="shared" si="196"/>
        <v>131.16666666666666</v>
      </c>
      <c r="R3150" s="5">
        <v>41.421052631578945</v>
      </c>
      <c r="S3150" s="5">
        <f t="shared" si="197"/>
        <v>41.421052631578945</v>
      </c>
      <c r="T3150" s="5" t="s">
        <v>8328</v>
      </c>
      <c r="U3150" s="5" t="s">
        <v>8329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12">
        <f t="shared" si="198"/>
        <v>41249.833333333336</v>
      </c>
      <c r="K3151" s="5">
        <v>1352766300</v>
      </c>
      <c r="L3151" s="12">
        <f t="shared" si="199"/>
        <v>41225.767361111109</v>
      </c>
      <c r="M3151" t="b">
        <v>1</v>
      </c>
      <c r="N3151" s="5">
        <v>25</v>
      </c>
      <c r="O3151" t="b">
        <v>1</v>
      </c>
      <c r="P3151" s="5" t="s">
        <v>8269</v>
      </c>
      <c r="Q3151" s="5">
        <f t="shared" si="196"/>
        <v>104</v>
      </c>
      <c r="R3151" s="5">
        <v>52</v>
      </c>
      <c r="S3151" s="5">
        <f t="shared" si="197"/>
        <v>52</v>
      </c>
      <c r="T3151" s="5" t="s">
        <v>8328</v>
      </c>
      <c r="U3151" s="5" t="s">
        <v>8329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12">
        <f t="shared" si="198"/>
        <v>40567.916666666664</v>
      </c>
      <c r="K3152" s="5">
        <v>1288160403</v>
      </c>
      <c r="L3152" s="12">
        <f t="shared" si="199"/>
        <v>40478.013923611114</v>
      </c>
      <c r="M3152" t="b">
        <v>1</v>
      </c>
      <c r="N3152" s="5">
        <v>104</v>
      </c>
      <c r="O3152" t="b">
        <v>1</v>
      </c>
      <c r="P3152" s="5" t="s">
        <v>8269</v>
      </c>
      <c r="Q3152" s="5">
        <f t="shared" si="196"/>
        <v>101</v>
      </c>
      <c r="R3152" s="5">
        <v>33.990384615384613</v>
      </c>
      <c r="S3152" s="5">
        <f t="shared" si="197"/>
        <v>33.990384615384613</v>
      </c>
      <c r="T3152" s="5" t="s">
        <v>8328</v>
      </c>
      <c r="U3152" s="5" t="s">
        <v>8329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12">
        <f t="shared" si="198"/>
        <v>41892.58997685185</v>
      </c>
      <c r="K3153" s="5">
        <v>1407787774</v>
      </c>
      <c r="L3153" s="12">
        <f t="shared" si="199"/>
        <v>41862.58997685185</v>
      </c>
      <c r="M3153" t="b">
        <v>1</v>
      </c>
      <c r="N3153" s="5">
        <v>34</v>
      </c>
      <c r="O3153" t="b">
        <v>1</v>
      </c>
      <c r="P3153" s="5" t="s">
        <v>8269</v>
      </c>
      <c r="Q3153" s="5">
        <f t="shared" si="196"/>
        <v>100.4</v>
      </c>
      <c r="R3153" s="5">
        <v>103.35294117647059</v>
      </c>
      <c r="S3153" s="5">
        <f t="shared" si="197"/>
        <v>103.35294117647059</v>
      </c>
      <c r="T3153" s="5" t="s">
        <v>8328</v>
      </c>
      <c r="U3153" s="5" t="s">
        <v>8329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12">
        <f t="shared" si="198"/>
        <v>41580.617673611108</v>
      </c>
      <c r="K3154" s="5">
        <v>1380833367</v>
      </c>
      <c r="L3154" s="12">
        <f t="shared" si="199"/>
        <v>41550.617673611108</v>
      </c>
      <c r="M3154" t="b">
        <v>1</v>
      </c>
      <c r="N3154" s="5">
        <v>67</v>
      </c>
      <c r="O3154" t="b">
        <v>1</v>
      </c>
      <c r="P3154" s="5" t="s">
        <v>8269</v>
      </c>
      <c r="Q3154" s="5">
        <f t="shared" si="196"/>
        <v>105.95454545454545</v>
      </c>
      <c r="R3154" s="5">
        <v>34.791044776119406</v>
      </c>
      <c r="S3154" s="5">
        <f t="shared" si="197"/>
        <v>34.791044776119406</v>
      </c>
      <c r="T3154" s="5" t="s">
        <v>8328</v>
      </c>
      <c r="U3154" s="5" t="s">
        <v>8329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12">
        <f t="shared" si="198"/>
        <v>40663.957638888889</v>
      </c>
      <c r="K3155" s="5">
        <v>1301542937</v>
      </c>
      <c r="L3155" s="12">
        <f t="shared" si="199"/>
        <v>40632.904363425929</v>
      </c>
      <c r="M3155" t="b">
        <v>1</v>
      </c>
      <c r="N3155" s="5">
        <v>241</v>
      </c>
      <c r="O3155" t="b">
        <v>1</v>
      </c>
      <c r="P3155" s="5" t="s">
        <v>8269</v>
      </c>
      <c r="Q3155" s="5">
        <f t="shared" si="196"/>
        <v>335.58333333333331</v>
      </c>
      <c r="R3155" s="5">
        <v>41.773858921161825</v>
      </c>
      <c r="S3155" s="5">
        <f t="shared" si="197"/>
        <v>41.773858921161825</v>
      </c>
      <c r="T3155" s="5" t="s">
        <v>8328</v>
      </c>
      <c r="U3155" s="5" t="s">
        <v>8329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12">
        <f t="shared" si="198"/>
        <v>41000.584004629629</v>
      </c>
      <c r="K3156" s="5">
        <v>1330722058</v>
      </c>
      <c r="L3156" s="12">
        <f t="shared" si="199"/>
        <v>40970.625671296293</v>
      </c>
      <c r="M3156" t="b">
        <v>1</v>
      </c>
      <c r="N3156" s="5">
        <v>123</v>
      </c>
      <c r="O3156" t="b">
        <v>1</v>
      </c>
      <c r="P3156" s="5" t="s">
        <v>8269</v>
      </c>
      <c r="Q3156" s="5">
        <f t="shared" si="196"/>
        <v>112.92857142857143</v>
      </c>
      <c r="R3156" s="5">
        <v>64.268292682926827</v>
      </c>
      <c r="S3156" s="5">
        <f t="shared" si="197"/>
        <v>64.268292682926827</v>
      </c>
      <c r="T3156" s="5" t="s">
        <v>8328</v>
      </c>
      <c r="U3156" s="5" t="s">
        <v>8329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12">
        <f t="shared" si="198"/>
        <v>41263.249131944445</v>
      </c>
      <c r="K3157" s="5">
        <v>1353412725</v>
      </c>
      <c r="L3157" s="12">
        <f t="shared" si="199"/>
        <v>41233.249131944445</v>
      </c>
      <c r="M3157" t="b">
        <v>1</v>
      </c>
      <c r="N3157" s="5">
        <v>302</v>
      </c>
      <c r="O3157" t="b">
        <v>1</v>
      </c>
      <c r="P3157" s="5" t="s">
        <v>8269</v>
      </c>
      <c r="Q3157" s="5">
        <f t="shared" si="196"/>
        <v>188.50460000000001</v>
      </c>
      <c r="R3157" s="5">
        <v>31.209370860927152</v>
      </c>
      <c r="S3157" s="5">
        <f t="shared" si="197"/>
        <v>31.209370860927152</v>
      </c>
      <c r="T3157" s="5" t="s">
        <v>8328</v>
      </c>
      <c r="U3157" s="5" t="s">
        <v>8329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12">
        <f t="shared" si="198"/>
        <v>41061.703055555554</v>
      </c>
      <c r="K3158" s="5">
        <v>1335567144</v>
      </c>
      <c r="L3158" s="12">
        <f t="shared" si="199"/>
        <v>41026.703055555554</v>
      </c>
      <c r="M3158" t="b">
        <v>1</v>
      </c>
      <c r="N3158" s="5">
        <v>89</v>
      </c>
      <c r="O3158" t="b">
        <v>1</v>
      </c>
      <c r="P3158" s="5" t="s">
        <v>8269</v>
      </c>
      <c r="Q3158" s="5">
        <f t="shared" si="196"/>
        <v>101.81818181818181</v>
      </c>
      <c r="R3158" s="5">
        <v>62.921348314606739</v>
      </c>
      <c r="S3158" s="5">
        <f t="shared" si="197"/>
        <v>62.921348314606739</v>
      </c>
      <c r="T3158" s="5" t="s">
        <v>8328</v>
      </c>
      <c r="U3158" s="5" t="s">
        <v>8329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12">
        <f t="shared" si="198"/>
        <v>41838.958333333336</v>
      </c>
      <c r="K3159" s="5">
        <v>1404932105</v>
      </c>
      <c r="L3159" s="12">
        <f t="shared" si="199"/>
        <v>41829.538252314815</v>
      </c>
      <c r="M3159" t="b">
        <v>1</v>
      </c>
      <c r="N3159" s="5">
        <v>41</v>
      </c>
      <c r="O3159" t="b">
        <v>1</v>
      </c>
      <c r="P3159" s="5" t="s">
        <v>8269</v>
      </c>
      <c r="Q3159" s="5">
        <f t="shared" si="196"/>
        <v>101</v>
      </c>
      <c r="R3159" s="5">
        <v>98.536585365853654</v>
      </c>
      <c r="S3159" s="5">
        <f t="shared" si="197"/>
        <v>98.536585365853654</v>
      </c>
      <c r="T3159" s="5" t="s">
        <v>8328</v>
      </c>
      <c r="U3159" s="5" t="s">
        <v>8329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12">
        <f t="shared" si="198"/>
        <v>41477.589722222227</v>
      </c>
      <c r="K3160" s="5">
        <v>1371931752</v>
      </c>
      <c r="L3160" s="12">
        <f t="shared" si="199"/>
        <v>41447.589722222227</v>
      </c>
      <c r="M3160" t="b">
        <v>1</v>
      </c>
      <c r="N3160" s="5">
        <v>69</v>
      </c>
      <c r="O3160" t="b">
        <v>1</v>
      </c>
      <c r="P3160" s="5" t="s">
        <v>8269</v>
      </c>
      <c r="Q3160" s="5">
        <f t="shared" si="196"/>
        <v>114</v>
      </c>
      <c r="R3160" s="5">
        <v>82.608695652173907</v>
      </c>
      <c r="S3160" s="5">
        <f t="shared" si="197"/>
        <v>82.608695652173907</v>
      </c>
      <c r="T3160" s="5" t="s">
        <v>8328</v>
      </c>
      <c r="U3160" s="5" t="s">
        <v>8329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12">
        <f t="shared" si="198"/>
        <v>40926.708333333336</v>
      </c>
      <c r="K3161" s="5">
        <v>1323221761</v>
      </c>
      <c r="L3161" s="12">
        <f t="shared" si="199"/>
        <v>40883.816678240742</v>
      </c>
      <c r="M3161" t="b">
        <v>1</v>
      </c>
      <c r="N3161" s="5">
        <v>52</v>
      </c>
      <c r="O3161" t="b">
        <v>1</v>
      </c>
      <c r="P3161" s="5" t="s">
        <v>8269</v>
      </c>
      <c r="Q3161" s="5">
        <f t="shared" si="196"/>
        <v>133.48133333333334</v>
      </c>
      <c r="R3161" s="5">
        <v>38.504230769230773</v>
      </c>
      <c r="S3161" s="5">
        <f t="shared" si="197"/>
        <v>38.504230769230773</v>
      </c>
      <c r="T3161" s="5" t="s">
        <v>8328</v>
      </c>
      <c r="U3161" s="5" t="s">
        <v>8329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12">
        <f t="shared" si="198"/>
        <v>41863.957638888889</v>
      </c>
      <c r="K3162" s="5">
        <v>1405923687</v>
      </c>
      <c r="L3162" s="12">
        <f t="shared" si="199"/>
        <v>41841.01489583333</v>
      </c>
      <c r="M3162" t="b">
        <v>1</v>
      </c>
      <c r="N3162" s="5">
        <v>57</v>
      </c>
      <c r="O3162" t="b">
        <v>1</v>
      </c>
      <c r="P3162" s="5" t="s">
        <v>8269</v>
      </c>
      <c r="Q3162" s="5">
        <f t="shared" si="196"/>
        <v>101.53333333333333</v>
      </c>
      <c r="R3162" s="5">
        <v>80.15789473684211</v>
      </c>
      <c r="S3162" s="5">
        <f t="shared" si="197"/>
        <v>80.15789473684211</v>
      </c>
      <c r="T3162" s="5" t="s">
        <v>8328</v>
      </c>
      <c r="U3162" s="5" t="s">
        <v>8329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12">
        <f t="shared" si="198"/>
        <v>41927.286134259259</v>
      </c>
      <c r="K3163" s="5">
        <v>1410785522</v>
      </c>
      <c r="L3163" s="12">
        <f t="shared" si="199"/>
        <v>41897.286134259259</v>
      </c>
      <c r="M3163" t="b">
        <v>1</v>
      </c>
      <c r="N3163" s="5">
        <v>74</v>
      </c>
      <c r="O3163" t="b">
        <v>1</v>
      </c>
      <c r="P3163" s="5" t="s">
        <v>8269</v>
      </c>
      <c r="Q3163" s="5">
        <f t="shared" si="196"/>
        <v>105.1</v>
      </c>
      <c r="R3163" s="5">
        <v>28.405405405405407</v>
      </c>
      <c r="S3163" s="5">
        <f t="shared" si="197"/>
        <v>28.405405405405407</v>
      </c>
      <c r="T3163" s="5" t="s">
        <v>8328</v>
      </c>
      <c r="U3163" s="5" t="s">
        <v>8329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12">
        <f t="shared" si="198"/>
        <v>41826.833333333336</v>
      </c>
      <c r="K3164" s="5">
        <v>1402331262</v>
      </c>
      <c r="L3164" s="12">
        <f t="shared" si="199"/>
        <v>41799.435902777775</v>
      </c>
      <c r="M3164" t="b">
        <v>1</v>
      </c>
      <c r="N3164" s="5">
        <v>63</v>
      </c>
      <c r="O3164" t="b">
        <v>1</v>
      </c>
      <c r="P3164" s="5" t="s">
        <v>8269</v>
      </c>
      <c r="Q3164" s="5">
        <f t="shared" si="196"/>
        <v>127.15</v>
      </c>
      <c r="R3164" s="5">
        <v>80.730158730158735</v>
      </c>
      <c r="S3164" s="5">
        <f t="shared" si="197"/>
        <v>80.730158730158735</v>
      </c>
      <c r="T3164" s="5" t="s">
        <v>8328</v>
      </c>
      <c r="U3164" s="5" t="s">
        <v>8329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12">
        <f t="shared" si="198"/>
        <v>41805.503761574073</v>
      </c>
      <c r="K3165" s="5">
        <v>1400263525</v>
      </c>
      <c r="L3165" s="12">
        <f t="shared" si="199"/>
        <v>41775.503761574073</v>
      </c>
      <c r="M3165" t="b">
        <v>1</v>
      </c>
      <c r="N3165" s="5">
        <v>72</v>
      </c>
      <c r="O3165" t="b">
        <v>1</v>
      </c>
      <c r="P3165" s="5" t="s">
        <v>8269</v>
      </c>
      <c r="Q3165" s="5">
        <f t="shared" si="196"/>
        <v>111.15384615384616</v>
      </c>
      <c r="R3165" s="5">
        <v>200.69444444444446</v>
      </c>
      <c r="S3165" s="5">
        <f t="shared" si="197"/>
        <v>200.69444444444446</v>
      </c>
      <c r="T3165" s="5" t="s">
        <v>8328</v>
      </c>
      <c r="U3165" s="5" t="s">
        <v>8329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12">
        <f t="shared" si="198"/>
        <v>41799.555729166663</v>
      </c>
      <c r="K3166" s="5">
        <v>1399490415</v>
      </c>
      <c r="L3166" s="12">
        <f t="shared" si="199"/>
        <v>41766.555729166663</v>
      </c>
      <c r="M3166" t="b">
        <v>1</v>
      </c>
      <c r="N3166" s="5">
        <v>71</v>
      </c>
      <c r="O3166" t="b">
        <v>1</v>
      </c>
      <c r="P3166" s="5" t="s">
        <v>8269</v>
      </c>
      <c r="Q3166" s="5">
        <f t="shared" si="196"/>
        <v>106.76</v>
      </c>
      <c r="R3166" s="5">
        <v>37.591549295774648</v>
      </c>
      <c r="S3166" s="5">
        <f t="shared" si="197"/>
        <v>37.591549295774648</v>
      </c>
      <c r="T3166" s="5" t="s">
        <v>8328</v>
      </c>
      <c r="U3166" s="5" t="s">
        <v>8329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12">
        <f t="shared" si="198"/>
        <v>40665.915972222225</v>
      </c>
      <c r="K3167" s="5">
        <v>1302493760</v>
      </c>
      <c r="L3167" s="12">
        <f t="shared" si="199"/>
        <v>40643.909259259257</v>
      </c>
      <c r="M3167" t="b">
        <v>1</v>
      </c>
      <c r="N3167" s="5">
        <v>21</v>
      </c>
      <c r="O3167" t="b">
        <v>1</v>
      </c>
      <c r="P3167" s="5" t="s">
        <v>8269</v>
      </c>
      <c r="Q3167" s="5">
        <f t="shared" si="196"/>
        <v>162.66666666666666</v>
      </c>
      <c r="R3167" s="5">
        <v>58.095238095238095</v>
      </c>
      <c r="S3167" s="5">
        <f t="shared" si="197"/>
        <v>58.095238095238095</v>
      </c>
      <c r="T3167" s="5" t="s">
        <v>8328</v>
      </c>
      <c r="U3167" s="5" t="s">
        <v>8329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12">
        <f t="shared" si="198"/>
        <v>41969.082638888889</v>
      </c>
      <c r="K3168" s="5">
        <v>1414514153</v>
      </c>
      <c r="L3168" s="12">
        <f t="shared" si="199"/>
        <v>41940.44158564815</v>
      </c>
      <c r="M3168" t="b">
        <v>1</v>
      </c>
      <c r="N3168" s="5">
        <v>930</v>
      </c>
      <c r="O3168" t="b">
        <v>1</v>
      </c>
      <c r="P3168" s="5" t="s">
        <v>8269</v>
      </c>
      <c r="Q3168" s="5">
        <f t="shared" si="196"/>
        <v>160.22808571428573</v>
      </c>
      <c r="R3168" s="5">
        <v>60.300892473118282</v>
      </c>
      <c r="S3168" s="5">
        <f t="shared" si="197"/>
        <v>60.300892473118282</v>
      </c>
      <c r="T3168" s="5" t="s">
        <v>8328</v>
      </c>
      <c r="U3168" s="5" t="s">
        <v>8329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12">
        <f t="shared" si="198"/>
        <v>41852.925706018519</v>
      </c>
      <c r="K3169" s="5">
        <v>1405743181</v>
      </c>
      <c r="L3169" s="12">
        <f t="shared" si="199"/>
        <v>41838.925706018519</v>
      </c>
      <c r="M3169" t="b">
        <v>1</v>
      </c>
      <c r="N3169" s="5">
        <v>55</v>
      </c>
      <c r="O3169" t="b">
        <v>1</v>
      </c>
      <c r="P3169" s="5" t="s">
        <v>8269</v>
      </c>
      <c r="Q3169" s="5">
        <f t="shared" si="196"/>
        <v>116.16666666666667</v>
      </c>
      <c r="R3169" s="5">
        <v>63.363636363636367</v>
      </c>
      <c r="S3169" s="5">
        <f t="shared" si="197"/>
        <v>63.363636363636367</v>
      </c>
      <c r="T3169" s="5" t="s">
        <v>8328</v>
      </c>
      <c r="U3169" s="5" t="s">
        <v>8329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12">
        <f t="shared" si="198"/>
        <v>41803.666666666664</v>
      </c>
      <c r="K3170" s="5">
        <v>1399948353</v>
      </c>
      <c r="L3170" s="12">
        <f t="shared" si="199"/>
        <v>41771.855937500004</v>
      </c>
      <c r="M3170" t="b">
        <v>1</v>
      </c>
      <c r="N3170" s="5">
        <v>61</v>
      </c>
      <c r="O3170" t="b">
        <v>1</v>
      </c>
      <c r="P3170" s="5" t="s">
        <v>8269</v>
      </c>
      <c r="Q3170" s="5">
        <f t="shared" si="196"/>
        <v>124.2</v>
      </c>
      <c r="R3170" s="5">
        <v>50.901639344262293</v>
      </c>
      <c r="S3170" s="5">
        <f t="shared" si="197"/>
        <v>50.901639344262293</v>
      </c>
      <c r="T3170" s="5" t="s">
        <v>8328</v>
      </c>
      <c r="U3170" s="5" t="s">
        <v>8329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12">
        <f t="shared" si="198"/>
        <v>41620.957638888889</v>
      </c>
      <c r="K3171" s="5">
        <v>1384364561</v>
      </c>
      <c r="L3171" s="12">
        <f t="shared" si="199"/>
        <v>41591.487974537034</v>
      </c>
      <c r="M3171" t="b">
        <v>1</v>
      </c>
      <c r="N3171" s="5">
        <v>82</v>
      </c>
      <c r="O3171" t="b">
        <v>1</v>
      </c>
      <c r="P3171" s="5" t="s">
        <v>8269</v>
      </c>
      <c r="Q3171" s="5">
        <f t="shared" si="196"/>
        <v>103.0125</v>
      </c>
      <c r="R3171" s="5">
        <v>100.5</v>
      </c>
      <c r="S3171" s="5">
        <f t="shared" si="197"/>
        <v>100.5</v>
      </c>
      <c r="T3171" s="5" t="s">
        <v>8328</v>
      </c>
      <c r="U3171" s="5" t="s">
        <v>8329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12">
        <f t="shared" si="198"/>
        <v>41821.916666666664</v>
      </c>
      <c r="K3172" s="5">
        <v>1401414944</v>
      </c>
      <c r="L3172" s="12">
        <f t="shared" si="199"/>
        <v>41788.830370370371</v>
      </c>
      <c r="M3172" t="b">
        <v>1</v>
      </c>
      <c r="N3172" s="5">
        <v>71</v>
      </c>
      <c r="O3172" t="b">
        <v>1</v>
      </c>
      <c r="P3172" s="5" t="s">
        <v>8269</v>
      </c>
      <c r="Q3172" s="5">
        <f t="shared" si="196"/>
        <v>112.25</v>
      </c>
      <c r="R3172" s="5">
        <v>31.619718309859156</v>
      </c>
      <c r="S3172" s="5">
        <f t="shared" si="197"/>
        <v>31.619718309859156</v>
      </c>
      <c r="T3172" s="5" t="s">
        <v>8328</v>
      </c>
      <c r="U3172" s="5" t="s">
        <v>8329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12">
        <f t="shared" si="198"/>
        <v>42496.358310185184</v>
      </c>
      <c r="K3173" s="5">
        <v>1459953358</v>
      </c>
      <c r="L3173" s="12">
        <f t="shared" si="199"/>
        <v>42466.358310185184</v>
      </c>
      <c r="M3173" t="b">
        <v>1</v>
      </c>
      <c r="N3173" s="5">
        <v>117</v>
      </c>
      <c r="O3173" t="b">
        <v>1</v>
      </c>
      <c r="P3173" s="5" t="s">
        <v>8269</v>
      </c>
      <c r="Q3173" s="5">
        <f t="shared" si="196"/>
        <v>108.81428571428572</v>
      </c>
      <c r="R3173" s="5">
        <v>65.102564102564102</v>
      </c>
      <c r="S3173" s="5">
        <f t="shared" si="197"/>
        <v>65.102564102564102</v>
      </c>
      <c r="T3173" s="5" t="s">
        <v>8328</v>
      </c>
      <c r="U3173" s="5" t="s">
        <v>8329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12">
        <f t="shared" si="198"/>
        <v>40953.479953703703</v>
      </c>
      <c r="K3174" s="5">
        <v>1326648668</v>
      </c>
      <c r="L3174" s="12">
        <f t="shared" si="199"/>
        <v>40923.479953703703</v>
      </c>
      <c r="M3174" t="b">
        <v>1</v>
      </c>
      <c r="N3174" s="5">
        <v>29</v>
      </c>
      <c r="O3174" t="b">
        <v>1</v>
      </c>
      <c r="P3174" s="5" t="s">
        <v>8269</v>
      </c>
      <c r="Q3174" s="5">
        <f t="shared" si="196"/>
        <v>115</v>
      </c>
      <c r="R3174" s="5">
        <v>79.310344827586206</v>
      </c>
      <c r="S3174" s="5">
        <f t="shared" si="197"/>
        <v>79.310344827586206</v>
      </c>
      <c r="T3174" s="5" t="s">
        <v>8328</v>
      </c>
      <c r="U3174" s="5" t="s">
        <v>8329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12">
        <f t="shared" si="198"/>
        <v>41908.628379629634</v>
      </c>
      <c r="K3175" s="5">
        <v>1409173492</v>
      </c>
      <c r="L3175" s="12">
        <f t="shared" si="199"/>
        <v>41878.628379629634</v>
      </c>
      <c r="M3175" t="b">
        <v>1</v>
      </c>
      <c r="N3175" s="5">
        <v>74</v>
      </c>
      <c r="O3175" t="b">
        <v>1</v>
      </c>
      <c r="P3175" s="5" t="s">
        <v>8269</v>
      </c>
      <c r="Q3175" s="5">
        <f t="shared" si="196"/>
        <v>103</v>
      </c>
      <c r="R3175" s="5">
        <v>139.18918918918919</v>
      </c>
      <c r="S3175" s="5">
        <f t="shared" si="197"/>
        <v>139.18918918918919</v>
      </c>
      <c r="T3175" s="5" t="s">
        <v>8328</v>
      </c>
      <c r="U3175" s="5" t="s">
        <v>8329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12">
        <f t="shared" si="198"/>
        <v>41876.614675925928</v>
      </c>
      <c r="K3176" s="5">
        <v>1407789908</v>
      </c>
      <c r="L3176" s="12">
        <f t="shared" si="199"/>
        <v>41862.614675925928</v>
      </c>
      <c r="M3176" t="b">
        <v>1</v>
      </c>
      <c r="N3176" s="5">
        <v>23</v>
      </c>
      <c r="O3176" t="b">
        <v>1</v>
      </c>
      <c r="P3176" s="5" t="s">
        <v>8269</v>
      </c>
      <c r="Q3176" s="5">
        <f t="shared" si="196"/>
        <v>101.13333333333334</v>
      </c>
      <c r="R3176" s="5">
        <v>131.91304347826087</v>
      </c>
      <c r="S3176" s="5">
        <f t="shared" si="197"/>
        <v>131.91304347826087</v>
      </c>
      <c r="T3176" s="5" t="s">
        <v>8328</v>
      </c>
      <c r="U3176" s="5" t="s">
        <v>8329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12">
        <f t="shared" si="198"/>
        <v>40591.636886574073</v>
      </c>
      <c r="K3177" s="5">
        <v>1292793427</v>
      </c>
      <c r="L3177" s="12">
        <f t="shared" si="199"/>
        <v>40531.636886574073</v>
      </c>
      <c r="M3177" t="b">
        <v>1</v>
      </c>
      <c r="N3177" s="5">
        <v>60</v>
      </c>
      <c r="O3177" t="b">
        <v>1</v>
      </c>
      <c r="P3177" s="5" t="s">
        <v>8269</v>
      </c>
      <c r="Q3177" s="5">
        <f t="shared" si="196"/>
        <v>109.56</v>
      </c>
      <c r="R3177" s="5">
        <v>91.3</v>
      </c>
      <c r="S3177" s="5">
        <f t="shared" si="197"/>
        <v>91.3</v>
      </c>
      <c r="T3177" s="5" t="s">
        <v>8328</v>
      </c>
      <c r="U3177" s="5" t="s">
        <v>8329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12">
        <f t="shared" si="198"/>
        <v>41504.375</v>
      </c>
      <c r="K3178" s="5">
        <v>1374531631</v>
      </c>
      <c r="L3178" s="12">
        <f t="shared" si="199"/>
        <v>41477.680914351848</v>
      </c>
      <c r="M3178" t="b">
        <v>1</v>
      </c>
      <c r="N3178" s="5">
        <v>55</v>
      </c>
      <c r="O3178" t="b">
        <v>1</v>
      </c>
      <c r="P3178" s="5" t="s">
        <v>8269</v>
      </c>
      <c r="Q3178" s="5">
        <f t="shared" si="196"/>
        <v>114.84210526315789</v>
      </c>
      <c r="R3178" s="5">
        <v>39.672727272727272</v>
      </c>
      <c r="S3178" s="5">
        <f t="shared" si="197"/>
        <v>39.672727272727272</v>
      </c>
      <c r="T3178" s="5" t="s">
        <v>8328</v>
      </c>
      <c r="U3178" s="5" t="s">
        <v>8329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12">
        <f t="shared" si="198"/>
        <v>41811.416770833333</v>
      </c>
      <c r="K3179" s="5">
        <v>1400774409</v>
      </c>
      <c r="L3179" s="12">
        <f t="shared" si="199"/>
        <v>41781.416770833333</v>
      </c>
      <c r="M3179" t="b">
        <v>1</v>
      </c>
      <c r="N3179" s="5">
        <v>51</v>
      </c>
      <c r="O3179" t="b">
        <v>1</v>
      </c>
      <c r="P3179" s="5" t="s">
        <v>8269</v>
      </c>
      <c r="Q3179" s="5">
        <f t="shared" si="196"/>
        <v>117.4</v>
      </c>
      <c r="R3179" s="5">
        <v>57.549019607843135</v>
      </c>
      <c r="S3179" s="5">
        <f t="shared" si="197"/>
        <v>57.549019607843135</v>
      </c>
      <c r="T3179" s="5" t="s">
        <v>8328</v>
      </c>
      <c r="U3179" s="5" t="s">
        <v>8329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12">
        <f t="shared" si="198"/>
        <v>41836.355034722219</v>
      </c>
      <c r="K3180" s="5">
        <v>1402929075</v>
      </c>
      <c r="L3180" s="12">
        <f t="shared" si="199"/>
        <v>41806.355034722219</v>
      </c>
      <c r="M3180" t="b">
        <v>1</v>
      </c>
      <c r="N3180" s="5">
        <v>78</v>
      </c>
      <c r="O3180" t="b">
        <v>1</v>
      </c>
      <c r="P3180" s="5" t="s">
        <v>8269</v>
      </c>
      <c r="Q3180" s="5">
        <f t="shared" si="196"/>
        <v>171.73333333333332</v>
      </c>
      <c r="R3180" s="5">
        <v>33.025641025641029</v>
      </c>
      <c r="S3180" s="5">
        <f t="shared" si="197"/>
        <v>33.025641025641029</v>
      </c>
      <c r="T3180" s="5" t="s">
        <v>8328</v>
      </c>
      <c r="U3180" s="5" t="s">
        <v>8329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12">
        <f t="shared" si="198"/>
        <v>41400.452210648145</v>
      </c>
      <c r="K3181" s="5">
        <v>1365699071</v>
      </c>
      <c r="L3181" s="12">
        <f t="shared" si="199"/>
        <v>41375.452210648145</v>
      </c>
      <c r="M3181" t="b">
        <v>1</v>
      </c>
      <c r="N3181" s="5">
        <v>62</v>
      </c>
      <c r="O3181" t="b">
        <v>1</v>
      </c>
      <c r="P3181" s="5" t="s">
        <v>8269</v>
      </c>
      <c r="Q3181" s="5">
        <f t="shared" si="196"/>
        <v>114.16238095238096</v>
      </c>
      <c r="R3181" s="5">
        <v>77.335806451612896</v>
      </c>
      <c r="S3181" s="5">
        <f t="shared" si="197"/>
        <v>77.335806451612896</v>
      </c>
      <c r="T3181" s="5" t="s">
        <v>8328</v>
      </c>
      <c r="U3181" s="5" t="s">
        <v>8329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12">
        <f t="shared" si="198"/>
        <v>41810.162604166668</v>
      </c>
      <c r="K3182" s="5">
        <v>1400666049</v>
      </c>
      <c r="L3182" s="12">
        <f t="shared" si="199"/>
        <v>41780.162604166668</v>
      </c>
      <c r="M3182" t="b">
        <v>1</v>
      </c>
      <c r="N3182" s="5">
        <v>45</v>
      </c>
      <c r="O3182" t="b">
        <v>1</v>
      </c>
      <c r="P3182" s="5" t="s">
        <v>8269</v>
      </c>
      <c r="Q3182" s="5">
        <f t="shared" si="196"/>
        <v>119.75</v>
      </c>
      <c r="R3182" s="5">
        <v>31.933333333333334</v>
      </c>
      <c r="S3182" s="5">
        <f t="shared" si="197"/>
        <v>31.933333333333334</v>
      </c>
      <c r="T3182" s="5" t="s">
        <v>8328</v>
      </c>
      <c r="U3182" s="5" t="s">
        <v>8329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12">
        <f t="shared" si="198"/>
        <v>41805.416666666664</v>
      </c>
      <c r="K3183" s="5">
        <v>1400570787</v>
      </c>
      <c r="L3183" s="12">
        <f t="shared" si="199"/>
        <v>41779.060034722221</v>
      </c>
      <c r="M3183" t="b">
        <v>1</v>
      </c>
      <c r="N3183" s="5">
        <v>15</v>
      </c>
      <c r="O3183" t="b">
        <v>1</v>
      </c>
      <c r="P3183" s="5" t="s">
        <v>8269</v>
      </c>
      <c r="Q3183" s="5">
        <f t="shared" si="196"/>
        <v>109</v>
      </c>
      <c r="R3183" s="5">
        <v>36.333333333333336</v>
      </c>
      <c r="S3183" s="5">
        <f t="shared" si="197"/>
        <v>36.333333333333336</v>
      </c>
      <c r="T3183" s="5" t="s">
        <v>8328</v>
      </c>
      <c r="U3183" s="5" t="s">
        <v>8329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12">
        <f t="shared" si="198"/>
        <v>40939.458333333336</v>
      </c>
      <c r="K3184" s="5">
        <v>1323211621</v>
      </c>
      <c r="L3184" s="12">
        <f t="shared" si="199"/>
        <v>40883.699317129627</v>
      </c>
      <c r="M3184" t="b">
        <v>1</v>
      </c>
      <c r="N3184" s="5">
        <v>151</v>
      </c>
      <c r="O3184" t="b">
        <v>1</v>
      </c>
      <c r="P3184" s="5" t="s">
        <v>8269</v>
      </c>
      <c r="Q3184" s="5">
        <f t="shared" si="196"/>
        <v>100.88571428571429</v>
      </c>
      <c r="R3184" s="5">
        <v>46.768211920529801</v>
      </c>
      <c r="S3184" s="5">
        <f t="shared" si="197"/>
        <v>46.768211920529801</v>
      </c>
      <c r="T3184" s="5" t="s">
        <v>8328</v>
      </c>
      <c r="U3184" s="5" t="s">
        <v>8329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12">
        <f t="shared" si="198"/>
        <v>41509.54478009259</v>
      </c>
      <c r="K3185" s="5">
        <v>1375729469</v>
      </c>
      <c r="L3185" s="12">
        <f t="shared" si="199"/>
        <v>41491.54478009259</v>
      </c>
      <c r="M3185" t="b">
        <v>1</v>
      </c>
      <c r="N3185" s="5">
        <v>68</v>
      </c>
      <c r="O3185" t="b">
        <v>1</v>
      </c>
      <c r="P3185" s="5" t="s">
        <v>8269</v>
      </c>
      <c r="Q3185" s="5">
        <f t="shared" si="196"/>
        <v>109</v>
      </c>
      <c r="R3185" s="5">
        <v>40.073529411764703</v>
      </c>
      <c r="S3185" s="5">
        <f t="shared" si="197"/>
        <v>40.073529411764703</v>
      </c>
      <c r="T3185" s="5" t="s">
        <v>8328</v>
      </c>
      <c r="U3185" s="5" t="s">
        <v>8329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12">
        <f t="shared" si="198"/>
        <v>41821.743414351848</v>
      </c>
      <c r="K3186" s="5">
        <v>1401666631</v>
      </c>
      <c r="L3186" s="12">
        <f t="shared" si="199"/>
        <v>41791.743414351848</v>
      </c>
      <c r="M3186" t="b">
        <v>1</v>
      </c>
      <c r="N3186" s="5">
        <v>46</v>
      </c>
      <c r="O3186" t="b">
        <v>1</v>
      </c>
      <c r="P3186" s="5" t="s">
        <v>8269</v>
      </c>
      <c r="Q3186" s="5">
        <f t="shared" si="196"/>
        <v>107.20930232558139</v>
      </c>
      <c r="R3186" s="5">
        <v>100.21739130434783</v>
      </c>
      <c r="S3186" s="5">
        <f t="shared" si="197"/>
        <v>100.21739130434783</v>
      </c>
      <c r="T3186" s="5" t="s">
        <v>8328</v>
      </c>
      <c r="U3186" s="5" t="s">
        <v>8329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12">
        <f t="shared" si="198"/>
        <v>41836.727326388893</v>
      </c>
      <c r="K3187" s="5">
        <v>1404948441</v>
      </c>
      <c r="L3187" s="12">
        <f t="shared" si="199"/>
        <v>41829.727326388893</v>
      </c>
      <c r="M3187" t="b">
        <v>1</v>
      </c>
      <c r="N3187" s="5">
        <v>24</v>
      </c>
      <c r="O3187" t="b">
        <v>1</v>
      </c>
      <c r="P3187" s="5" t="s">
        <v>8269</v>
      </c>
      <c r="Q3187" s="5">
        <f t="shared" si="196"/>
        <v>100</v>
      </c>
      <c r="R3187" s="5">
        <v>41.666666666666664</v>
      </c>
      <c r="S3187" s="5">
        <f t="shared" si="197"/>
        <v>41.666666666666664</v>
      </c>
      <c r="T3187" s="5" t="s">
        <v>8328</v>
      </c>
      <c r="U3187" s="5" t="s">
        <v>8329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12">
        <f t="shared" si="198"/>
        <v>41898.625</v>
      </c>
      <c r="K3188" s="5">
        <v>1408313438</v>
      </c>
      <c r="L3188" s="12">
        <f t="shared" si="199"/>
        <v>41868.674050925925</v>
      </c>
      <c r="M3188" t="b">
        <v>1</v>
      </c>
      <c r="N3188" s="5">
        <v>70</v>
      </c>
      <c r="O3188" t="b">
        <v>1</v>
      </c>
      <c r="P3188" s="5" t="s">
        <v>8269</v>
      </c>
      <c r="Q3188" s="5">
        <f t="shared" si="196"/>
        <v>102.1875</v>
      </c>
      <c r="R3188" s="5">
        <v>46.714285714285715</v>
      </c>
      <c r="S3188" s="5">
        <f t="shared" si="197"/>
        <v>46.714285714285715</v>
      </c>
      <c r="T3188" s="5" t="s">
        <v>8328</v>
      </c>
      <c r="U3188" s="5" t="s">
        <v>8329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12">
        <f t="shared" si="198"/>
        <v>41855.416354166664</v>
      </c>
      <c r="K3189" s="5">
        <v>1405439973</v>
      </c>
      <c r="L3189" s="12">
        <f t="shared" si="199"/>
        <v>41835.416354166664</v>
      </c>
      <c r="M3189" t="b">
        <v>1</v>
      </c>
      <c r="N3189" s="5">
        <v>244</v>
      </c>
      <c r="O3189" t="b">
        <v>1</v>
      </c>
      <c r="P3189" s="5" t="s">
        <v>8269</v>
      </c>
      <c r="Q3189" s="5">
        <f t="shared" si="196"/>
        <v>116.29333333333334</v>
      </c>
      <c r="R3189" s="5">
        <v>71.491803278688522</v>
      </c>
      <c r="S3189" s="5">
        <f t="shared" si="197"/>
        <v>71.491803278688522</v>
      </c>
      <c r="T3189" s="5" t="s">
        <v>8328</v>
      </c>
      <c r="U3189" s="5" t="s">
        <v>8329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12">
        <f t="shared" si="198"/>
        <v>42165.165532407409</v>
      </c>
      <c r="K3190" s="5">
        <v>1432115902</v>
      </c>
      <c r="L3190" s="12">
        <f t="shared" si="199"/>
        <v>42144.165532407409</v>
      </c>
      <c r="M3190" t="b">
        <v>0</v>
      </c>
      <c r="N3190" s="5">
        <v>9</v>
      </c>
      <c r="O3190" t="b">
        <v>0</v>
      </c>
      <c r="P3190" s="5" t="s">
        <v>8303</v>
      </c>
      <c r="Q3190" s="5">
        <f t="shared" si="196"/>
        <v>65</v>
      </c>
      <c r="R3190" s="5">
        <v>14.444444444444445</v>
      </c>
      <c r="S3190" s="5">
        <f t="shared" si="197"/>
        <v>14.444444444444445</v>
      </c>
      <c r="T3190" s="5" t="s">
        <v>8328</v>
      </c>
      <c r="U3190" s="5" t="s">
        <v>8354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12">
        <f t="shared" si="198"/>
        <v>42148.096435185187</v>
      </c>
      <c r="K3191" s="5">
        <v>1429863532</v>
      </c>
      <c r="L3191" s="12">
        <f t="shared" si="199"/>
        <v>42118.096435185187</v>
      </c>
      <c r="M3191" t="b">
        <v>0</v>
      </c>
      <c r="N3191" s="5">
        <v>19</v>
      </c>
      <c r="O3191" t="b">
        <v>0</v>
      </c>
      <c r="P3191" s="5" t="s">
        <v>8303</v>
      </c>
      <c r="Q3191" s="5">
        <f t="shared" si="196"/>
        <v>12.327272727272728</v>
      </c>
      <c r="R3191" s="5">
        <v>356.84210526315792</v>
      </c>
      <c r="S3191" s="5">
        <f t="shared" si="197"/>
        <v>356.84210526315792</v>
      </c>
      <c r="T3191" s="5" t="s">
        <v>8328</v>
      </c>
      <c r="U3191" s="5" t="s">
        <v>8354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12">
        <f t="shared" si="198"/>
        <v>42712.942997685182</v>
      </c>
      <c r="K3192" s="5">
        <v>1478662675</v>
      </c>
      <c r="L3192" s="12">
        <f t="shared" si="199"/>
        <v>42682.901331018518</v>
      </c>
      <c r="M3192" t="b">
        <v>0</v>
      </c>
      <c r="N3192" s="5">
        <v>0</v>
      </c>
      <c r="O3192" t="b">
        <v>0</v>
      </c>
      <c r="P3192" s="5" t="s">
        <v>8303</v>
      </c>
      <c r="Q3192" s="5">
        <f t="shared" si="196"/>
        <v>0</v>
      </c>
      <c r="R3192" s="5" t="e">
        <v>#DIV/0!</v>
      </c>
      <c r="S3192" s="5">
        <f t="shared" si="197"/>
        <v>0</v>
      </c>
      <c r="T3192" s="5" t="s">
        <v>8328</v>
      </c>
      <c r="U3192" s="5" t="s">
        <v>8354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12">
        <f t="shared" si="198"/>
        <v>42598.505428240736</v>
      </c>
      <c r="K3193" s="5">
        <v>1466186869</v>
      </c>
      <c r="L3193" s="12">
        <f t="shared" si="199"/>
        <v>42538.505428240736</v>
      </c>
      <c r="M3193" t="b">
        <v>0</v>
      </c>
      <c r="N3193" s="5">
        <v>4</v>
      </c>
      <c r="O3193" t="b">
        <v>0</v>
      </c>
      <c r="P3193" s="5" t="s">
        <v>8303</v>
      </c>
      <c r="Q3193" s="5">
        <f t="shared" si="196"/>
        <v>4.0266666666666664</v>
      </c>
      <c r="R3193" s="5">
        <v>37.75</v>
      </c>
      <c r="S3193" s="5">
        <f t="shared" si="197"/>
        <v>37.75</v>
      </c>
      <c r="T3193" s="5" t="s">
        <v>8328</v>
      </c>
      <c r="U3193" s="5" t="s">
        <v>8354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12">
        <f t="shared" si="198"/>
        <v>42063.666666666672</v>
      </c>
      <c r="K3194" s="5">
        <v>1421274859</v>
      </c>
      <c r="L3194" s="12">
        <f t="shared" si="199"/>
        <v>42018.69049768518</v>
      </c>
      <c r="M3194" t="b">
        <v>0</v>
      </c>
      <c r="N3194" s="5">
        <v>8</v>
      </c>
      <c r="O3194" t="b">
        <v>0</v>
      </c>
      <c r="P3194" s="5" t="s">
        <v>8303</v>
      </c>
      <c r="Q3194" s="5">
        <f t="shared" si="196"/>
        <v>1.02</v>
      </c>
      <c r="R3194" s="5">
        <v>12.75</v>
      </c>
      <c r="S3194" s="5">
        <f t="shared" si="197"/>
        <v>12.75</v>
      </c>
      <c r="T3194" s="5" t="s">
        <v>8328</v>
      </c>
      <c r="U3194" s="5" t="s">
        <v>8354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12">
        <f t="shared" si="198"/>
        <v>42055.718240740738</v>
      </c>
      <c r="K3195" s="5">
        <v>1420586056</v>
      </c>
      <c r="L3195" s="12">
        <f t="shared" si="199"/>
        <v>42010.718240740738</v>
      </c>
      <c r="M3195" t="b">
        <v>0</v>
      </c>
      <c r="N3195" s="5">
        <v>24</v>
      </c>
      <c r="O3195" t="b">
        <v>0</v>
      </c>
      <c r="P3195" s="5" t="s">
        <v>8303</v>
      </c>
      <c r="Q3195" s="5">
        <f t="shared" si="196"/>
        <v>11.74</v>
      </c>
      <c r="R3195" s="5">
        <v>24.458333333333332</v>
      </c>
      <c r="S3195" s="5">
        <f t="shared" si="197"/>
        <v>24.458333333333332</v>
      </c>
      <c r="T3195" s="5" t="s">
        <v>8328</v>
      </c>
      <c r="U3195" s="5" t="s">
        <v>8354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12">
        <f t="shared" si="198"/>
        <v>42211.812476851846</v>
      </c>
      <c r="K3196" s="5">
        <v>1435368598</v>
      </c>
      <c r="L3196" s="12">
        <f t="shared" si="199"/>
        <v>42181.812476851846</v>
      </c>
      <c r="M3196" t="b">
        <v>0</v>
      </c>
      <c r="N3196" s="5">
        <v>0</v>
      </c>
      <c r="O3196" t="b">
        <v>0</v>
      </c>
      <c r="P3196" s="5" t="s">
        <v>8303</v>
      </c>
      <c r="Q3196" s="5">
        <f t="shared" si="196"/>
        <v>0</v>
      </c>
      <c r="R3196" s="5" t="e">
        <v>#DIV/0!</v>
      </c>
      <c r="S3196" s="5">
        <f t="shared" si="197"/>
        <v>0</v>
      </c>
      <c r="T3196" s="5" t="s">
        <v>8328</v>
      </c>
      <c r="U3196" s="5" t="s">
        <v>8354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12">
        <f t="shared" si="198"/>
        <v>42047.344236111108</v>
      </c>
      <c r="K3197" s="5">
        <v>1421158542</v>
      </c>
      <c r="L3197" s="12">
        <f t="shared" si="199"/>
        <v>42017.344236111108</v>
      </c>
      <c r="M3197" t="b">
        <v>0</v>
      </c>
      <c r="N3197" s="5">
        <v>39</v>
      </c>
      <c r="O3197" t="b">
        <v>0</v>
      </c>
      <c r="P3197" s="5" t="s">
        <v>8303</v>
      </c>
      <c r="Q3197" s="5">
        <f t="shared" si="196"/>
        <v>59.142857142857146</v>
      </c>
      <c r="R3197" s="5">
        <v>53.07692307692308</v>
      </c>
      <c r="S3197" s="5">
        <f t="shared" si="197"/>
        <v>53.07692307692308</v>
      </c>
      <c r="T3197" s="5" t="s">
        <v>8328</v>
      </c>
      <c r="U3197" s="5" t="s">
        <v>8354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12">
        <f t="shared" si="198"/>
        <v>42217.333333333328</v>
      </c>
      <c r="K3198" s="5">
        <v>1433254875</v>
      </c>
      <c r="L3198" s="12">
        <f t="shared" si="199"/>
        <v>42157.348090277781</v>
      </c>
      <c r="M3198" t="b">
        <v>0</v>
      </c>
      <c r="N3198" s="5">
        <v>6</v>
      </c>
      <c r="O3198" t="b">
        <v>0</v>
      </c>
      <c r="P3198" s="5" t="s">
        <v>8303</v>
      </c>
      <c r="Q3198" s="5">
        <f t="shared" si="196"/>
        <v>0.06</v>
      </c>
      <c r="R3198" s="5">
        <v>300</v>
      </c>
      <c r="S3198" s="5">
        <f t="shared" si="197"/>
        <v>300</v>
      </c>
      <c r="T3198" s="5" t="s">
        <v>8328</v>
      </c>
      <c r="U3198" s="5" t="s">
        <v>8354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12">
        <f t="shared" si="198"/>
        <v>42039.243263888886</v>
      </c>
      <c r="K3199" s="5">
        <v>1420458618</v>
      </c>
      <c r="L3199" s="12">
        <f t="shared" si="199"/>
        <v>42009.243263888886</v>
      </c>
      <c r="M3199" t="b">
        <v>0</v>
      </c>
      <c r="N3199" s="5">
        <v>4</v>
      </c>
      <c r="O3199" t="b">
        <v>0</v>
      </c>
      <c r="P3199" s="5" t="s">
        <v>8303</v>
      </c>
      <c r="Q3199" s="5">
        <f t="shared" si="196"/>
        <v>11.45</v>
      </c>
      <c r="R3199" s="5">
        <v>286.25</v>
      </c>
      <c r="S3199" s="5">
        <f t="shared" si="197"/>
        <v>286.25</v>
      </c>
      <c r="T3199" s="5" t="s">
        <v>8328</v>
      </c>
      <c r="U3199" s="5" t="s">
        <v>8354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12">
        <f t="shared" si="198"/>
        <v>42051.174502314811</v>
      </c>
      <c r="K3200" s="5">
        <v>1420798277</v>
      </c>
      <c r="L3200" s="12">
        <f t="shared" si="199"/>
        <v>42013.174502314811</v>
      </c>
      <c r="M3200" t="b">
        <v>0</v>
      </c>
      <c r="N3200" s="5">
        <v>3</v>
      </c>
      <c r="O3200" t="b">
        <v>0</v>
      </c>
      <c r="P3200" s="5" t="s">
        <v>8303</v>
      </c>
      <c r="Q3200" s="5">
        <f t="shared" si="196"/>
        <v>0.36666666666666664</v>
      </c>
      <c r="R3200" s="5">
        <v>36.666666666666664</v>
      </c>
      <c r="S3200" s="5">
        <f t="shared" si="197"/>
        <v>36.666666666666664</v>
      </c>
      <c r="T3200" s="5" t="s">
        <v>8328</v>
      </c>
      <c r="U3200" s="5" t="s">
        <v>8354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12">
        <f t="shared" si="198"/>
        <v>41888.625</v>
      </c>
      <c r="K3201" s="5">
        <v>1407435418</v>
      </c>
      <c r="L3201" s="12">
        <f t="shared" si="199"/>
        <v>41858.511782407411</v>
      </c>
      <c r="M3201" t="b">
        <v>0</v>
      </c>
      <c r="N3201" s="5">
        <v>53</v>
      </c>
      <c r="O3201" t="b">
        <v>0</v>
      </c>
      <c r="P3201" s="5" t="s">
        <v>8303</v>
      </c>
      <c r="Q3201" s="5">
        <f t="shared" si="196"/>
        <v>52.16</v>
      </c>
      <c r="R3201" s="5">
        <v>49.20754716981132</v>
      </c>
      <c r="S3201" s="5">
        <f t="shared" si="197"/>
        <v>49.20754716981132</v>
      </c>
      <c r="T3201" s="5" t="s">
        <v>8328</v>
      </c>
      <c r="U3201" s="5" t="s">
        <v>8354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12">
        <f t="shared" si="198"/>
        <v>42489.981944444444</v>
      </c>
      <c r="K3202" s="5">
        <v>1459410101</v>
      </c>
      <c r="L3202" s="12">
        <f t="shared" si="199"/>
        <v>42460.070613425924</v>
      </c>
      <c r="M3202" t="b">
        <v>0</v>
      </c>
      <c r="N3202" s="5">
        <v>1</v>
      </c>
      <c r="O3202" t="b">
        <v>0</v>
      </c>
      <c r="P3202" s="5" t="s">
        <v>8303</v>
      </c>
      <c r="Q3202" s="5">
        <f t="shared" ref="Q3202:Q3265" si="200">E3202*100/D3202</f>
        <v>2E-3</v>
      </c>
      <c r="R3202" s="5">
        <v>1</v>
      </c>
      <c r="S3202" s="5">
        <f t="shared" ref="S3202:S3265" si="201">IFERROR(R3202,0)</f>
        <v>1</v>
      </c>
      <c r="T3202" s="5" t="s">
        <v>8328</v>
      </c>
      <c r="U3202" s="5" t="s">
        <v>8354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12">
        <f t="shared" ref="J3203:J3266" si="202">(I3203/86400)+25569+(-6/24)</f>
        <v>41882.517094907409</v>
      </c>
      <c r="K3203" s="5">
        <v>1407695077</v>
      </c>
      <c r="L3203" s="12">
        <f t="shared" ref="L3203:L3266" si="203">(K3203/86400)+25569+(-6/24)</f>
        <v>41861.517094907409</v>
      </c>
      <c r="M3203" t="b">
        <v>0</v>
      </c>
      <c r="N3203" s="5">
        <v>2</v>
      </c>
      <c r="O3203" t="b">
        <v>0</v>
      </c>
      <c r="P3203" s="5" t="s">
        <v>8303</v>
      </c>
      <c r="Q3203" s="5">
        <f t="shared" si="200"/>
        <v>1.25</v>
      </c>
      <c r="R3203" s="5">
        <v>12.5</v>
      </c>
      <c r="S3203" s="5">
        <f t="shared" si="201"/>
        <v>12.5</v>
      </c>
      <c r="T3203" s="5" t="s">
        <v>8328</v>
      </c>
      <c r="U3203" s="5" t="s">
        <v>8354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12">
        <f t="shared" si="202"/>
        <v>42351.999305555553</v>
      </c>
      <c r="K3204" s="5">
        <v>1445027346</v>
      </c>
      <c r="L3204" s="12">
        <f t="shared" si="203"/>
        <v>42293.603541666671</v>
      </c>
      <c r="M3204" t="b">
        <v>0</v>
      </c>
      <c r="N3204" s="5">
        <v>25</v>
      </c>
      <c r="O3204" t="b">
        <v>0</v>
      </c>
      <c r="P3204" s="5" t="s">
        <v>8303</v>
      </c>
      <c r="Q3204" s="5">
        <f t="shared" si="200"/>
        <v>54.52</v>
      </c>
      <c r="R3204" s="5">
        <v>109.04</v>
      </c>
      <c r="S3204" s="5">
        <f t="shared" si="201"/>
        <v>109.04</v>
      </c>
      <c r="T3204" s="5" t="s">
        <v>8328</v>
      </c>
      <c r="U3204" s="5" t="s">
        <v>8354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12">
        <f t="shared" si="202"/>
        <v>42272.738680555558</v>
      </c>
      <c r="K3205" s="5">
        <v>1440632622</v>
      </c>
      <c r="L3205" s="12">
        <f t="shared" si="203"/>
        <v>42242.738680555558</v>
      </c>
      <c r="M3205" t="b">
        <v>0</v>
      </c>
      <c r="N3205" s="5">
        <v>6</v>
      </c>
      <c r="O3205" t="b">
        <v>0</v>
      </c>
      <c r="P3205" s="5" t="s">
        <v>8303</v>
      </c>
      <c r="Q3205" s="5">
        <f t="shared" si="200"/>
        <v>25</v>
      </c>
      <c r="R3205" s="5">
        <v>41.666666666666664</v>
      </c>
      <c r="S3205" s="5">
        <f t="shared" si="201"/>
        <v>41.666666666666664</v>
      </c>
      <c r="T3205" s="5" t="s">
        <v>8328</v>
      </c>
      <c r="U3205" s="5" t="s">
        <v>8354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12">
        <f t="shared" si="202"/>
        <v>42202.426388888889</v>
      </c>
      <c r="K3206" s="5">
        <v>1434558479</v>
      </c>
      <c r="L3206" s="12">
        <f t="shared" si="203"/>
        <v>42172.436099537037</v>
      </c>
      <c r="M3206" t="b">
        <v>0</v>
      </c>
      <c r="N3206" s="5">
        <v>0</v>
      </c>
      <c r="O3206" t="b">
        <v>0</v>
      </c>
      <c r="P3206" s="5" t="s">
        <v>8303</v>
      </c>
      <c r="Q3206" s="5">
        <f t="shared" si="200"/>
        <v>0</v>
      </c>
      <c r="R3206" s="5" t="e">
        <v>#DIV/0!</v>
      </c>
      <c r="S3206" s="5">
        <f t="shared" si="201"/>
        <v>0</v>
      </c>
      <c r="T3206" s="5" t="s">
        <v>8328</v>
      </c>
      <c r="U3206" s="5" t="s">
        <v>8354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12">
        <f t="shared" si="202"/>
        <v>42125.124675925923</v>
      </c>
      <c r="K3207" s="5">
        <v>1427878772</v>
      </c>
      <c r="L3207" s="12">
        <f t="shared" si="203"/>
        <v>42095.124675925923</v>
      </c>
      <c r="M3207" t="b">
        <v>0</v>
      </c>
      <c r="N3207" s="5">
        <v>12</v>
      </c>
      <c r="O3207" t="b">
        <v>0</v>
      </c>
      <c r="P3207" s="5" t="s">
        <v>8303</v>
      </c>
      <c r="Q3207" s="5">
        <f t="shared" si="200"/>
        <v>3.4125000000000001</v>
      </c>
      <c r="R3207" s="5">
        <v>22.75</v>
      </c>
      <c r="S3207" s="5">
        <f t="shared" si="201"/>
        <v>22.75</v>
      </c>
      <c r="T3207" s="5" t="s">
        <v>8328</v>
      </c>
      <c r="U3207" s="5" t="s">
        <v>8354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12">
        <f t="shared" si="202"/>
        <v>42266.026053240741</v>
      </c>
      <c r="K3208" s="5">
        <v>1440052651</v>
      </c>
      <c r="L3208" s="12">
        <f t="shared" si="203"/>
        <v>42236.026053240741</v>
      </c>
      <c r="M3208" t="b">
        <v>0</v>
      </c>
      <c r="N3208" s="5">
        <v>0</v>
      </c>
      <c r="O3208" t="b">
        <v>0</v>
      </c>
      <c r="P3208" s="5" t="s">
        <v>8303</v>
      </c>
      <c r="Q3208" s="5">
        <f t="shared" si="200"/>
        <v>0</v>
      </c>
      <c r="R3208" s="5" t="e">
        <v>#DIV/0!</v>
      </c>
      <c r="S3208" s="5">
        <f t="shared" si="201"/>
        <v>0</v>
      </c>
      <c r="T3208" s="5" t="s">
        <v>8328</v>
      </c>
      <c r="U3208" s="5" t="s">
        <v>8354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12">
        <f t="shared" si="202"/>
        <v>42116.986192129625</v>
      </c>
      <c r="K3209" s="5">
        <v>1424587207</v>
      </c>
      <c r="L3209" s="12">
        <f t="shared" si="203"/>
        <v>42057.027858796297</v>
      </c>
      <c r="M3209" t="b">
        <v>0</v>
      </c>
      <c r="N3209" s="5">
        <v>36</v>
      </c>
      <c r="O3209" t="b">
        <v>0</v>
      </c>
      <c r="P3209" s="5" t="s">
        <v>8303</v>
      </c>
      <c r="Q3209" s="5">
        <f t="shared" si="200"/>
        <v>46.363636363636367</v>
      </c>
      <c r="R3209" s="5">
        <v>70.833333333333329</v>
      </c>
      <c r="S3209" s="5">
        <f t="shared" si="201"/>
        <v>70.833333333333329</v>
      </c>
      <c r="T3209" s="5" t="s">
        <v>8328</v>
      </c>
      <c r="U3209" s="5" t="s">
        <v>8354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12">
        <f t="shared" si="202"/>
        <v>41848.355057870373</v>
      </c>
      <c r="K3210" s="5">
        <v>1404743477</v>
      </c>
      <c r="L3210" s="12">
        <f t="shared" si="203"/>
        <v>41827.355057870373</v>
      </c>
      <c r="M3210" t="b">
        <v>1</v>
      </c>
      <c r="N3210" s="5">
        <v>82</v>
      </c>
      <c r="O3210" t="b">
        <v>1</v>
      </c>
      <c r="P3210" s="5" t="s">
        <v>8269</v>
      </c>
      <c r="Q3210" s="5">
        <f t="shared" si="200"/>
        <v>103.5</v>
      </c>
      <c r="R3210" s="5">
        <v>63.109756097560975</v>
      </c>
      <c r="S3210" s="5">
        <f t="shared" si="201"/>
        <v>63.109756097560975</v>
      </c>
      <c r="T3210" s="5" t="s">
        <v>8328</v>
      </c>
      <c r="U3210" s="5" t="s">
        <v>8329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12">
        <f t="shared" si="202"/>
        <v>41810.708333333336</v>
      </c>
      <c r="K3211" s="5">
        <v>1400512658</v>
      </c>
      <c r="L3211" s="12">
        <f t="shared" si="203"/>
        <v>41778.387245370366</v>
      </c>
      <c r="M3211" t="b">
        <v>1</v>
      </c>
      <c r="N3211" s="5">
        <v>226</v>
      </c>
      <c r="O3211" t="b">
        <v>1</v>
      </c>
      <c r="P3211" s="5" t="s">
        <v>8269</v>
      </c>
      <c r="Q3211" s="5">
        <f t="shared" si="200"/>
        <v>119.32315789473684</v>
      </c>
      <c r="R3211" s="5">
        <v>50.157964601769912</v>
      </c>
      <c r="S3211" s="5">
        <f t="shared" si="201"/>
        <v>50.157964601769912</v>
      </c>
      <c r="T3211" s="5" t="s">
        <v>8328</v>
      </c>
      <c r="U3211" s="5" t="s">
        <v>8329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12">
        <f t="shared" si="202"/>
        <v>41060.915972222225</v>
      </c>
      <c r="K3212" s="5">
        <v>1334442519</v>
      </c>
      <c r="L3212" s="12">
        <f t="shared" si="203"/>
        <v>41013.686562499999</v>
      </c>
      <c r="M3212" t="b">
        <v>1</v>
      </c>
      <c r="N3212" s="5">
        <v>60</v>
      </c>
      <c r="O3212" t="b">
        <v>1</v>
      </c>
      <c r="P3212" s="5" t="s">
        <v>8269</v>
      </c>
      <c r="Q3212" s="5">
        <f t="shared" si="200"/>
        <v>125.76666666666667</v>
      </c>
      <c r="R3212" s="5">
        <v>62.883333333333333</v>
      </c>
      <c r="S3212" s="5">
        <f t="shared" si="201"/>
        <v>62.883333333333333</v>
      </c>
      <c r="T3212" s="5" t="s">
        <v>8328</v>
      </c>
      <c r="U3212" s="5" t="s">
        <v>8329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12">
        <f t="shared" si="202"/>
        <v>41865.833333333336</v>
      </c>
      <c r="K3213" s="5">
        <v>1405346680</v>
      </c>
      <c r="L3213" s="12">
        <f t="shared" si="203"/>
        <v>41834.33657407407</v>
      </c>
      <c r="M3213" t="b">
        <v>1</v>
      </c>
      <c r="N3213" s="5">
        <v>322</v>
      </c>
      <c r="O3213" t="b">
        <v>1</v>
      </c>
      <c r="P3213" s="5" t="s">
        <v>8269</v>
      </c>
      <c r="Q3213" s="5">
        <f t="shared" si="200"/>
        <v>119.74347826086957</v>
      </c>
      <c r="R3213" s="5">
        <v>85.531055900621112</v>
      </c>
      <c r="S3213" s="5">
        <f t="shared" si="201"/>
        <v>85.531055900621112</v>
      </c>
      <c r="T3213" s="5" t="s">
        <v>8328</v>
      </c>
      <c r="U3213" s="5" t="s">
        <v>8329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12">
        <f t="shared" si="202"/>
        <v>41859.545729166668</v>
      </c>
      <c r="K3214" s="5">
        <v>1404932751</v>
      </c>
      <c r="L3214" s="12">
        <f t="shared" si="203"/>
        <v>41829.545729166668</v>
      </c>
      <c r="M3214" t="b">
        <v>1</v>
      </c>
      <c r="N3214" s="5">
        <v>94</v>
      </c>
      <c r="O3214" t="b">
        <v>1</v>
      </c>
      <c r="P3214" s="5" t="s">
        <v>8269</v>
      </c>
      <c r="Q3214" s="5">
        <f t="shared" si="200"/>
        <v>126.25</v>
      </c>
      <c r="R3214" s="5">
        <v>53.723404255319146</v>
      </c>
      <c r="S3214" s="5">
        <f t="shared" si="201"/>
        <v>53.723404255319146</v>
      </c>
      <c r="T3214" s="5" t="s">
        <v>8328</v>
      </c>
      <c r="U3214" s="5" t="s">
        <v>8329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12">
        <f t="shared" si="202"/>
        <v>42211.513414351852</v>
      </c>
      <c r="K3215" s="5">
        <v>1434478759</v>
      </c>
      <c r="L3215" s="12">
        <f t="shared" si="203"/>
        <v>42171.513414351852</v>
      </c>
      <c r="M3215" t="b">
        <v>1</v>
      </c>
      <c r="N3215" s="5">
        <v>47</v>
      </c>
      <c r="O3215" t="b">
        <v>1</v>
      </c>
      <c r="P3215" s="5" t="s">
        <v>8269</v>
      </c>
      <c r="Q3215" s="5">
        <f t="shared" si="200"/>
        <v>100.11666666666666</v>
      </c>
      <c r="R3215" s="5">
        <v>127.80851063829788</v>
      </c>
      <c r="S3215" s="5">
        <f t="shared" si="201"/>
        <v>127.80851063829788</v>
      </c>
      <c r="T3215" s="5" t="s">
        <v>8328</v>
      </c>
      <c r="U3215" s="5" t="s">
        <v>8329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12">
        <f t="shared" si="202"/>
        <v>42374.746527777781</v>
      </c>
      <c r="K3216" s="5">
        <v>1448823673</v>
      </c>
      <c r="L3216" s="12">
        <f t="shared" si="203"/>
        <v>42337.542511574073</v>
      </c>
      <c r="M3216" t="b">
        <v>1</v>
      </c>
      <c r="N3216" s="5">
        <v>115</v>
      </c>
      <c r="O3216" t="b">
        <v>1</v>
      </c>
      <c r="P3216" s="5" t="s">
        <v>8269</v>
      </c>
      <c r="Q3216" s="5">
        <f t="shared" si="200"/>
        <v>102.13333333333334</v>
      </c>
      <c r="R3216" s="5">
        <v>106.57391304347826</v>
      </c>
      <c r="S3216" s="5">
        <f t="shared" si="201"/>
        <v>106.57391304347826</v>
      </c>
      <c r="T3216" s="5" t="s">
        <v>8328</v>
      </c>
      <c r="U3216" s="5" t="s">
        <v>8329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12">
        <f t="shared" si="202"/>
        <v>42256.915972222225</v>
      </c>
      <c r="K3217" s="5">
        <v>1438617471</v>
      </c>
      <c r="L3217" s="12">
        <f t="shared" si="203"/>
        <v>42219.415173611109</v>
      </c>
      <c r="M3217" t="b">
        <v>1</v>
      </c>
      <c r="N3217" s="5">
        <v>134</v>
      </c>
      <c r="O3217" t="b">
        <v>1</v>
      </c>
      <c r="P3217" s="5" t="s">
        <v>8269</v>
      </c>
      <c r="Q3217" s="5">
        <f t="shared" si="200"/>
        <v>100.35142857142857</v>
      </c>
      <c r="R3217" s="5">
        <v>262.11194029850748</v>
      </c>
      <c r="S3217" s="5">
        <f t="shared" si="201"/>
        <v>262.11194029850748</v>
      </c>
      <c r="T3217" s="5" t="s">
        <v>8328</v>
      </c>
      <c r="U3217" s="5" t="s">
        <v>8329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12">
        <f t="shared" si="202"/>
        <v>42196.354166666672</v>
      </c>
      <c r="K3218" s="5">
        <v>1433934371</v>
      </c>
      <c r="L3218" s="12">
        <f t="shared" si="203"/>
        <v>42165.212627314817</v>
      </c>
      <c r="M3218" t="b">
        <v>1</v>
      </c>
      <c r="N3218" s="5">
        <v>35</v>
      </c>
      <c r="O3218" t="b">
        <v>1</v>
      </c>
      <c r="P3218" s="5" t="s">
        <v>8269</v>
      </c>
      <c r="Q3218" s="5">
        <f t="shared" si="200"/>
        <v>100.05</v>
      </c>
      <c r="R3218" s="5">
        <v>57.171428571428571</v>
      </c>
      <c r="S3218" s="5">
        <f t="shared" si="201"/>
        <v>57.171428571428571</v>
      </c>
      <c r="T3218" s="5" t="s">
        <v>8328</v>
      </c>
      <c r="U3218" s="5" t="s">
        <v>8329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12">
        <f t="shared" si="202"/>
        <v>42678.296111111107</v>
      </c>
      <c r="K3219" s="5">
        <v>1475672784</v>
      </c>
      <c r="L3219" s="12">
        <f t="shared" si="203"/>
        <v>42648.296111111107</v>
      </c>
      <c r="M3219" t="b">
        <v>1</v>
      </c>
      <c r="N3219" s="5">
        <v>104</v>
      </c>
      <c r="O3219" t="b">
        <v>1</v>
      </c>
      <c r="P3219" s="5" t="s">
        <v>8269</v>
      </c>
      <c r="Q3219" s="5">
        <f t="shared" si="200"/>
        <v>116.02222222222223</v>
      </c>
      <c r="R3219" s="5">
        <v>50.20192307692308</v>
      </c>
      <c r="S3219" s="5">
        <f t="shared" si="201"/>
        <v>50.20192307692308</v>
      </c>
      <c r="T3219" s="5" t="s">
        <v>8328</v>
      </c>
      <c r="U3219" s="5" t="s">
        <v>8329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12">
        <f t="shared" si="202"/>
        <v>42003.75</v>
      </c>
      <c r="K3220" s="5">
        <v>1417132986</v>
      </c>
      <c r="L3220" s="12">
        <f t="shared" si="203"/>
        <v>41970.752152777779</v>
      </c>
      <c r="M3220" t="b">
        <v>1</v>
      </c>
      <c r="N3220" s="5">
        <v>184</v>
      </c>
      <c r="O3220" t="b">
        <v>1</v>
      </c>
      <c r="P3220" s="5" t="s">
        <v>8269</v>
      </c>
      <c r="Q3220" s="5">
        <f t="shared" si="200"/>
        <v>102.1</v>
      </c>
      <c r="R3220" s="5">
        <v>66.586956521739125</v>
      </c>
      <c r="S3220" s="5">
        <f t="shared" si="201"/>
        <v>66.586956521739125</v>
      </c>
      <c r="T3220" s="5" t="s">
        <v>8328</v>
      </c>
      <c r="U3220" s="5" t="s">
        <v>8329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12">
        <f t="shared" si="202"/>
        <v>42085.691516203704</v>
      </c>
      <c r="K3221" s="5">
        <v>1424043347</v>
      </c>
      <c r="L3221" s="12">
        <f t="shared" si="203"/>
        <v>42050.733182870375</v>
      </c>
      <c r="M3221" t="b">
        <v>1</v>
      </c>
      <c r="N3221" s="5">
        <v>119</v>
      </c>
      <c r="O3221" t="b">
        <v>1</v>
      </c>
      <c r="P3221" s="5" t="s">
        <v>8269</v>
      </c>
      <c r="Q3221" s="5">
        <f t="shared" si="200"/>
        <v>100.11</v>
      </c>
      <c r="R3221" s="5">
        <v>168.25210084033614</v>
      </c>
      <c r="S3221" s="5">
        <f t="shared" si="201"/>
        <v>168.25210084033614</v>
      </c>
      <c r="T3221" s="5" t="s">
        <v>8328</v>
      </c>
      <c r="U3221" s="5" t="s">
        <v>8329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12">
        <f t="shared" si="202"/>
        <v>42806.625</v>
      </c>
      <c r="K3222" s="5">
        <v>1486411204</v>
      </c>
      <c r="L3222" s="12">
        <f t="shared" si="203"/>
        <v>42772.583379629628</v>
      </c>
      <c r="M3222" t="b">
        <v>1</v>
      </c>
      <c r="N3222" s="5">
        <v>59</v>
      </c>
      <c r="O3222" t="b">
        <v>1</v>
      </c>
      <c r="P3222" s="5" t="s">
        <v>8269</v>
      </c>
      <c r="Q3222" s="5">
        <f t="shared" si="200"/>
        <v>100.84</v>
      </c>
      <c r="R3222" s="5">
        <v>256.37288135593218</v>
      </c>
      <c r="S3222" s="5">
        <f t="shared" si="201"/>
        <v>256.37288135593218</v>
      </c>
      <c r="T3222" s="5" t="s">
        <v>8328</v>
      </c>
      <c r="U3222" s="5" t="s">
        <v>8329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12">
        <f t="shared" si="202"/>
        <v>42190.446793981479</v>
      </c>
      <c r="K3223" s="5">
        <v>1433090603</v>
      </c>
      <c r="L3223" s="12">
        <f t="shared" si="203"/>
        <v>42155.446793981479</v>
      </c>
      <c r="M3223" t="b">
        <v>1</v>
      </c>
      <c r="N3223" s="5">
        <v>113</v>
      </c>
      <c r="O3223" t="b">
        <v>1</v>
      </c>
      <c r="P3223" s="5" t="s">
        <v>8269</v>
      </c>
      <c r="Q3223" s="5">
        <f t="shared" si="200"/>
        <v>103.425</v>
      </c>
      <c r="R3223" s="5">
        <v>36.610619469026545</v>
      </c>
      <c r="S3223" s="5">
        <f t="shared" si="201"/>
        <v>36.610619469026545</v>
      </c>
      <c r="T3223" s="5" t="s">
        <v>8328</v>
      </c>
      <c r="U3223" s="5" t="s">
        <v>8329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12">
        <f t="shared" si="202"/>
        <v>42301.645138888889</v>
      </c>
      <c r="K3224" s="5">
        <v>1443016697</v>
      </c>
      <c r="L3224" s="12">
        <f t="shared" si="203"/>
        <v>42270.332141203704</v>
      </c>
      <c r="M3224" t="b">
        <v>1</v>
      </c>
      <c r="N3224" s="5">
        <v>84</v>
      </c>
      <c r="O3224" t="b">
        <v>1</v>
      </c>
      <c r="P3224" s="5" t="s">
        <v>8269</v>
      </c>
      <c r="Q3224" s="5">
        <f t="shared" si="200"/>
        <v>124.8</v>
      </c>
      <c r="R3224" s="5">
        <v>37.142857142857146</v>
      </c>
      <c r="S3224" s="5">
        <f t="shared" si="201"/>
        <v>37.142857142857146</v>
      </c>
      <c r="T3224" s="5" t="s">
        <v>8328</v>
      </c>
      <c r="U3224" s="5" t="s">
        <v>8329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12">
        <f t="shared" si="202"/>
        <v>42236.585370370369</v>
      </c>
      <c r="K3225" s="5">
        <v>1437508976</v>
      </c>
      <c r="L3225" s="12">
        <f t="shared" si="203"/>
        <v>42206.585370370369</v>
      </c>
      <c r="M3225" t="b">
        <v>1</v>
      </c>
      <c r="N3225" s="5">
        <v>74</v>
      </c>
      <c r="O3225" t="b">
        <v>1</v>
      </c>
      <c r="P3225" s="5" t="s">
        <v>8269</v>
      </c>
      <c r="Q3225" s="5">
        <f t="shared" si="200"/>
        <v>109.51612903225806</v>
      </c>
      <c r="R3225" s="5">
        <v>45.878378378378379</v>
      </c>
      <c r="S3225" s="5">
        <f t="shared" si="201"/>
        <v>45.878378378378379</v>
      </c>
      <c r="T3225" s="5" t="s">
        <v>8328</v>
      </c>
      <c r="U3225" s="5" t="s">
        <v>8329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12">
        <f t="shared" si="202"/>
        <v>42744.958333333328</v>
      </c>
      <c r="K3226" s="5">
        <v>1479932713</v>
      </c>
      <c r="L3226" s="12">
        <f t="shared" si="203"/>
        <v>42697.600844907407</v>
      </c>
      <c r="M3226" t="b">
        <v>1</v>
      </c>
      <c r="N3226" s="5">
        <v>216</v>
      </c>
      <c r="O3226" t="b">
        <v>1</v>
      </c>
      <c r="P3226" s="5" t="s">
        <v>8269</v>
      </c>
      <c r="Q3226" s="5">
        <f t="shared" si="200"/>
        <v>102.03333333333333</v>
      </c>
      <c r="R3226" s="5">
        <v>141.71296296296296</v>
      </c>
      <c r="S3226" s="5">
        <f t="shared" si="201"/>
        <v>141.71296296296296</v>
      </c>
      <c r="T3226" s="5" t="s">
        <v>8328</v>
      </c>
      <c r="U3226" s="5" t="s">
        <v>8329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12">
        <f t="shared" si="202"/>
        <v>42524.625</v>
      </c>
      <c r="K3227" s="5">
        <v>1463145938</v>
      </c>
      <c r="L3227" s="12">
        <f t="shared" si="203"/>
        <v>42503.309467592597</v>
      </c>
      <c r="M3227" t="b">
        <v>1</v>
      </c>
      <c r="N3227" s="5">
        <v>39</v>
      </c>
      <c r="O3227" t="b">
        <v>1</v>
      </c>
      <c r="P3227" s="5" t="s">
        <v>8269</v>
      </c>
      <c r="Q3227" s="5">
        <f t="shared" si="200"/>
        <v>102.35</v>
      </c>
      <c r="R3227" s="5">
        <v>52.487179487179489</v>
      </c>
      <c r="S3227" s="5">
        <f t="shared" si="201"/>
        <v>52.487179487179489</v>
      </c>
      <c r="T3227" s="5" t="s">
        <v>8328</v>
      </c>
      <c r="U3227" s="5" t="s">
        <v>8329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12">
        <f t="shared" si="202"/>
        <v>42307.333472222221</v>
      </c>
      <c r="K3228" s="5">
        <v>1443621612</v>
      </c>
      <c r="L3228" s="12">
        <f t="shared" si="203"/>
        <v>42277.333472222221</v>
      </c>
      <c r="M3228" t="b">
        <v>1</v>
      </c>
      <c r="N3228" s="5">
        <v>21</v>
      </c>
      <c r="O3228" t="b">
        <v>1</v>
      </c>
      <c r="P3228" s="5" t="s">
        <v>8269</v>
      </c>
      <c r="Q3228" s="5">
        <f t="shared" si="200"/>
        <v>104.16666666666667</v>
      </c>
      <c r="R3228" s="5">
        <v>59.523809523809526</v>
      </c>
      <c r="S3228" s="5">
        <f t="shared" si="201"/>
        <v>59.523809523809526</v>
      </c>
      <c r="T3228" s="5" t="s">
        <v>8328</v>
      </c>
      <c r="U3228" s="5" t="s">
        <v>8329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12">
        <f t="shared" si="202"/>
        <v>42752.632361111115</v>
      </c>
      <c r="K3229" s="5">
        <v>1482095436</v>
      </c>
      <c r="L3229" s="12">
        <f t="shared" si="203"/>
        <v>42722.632361111115</v>
      </c>
      <c r="M3229" t="b">
        <v>0</v>
      </c>
      <c r="N3229" s="5">
        <v>30</v>
      </c>
      <c r="O3229" t="b">
        <v>1</v>
      </c>
      <c r="P3229" s="5" t="s">
        <v>8269</v>
      </c>
      <c r="Q3229" s="5">
        <f t="shared" si="200"/>
        <v>125</v>
      </c>
      <c r="R3229" s="5">
        <v>50</v>
      </c>
      <c r="S3229" s="5">
        <f t="shared" si="201"/>
        <v>50</v>
      </c>
      <c r="T3229" s="5" t="s">
        <v>8328</v>
      </c>
      <c r="U3229" s="5" t="s">
        <v>8329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12">
        <f t="shared" si="202"/>
        <v>42354.957638888889</v>
      </c>
      <c r="K3230" s="5">
        <v>1447606884</v>
      </c>
      <c r="L3230" s="12">
        <f t="shared" si="203"/>
        <v>42323.45930555556</v>
      </c>
      <c r="M3230" t="b">
        <v>1</v>
      </c>
      <c r="N3230" s="5">
        <v>37</v>
      </c>
      <c r="O3230" t="b">
        <v>1</v>
      </c>
      <c r="P3230" s="5" t="s">
        <v>8269</v>
      </c>
      <c r="Q3230" s="5">
        <f t="shared" si="200"/>
        <v>102.34285714285714</v>
      </c>
      <c r="R3230" s="5">
        <v>193.62162162162161</v>
      </c>
      <c r="S3230" s="5">
        <f t="shared" si="201"/>
        <v>193.62162162162161</v>
      </c>
      <c r="T3230" s="5" t="s">
        <v>8328</v>
      </c>
      <c r="U3230" s="5" t="s">
        <v>8329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12">
        <f t="shared" si="202"/>
        <v>41963.083310185189</v>
      </c>
      <c r="K3231" s="5">
        <v>1413874798</v>
      </c>
      <c r="L3231" s="12">
        <f t="shared" si="203"/>
        <v>41933.041643518518</v>
      </c>
      <c r="M3231" t="b">
        <v>1</v>
      </c>
      <c r="N3231" s="5">
        <v>202</v>
      </c>
      <c r="O3231" t="b">
        <v>1</v>
      </c>
      <c r="P3231" s="5" t="s">
        <v>8269</v>
      </c>
      <c r="Q3231" s="5">
        <f t="shared" si="200"/>
        <v>107.86499999999999</v>
      </c>
      <c r="R3231" s="5">
        <v>106.79702970297029</v>
      </c>
      <c r="S3231" s="5">
        <f t="shared" si="201"/>
        <v>106.79702970297029</v>
      </c>
      <c r="T3231" s="5" t="s">
        <v>8328</v>
      </c>
      <c r="U3231" s="5" t="s">
        <v>8329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12">
        <f t="shared" si="202"/>
        <v>41912.915972222225</v>
      </c>
      <c r="K3232" s="5">
        <v>1410840126</v>
      </c>
      <c r="L3232" s="12">
        <f t="shared" si="203"/>
        <v>41897.918124999997</v>
      </c>
      <c r="M3232" t="b">
        <v>1</v>
      </c>
      <c r="N3232" s="5">
        <v>37</v>
      </c>
      <c r="O3232" t="b">
        <v>1</v>
      </c>
      <c r="P3232" s="5" t="s">
        <v>8269</v>
      </c>
      <c r="Q3232" s="5">
        <f t="shared" si="200"/>
        <v>109.88461538461539</v>
      </c>
      <c r="R3232" s="5">
        <v>77.21621621621621</v>
      </c>
      <c r="S3232" s="5">
        <f t="shared" si="201"/>
        <v>77.21621621621621</v>
      </c>
      <c r="T3232" s="5" t="s">
        <v>8328</v>
      </c>
      <c r="U3232" s="5" t="s">
        <v>8329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12">
        <f t="shared" si="202"/>
        <v>42476.693831018521</v>
      </c>
      <c r="K3233" s="5">
        <v>1458254347</v>
      </c>
      <c r="L3233" s="12">
        <f t="shared" si="203"/>
        <v>42446.693831018521</v>
      </c>
      <c r="M3233" t="b">
        <v>0</v>
      </c>
      <c r="N3233" s="5">
        <v>28</v>
      </c>
      <c r="O3233" t="b">
        <v>1</v>
      </c>
      <c r="P3233" s="5" t="s">
        <v>8269</v>
      </c>
      <c r="Q3233" s="5">
        <f t="shared" si="200"/>
        <v>161</v>
      </c>
      <c r="R3233" s="5">
        <v>57.5</v>
      </c>
      <c r="S3233" s="5">
        <f t="shared" si="201"/>
        <v>57.5</v>
      </c>
      <c r="T3233" s="5" t="s">
        <v>8328</v>
      </c>
      <c r="U3233" s="5" t="s">
        <v>8329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12">
        <f t="shared" si="202"/>
        <v>42493.915972222225</v>
      </c>
      <c r="K3234" s="5">
        <v>1459711917</v>
      </c>
      <c r="L3234" s="12">
        <f t="shared" si="203"/>
        <v>42463.56385416667</v>
      </c>
      <c r="M3234" t="b">
        <v>1</v>
      </c>
      <c r="N3234" s="5">
        <v>26</v>
      </c>
      <c r="O3234" t="b">
        <v>1</v>
      </c>
      <c r="P3234" s="5" t="s">
        <v>8269</v>
      </c>
      <c r="Q3234" s="5">
        <f t="shared" si="200"/>
        <v>131.19999999999999</v>
      </c>
      <c r="R3234" s="5">
        <v>50.46153846153846</v>
      </c>
      <c r="S3234" s="5">
        <f t="shared" si="201"/>
        <v>50.46153846153846</v>
      </c>
      <c r="T3234" s="5" t="s">
        <v>8328</v>
      </c>
      <c r="U3234" s="5" t="s">
        <v>8329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12">
        <f t="shared" si="202"/>
        <v>42796.555034722223</v>
      </c>
      <c r="K3235" s="5">
        <v>1485890355</v>
      </c>
      <c r="L3235" s="12">
        <f t="shared" si="203"/>
        <v>42766.555034722223</v>
      </c>
      <c r="M3235" t="b">
        <v>0</v>
      </c>
      <c r="N3235" s="5">
        <v>61</v>
      </c>
      <c r="O3235" t="b">
        <v>1</v>
      </c>
      <c r="P3235" s="5" t="s">
        <v>8269</v>
      </c>
      <c r="Q3235" s="5">
        <f t="shared" si="200"/>
        <v>118.8</v>
      </c>
      <c r="R3235" s="5">
        <v>97.377049180327873</v>
      </c>
      <c r="S3235" s="5">
        <f t="shared" si="201"/>
        <v>97.377049180327873</v>
      </c>
      <c r="T3235" s="5" t="s">
        <v>8328</v>
      </c>
      <c r="U3235" s="5" t="s">
        <v>8329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12">
        <f t="shared" si="202"/>
        <v>42767.729861111111</v>
      </c>
      <c r="K3236" s="5">
        <v>1483124208</v>
      </c>
      <c r="L3236" s="12">
        <f t="shared" si="203"/>
        <v>42734.539444444439</v>
      </c>
      <c r="M3236" t="b">
        <v>0</v>
      </c>
      <c r="N3236" s="5">
        <v>115</v>
      </c>
      <c r="O3236" t="b">
        <v>1</v>
      </c>
      <c r="P3236" s="5" t="s">
        <v>8269</v>
      </c>
      <c r="Q3236" s="5">
        <f t="shared" si="200"/>
        <v>100.39275000000001</v>
      </c>
      <c r="R3236" s="5">
        <v>34.91921739130435</v>
      </c>
      <c r="S3236" s="5">
        <f t="shared" si="201"/>
        <v>34.91921739130435</v>
      </c>
      <c r="T3236" s="5" t="s">
        <v>8328</v>
      </c>
      <c r="U3236" s="5" t="s">
        <v>8329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12">
        <f t="shared" si="202"/>
        <v>42552.097812499997</v>
      </c>
      <c r="K3237" s="5">
        <v>1464769251</v>
      </c>
      <c r="L3237" s="12">
        <f t="shared" si="203"/>
        <v>42522.097812499997</v>
      </c>
      <c r="M3237" t="b">
        <v>1</v>
      </c>
      <c r="N3237" s="5">
        <v>181</v>
      </c>
      <c r="O3237" t="b">
        <v>1</v>
      </c>
      <c r="P3237" s="5" t="s">
        <v>8269</v>
      </c>
      <c r="Q3237" s="5">
        <f t="shared" si="200"/>
        <v>103.20666666666666</v>
      </c>
      <c r="R3237" s="5">
        <v>85.530386740331494</v>
      </c>
      <c r="S3237" s="5">
        <f t="shared" si="201"/>
        <v>85.530386740331494</v>
      </c>
      <c r="T3237" s="5" t="s">
        <v>8328</v>
      </c>
      <c r="U3237" s="5" t="s">
        <v>8329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12">
        <f t="shared" si="202"/>
        <v>42732.667048611111</v>
      </c>
      <c r="K3238" s="5">
        <v>1480370433</v>
      </c>
      <c r="L3238" s="12">
        <f t="shared" si="203"/>
        <v>42702.667048611111</v>
      </c>
      <c r="M3238" t="b">
        <v>0</v>
      </c>
      <c r="N3238" s="5">
        <v>110</v>
      </c>
      <c r="O3238" t="b">
        <v>1</v>
      </c>
      <c r="P3238" s="5" t="s">
        <v>8269</v>
      </c>
      <c r="Q3238" s="5">
        <f t="shared" si="200"/>
        <v>100.6</v>
      </c>
      <c r="R3238" s="5">
        <v>182.90909090909091</v>
      </c>
      <c r="S3238" s="5">
        <f t="shared" si="201"/>
        <v>182.90909090909091</v>
      </c>
      <c r="T3238" s="5" t="s">
        <v>8328</v>
      </c>
      <c r="U3238" s="5" t="s">
        <v>8329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12">
        <f t="shared" si="202"/>
        <v>42275.915972222225</v>
      </c>
      <c r="K3239" s="5">
        <v>1441452184</v>
      </c>
      <c r="L3239" s="12">
        <f t="shared" si="203"/>
        <v>42252.224351851852</v>
      </c>
      <c r="M3239" t="b">
        <v>1</v>
      </c>
      <c r="N3239" s="5">
        <v>269</v>
      </c>
      <c r="O3239" t="b">
        <v>1</v>
      </c>
      <c r="P3239" s="5" t="s">
        <v>8269</v>
      </c>
      <c r="Q3239" s="5">
        <f t="shared" si="200"/>
        <v>100.78754285714285</v>
      </c>
      <c r="R3239" s="5">
        <v>131.13620817843866</v>
      </c>
      <c r="S3239" s="5">
        <f t="shared" si="201"/>
        <v>131.13620817843866</v>
      </c>
      <c r="T3239" s="5" t="s">
        <v>8328</v>
      </c>
      <c r="U3239" s="5" t="s">
        <v>8329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12">
        <f t="shared" si="202"/>
        <v>42186.260393518518</v>
      </c>
      <c r="K3240" s="5">
        <v>1433160898</v>
      </c>
      <c r="L3240" s="12">
        <f t="shared" si="203"/>
        <v>42156.260393518518</v>
      </c>
      <c r="M3240" t="b">
        <v>1</v>
      </c>
      <c r="N3240" s="5">
        <v>79</v>
      </c>
      <c r="O3240" t="b">
        <v>1</v>
      </c>
      <c r="P3240" s="5" t="s">
        <v>8269</v>
      </c>
      <c r="Q3240" s="5">
        <f t="shared" si="200"/>
        <v>112.32142857142857</v>
      </c>
      <c r="R3240" s="5">
        <v>39.810126582278478</v>
      </c>
      <c r="S3240" s="5">
        <f t="shared" si="201"/>
        <v>39.810126582278478</v>
      </c>
      <c r="T3240" s="5" t="s">
        <v>8328</v>
      </c>
      <c r="U3240" s="5" t="s">
        <v>8329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12">
        <f t="shared" si="202"/>
        <v>42302.749305555553</v>
      </c>
      <c r="K3241" s="5">
        <v>1443665293</v>
      </c>
      <c r="L3241" s="12">
        <f t="shared" si="203"/>
        <v>42277.839039351849</v>
      </c>
      <c r="M3241" t="b">
        <v>1</v>
      </c>
      <c r="N3241" s="5">
        <v>104</v>
      </c>
      <c r="O3241" t="b">
        <v>1</v>
      </c>
      <c r="P3241" s="5" t="s">
        <v>8269</v>
      </c>
      <c r="Q3241" s="5">
        <f t="shared" si="200"/>
        <v>105.91914022517912</v>
      </c>
      <c r="R3241" s="5">
        <v>59.701730769230764</v>
      </c>
      <c r="S3241" s="5">
        <f t="shared" si="201"/>
        <v>59.701730769230764</v>
      </c>
      <c r="T3241" s="5" t="s">
        <v>8328</v>
      </c>
      <c r="U3241" s="5" t="s">
        <v>8329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12">
        <f t="shared" si="202"/>
        <v>42782.708333333328</v>
      </c>
      <c r="K3242" s="5">
        <v>1484843948</v>
      </c>
      <c r="L3242" s="12">
        <f t="shared" si="203"/>
        <v>42754.443842592591</v>
      </c>
      <c r="M3242" t="b">
        <v>0</v>
      </c>
      <c r="N3242" s="5">
        <v>34</v>
      </c>
      <c r="O3242" t="b">
        <v>1</v>
      </c>
      <c r="P3242" s="5" t="s">
        <v>8269</v>
      </c>
      <c r="Q3242" s="5">
        <f t="shared" si="200"/>
        <v>100.56666666666666</v>
      </c>
      <c r="R3242" s="5">
        <v>88.735294117647058</v>
      </c>
      <c r="S3242" s="5">
        <f t="shared" si="201"/>
        <v>88.735294117647058</v>
      </c>
      <c r="T3242" s="5" t="s">
        <v>8328</v>
      </c>
      <c r="U3242" s="5" t="s">
        <v>8329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12">
        <f t="shared" si="202"/>
        <v>41926.040972222225</v>
      </c>
      <c r="K3243" s="5">
        <v>1410421670</v>
      </c>
      <c r="L3243" s="12">
        <f t="shared" si="203"/>
        <v>41893.074884259258</v>
      </c>
      <c r="M3243" t="b">
        <v>1</v>
      </c>
      <c r="N3243" s="5">
        <v>167</v>
      </c>
      <c r="O3243" t="b">
        <v>1</v>
      </c>
      <c r="P3243" s="5" t="s">
        <v>8269</v>
      </c>
      <c r="Q3243" s="5">
        <f t="shared" si="200"/>
        <v>115.30588235294118</v>
      </c>
      <c r="R3243" s="5">
        <v>58.688622754491021</v>
      </c>
      <c r="S3243" s="5">
        <f t="shared" si="201"/>
        <v>58.688622754491021</v>
      </c>
      <c r="T3243" s="5" t="s">
        <v>8328</v>
      </c>
      <c r="U3243" s="5" t="s">
        <v>8329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12">
        <f t="shared" si="202"/>
        <v>41901.505694444444</v>
      </c>
      <c r="K3244" s="5">
        <v>1408558092</v>
      </c>
      <c r="L3244" s="12">
        <f t="shared" si="203"/>
        <v>41871.505694444444</v>
      </c>
      <c r="M3244" t="b">
        <v>1</v>
      </c>
      <c r="N3244" s="5">
        <v>183</v>
      </c>
      <c r="O3244" t="b">
        <v>1</v>
      </c>
      <c r="P3244" s="5" t="s">
        <v>8269</v>
      </c>
      <c r="Q3244" s="5">
        <f t="shared" si="200"/>
        <v>127.30419999999999</v>
      </c>
      <c r="R3244" s="5">
        <v>69.56513661202186</v>
      </c>
      <c r="S3244" s="5">
        <f t="shared" si="201"/>
        <v>69.56513661202186</v>
      </c>
      <c r="T3244" s="5" t="s">
        <v>8328</v>
      </c>
      <c r="U3244" s="5" t="s">
        <v>8329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12">
        <f t="shared" si="202"/>
        <v>42285.75</v>
      </c>
      <c r="K3245" s="5">
        <v>1442283562</v>
      </c>
      <c r="L3245" s="12">
        <f t="shared" si="203"/>
        <v>42261.846782407403</v>
      </c>
      <c r="M3245" t="b">
        <v>1</v>
      </c>
      <c r="N3245" s="5">
        <v>71</v>
      </c>
      <c r="O3245" t="b">
        <v>1</v>
      </c>
      <c r="P3245" s="5" t="s">
        <v>8269</v>
      </c>
      <c r="Q3245" s="5">
        <f t="shared" si="200"/>
        <v>102.83750000000001</v>
      </c>
      <c r="R3245" s="5">
        <v>115.87323943661971</v>
      </c>
      <c r="S3245" s="5">
        <f t="shared" si="201"/>
        <v>115.87323943661971</v>
      </c>
      <c r="T3245" s="5" t="s">
        <v>8328</v>
      </c>
      <c r="U3245" s="5" t="s">
        <v>8329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12">
        <f t="shared" si="202"/>
        <v>42705.485902777778</v>
      </c>
      <c r="K3246" s="5">
        <v>1478018382</v>
      </c>
      <c r="L3246" s="12">
        <f t="shared" si="203"/>
        <v>42675.444236111114</v>
      </c>
      <c r="M3246" t="b">
        <v>0</v>
      </c>
      <c r="N3246" s="5">
        <v>69</v>
      </c>
      <c r="O3246" t="b">
        <v>1</v>
      </c>
      <c r="P3246" s="5" t="s">
        <v>8269</v>
      </c>
      <c r="Q3246" s="5">
        <f t="shared" si="200"/>
        <v>102.9375</v>
      </c>
      <c r="R3246" s="5">
        <v>23.869565217391305</v>
      </c>
      <c r="S3246" s="5">
        <f t="shared" si="201"/>
        <v>23.869565217391305</v>
      </c>
      <c r="T3246" s="5" t="s">
        <v>8328</v>
      </c>
      <c r="U3246" s="5" t="s">
        <v>8329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12">
        <f t="shared" si="202"/>
        <v>42166.833333333328</v>
      </c>
      <c r="K3247" s="5">
        <v>1431354258</v>
      </c>
      <c r="L3247" s="12">
        <f t="shared" si="203"/>
        <v>42135.35020833333</v>
      </c>
      <c r="M3247" t="b">
        <v>0</v>
      </c>
      <c r="N3247" s="5">
        <v>270</v>
      </c>
      <c r="O3247" t="b">
        <v>1</v>
      </c>
      <c r="P3247" s="5" t="s">
        <v>8269</v>
      </c>
      <c r="Q3247" s="5">
        <f t="shared" si="200"/>
        <v>104.3047619047619</v>
      </c>
      <c r="R3247" s="5">
        <v>81.125925925925927</v>
      </c>
      <c r="S3247" s="5">
        <f t="shared" si="201"/>
        <v>81.125925925925927</v>
      </c>
      <c r="T3247" s="5" t="s">
        <v>8328</v>
      </c>
      <c r="U3247" s="5" t="s">
        <v>8329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12">
        <f t="shared" si="202"/>
        <v>42258.915972222225</v>
      </c>
      <c r="K3248" s="5">
        <v>1439551200</v>
      </c>
      <c r="L3248" s="12">
        <f t="shared" si="203"/>
        <v>42230.222222222219</v>
      </c>
      <c r="M3248" t="b">
        <v>1</v>
      </c>
      <c r="N3248" s="5">
        <v>193</v>
      </c>
      <c r="O3248" t="b">
        <v>1</v>
      </c>
      <c r="P3248" s="5" t="s">
        <v>8269</v>
      </c>
      <c r="Q3248" s="5">
        <f t="shared" si="200"/>
        <v>111.22</v>
      </c>
      <c r="R3248" s="5">
        <v>57.626943005181346</v>
      </c>
      <c r="S3248" s="5">
        <f t="shared" si="201"/>
        <v>57.626943005181346</v>
      </c>
      <c r="T3248" s="5" t="s">
        <v>8328</v>
      </c>
      <c r="U3248" s="5" t="s">
        <v>8329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12">
        <f t="shared" si="202"/>
        <v>42197.184166666666</v>
      </c>
      <c r="K3249" s="5">
        <v>1434104712</v>
      </c>
      <c r="L3249" s="12">
        <f t="shared" si="203"/>
        <v>42167.184166666666</v>
      </c>
      <c r="M3249" t="b">
        <v>1</v>
      </c>
      <c r="N3249" s="5">
        <v>57</v>
      </c>
      <c r="O3249" t="b">
        <v>1</v>
      </c>
      <c r="P3249" s="5" t="s">
        <v>8269</v>
      </c>
      <c r="Q3249" s="5">
        <f t="shared" si="200"/>
        <v>105.86</v>
      </c>
      <c r="R3249" s="5">
        <v>46.429824561403507</v>
      </c>
      <c r="S3249" s="5">
        <f t="shared" si="201"/>
        <v>46.429824561403507</v>
      </c>
      <c r="T3249" s="5" t="s">
        <v>8328</v>
      </c>
      <c r="U3249" s="5" t="s">
        <v>8329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12">
        <f t="shared" si="202"/>
        <v>42098.596724537041</v>
      </c>
      <c r="K3250" s="5">
        <v>1425590357</v>
      </c>
      <c r="L3250" s="12">
        <f t="shared" si="203"/>
        <v>42068.638391203705</v>
      </c>
      <c r="M3250" t="b">
        <v>1</v>
      </c>
      <c r="N3250" s="5">
        <v>200</v>
      </c>
      <c r="O3250" t="b">
        <v>1</v>
      </c>
      <c r="P3250" s="5" t="s">
        <v>8269</v>
      </c>
      <c r="Q3250" s="5">
        <f t="shared" si="200"/>
        <v>100.79166666666667</v>
      </c>
      <c r="R3250" s="5">
        <v>60.475000000000001</v>
      </c>
      <c r="S3250" s="5">
        <f t="shared" si="201"/>
        <v>60.475000000000001</v>
      </c>
      <c r="T3250" s="5" t="s">
        <v>8328</v>
      </c>
      <c r="U3250" s="5" t="s">
        <v>8329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12">
        <f t="shared" si="202"/>
        <v>42175.496689814812</v>
      </c>
      <c r="K3251" s="5">
        <v>1432230914</v>
      </c>
      <c r="L3251" s="12">
        <f t="shared" si="203"/>
        <v>42145.496689814812</v>
      </c>
      <c r="M3251" t="b">
        <v>1</v>
      </c>
      <c r="N3251" s="5">
        <v>88</v>
      </c>
      <c r="O3251" t="b">
        <v>1</v>
      </c>
      <c r="P3251" s="5" t="s">
        <v>8269</v>
      </c>
      <c r="Q3251" s="5">
        <f t="shared" si="200"/>
        <v>104.92727272727272</v>
      </c>
      <c r="R3251" s="5">
        <v>65.579545454545453</v>
      </c>
      <c r="S3251" s="5">
        <f t="shared" si="201"/>
        <v>65.579545454545453</v>
      </c>
      <c r="T3251" s="5" t="s">
        <v>8328</v>
      </c>
      <c r="U3251" s="5" t="s">
        <v>8329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12">
        <f t="shared" si="202"/>
        <v>41948.533842592595</v>
      </c>
      <c r="K3252" s="5">
        <v>1412617724</v>
      </c>
      <c r="L3252" s="12">
        <f t="shared" si="203"/>
        <v>41918.492175925923</v>
      </c>
      <c r="M3252" t="b">
        <v>1</v>
      </c>
      <c r="N3252" s="5">
        <v>213</v>
      </c>
      <c r="O3252" t="b">
        <v>1</v>
      </c>
      <c r="P3252" s="5" t="s">
        <v>8269</v>
      </c>
      <c r="Q3252" s="5">
        <f t="shared" si="200"/>
        <v>101.55200000000001</v>
      </c>
      <c r="R3252" s="5">
        <v>119.1924882629108</v>
      </c>
      <c r="S3252" s="5">
        <f t="shared" si="201"/>
        <v>119.1924882629108</v>
      </c>
      <c r="T3252" s="5" t="s">
        <v>8328</v>
      </c>
      <c r="U3252" s="5" t="s">
        <v>8329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12">
        <f t="shared" si="202"/>
        <v>42176.481087962966</v>
      </c>
      <c r="K3253" s="5">
        <v>1432315966</v>
      </c>
      <c r="L3253" s="12">
        <f t="shared" si="203"/>
        <v>42146.481087962966</v>
      </c>
      <c r="M3253" t="b">
        <v>1</v>
      </c>
      <c r="N3253" s="5">
        <v>20</v>
      </c>
      <c r="O3253" t="b">
        <v>1</v>
      </c>
      <c r="P3253" s="5" t="s">
        <v>8269</v>
      </c>
      <c r="Q3253" s="5">
        <f t="shared" si="200"/>
        <v>110.73333333333333</v>
      </c>
      <c r="R3253" s="5">
        <v>83.05</v>
      </c>
      <c r="S3253" s="5">
        <f t="shared" si="201"/>
        <v>83.05</v>
      </c>
      <c r="T3253" s="5" t="s">
        <v>8328</v>
      </c>
      <c r="U3253" s="5" t="s">
        <v>8329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12">
        <f t="shared" si="202"/>
        <v>42620.222685185188</v>
      </c>
      <c r="K3254" s="5">
        <v>1470655240</v>
      </c>
      <c r="L3254" s="12">
        <f t="shared" si="203"/>
        <v>42590.222685185188</v>
      </c>
      <c r="M3254" t="b">
        <v>1</v>
      </c>
      <c r="N3254" s="5">
        <v>50</v>
      </c>
      <c r="O3254" t="b">
        <v>1</v>
      </c>
      <c r="P3254" s="5" t="s">
        <v>8269</v>
      </c>
      <c r="Q3254" s="5">
        <f t="shared" si="200"/>
        <v>127.82222222222222</v>
      </c>
      <c r="R3254" s="5">
        <v>57.52</v>
      </c>
      <c r="S3254" s="5">
        <f t="shared" si="201"/>
        <v>57.52</v>
      </c>
      <c r="T3254" s="5" t="s">
        <v>8328</v>
      </c>
      <c r="U3254" s="5" t="s">
        <v>8329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12">
        <f t="shared" si="202"/>
        <v>42620.90625</v>
      </c>
      <c r="K3255" s="5">
        <v>1471701028</v>
      </c>
      <c r="L3255" s="12">
        <f t="shared" si="203"/>
        <v>42602.326712962968</v>
      </c>
      <c r="M3255" t="b">
        <v>1</v>
      </c>
      <c r="N3255" s="5">
        <v>115</v>
      </c>
      <c r="O3255" t="b">
        <v>1</v>
      </c>
      <c r="P3255" s="5" t="s">
        <v>8269</v>
      </c>
      <c r="Q3255" s="5">
        <f t="shared" si="200"/>
        <v>101.825</v>
      </c>
      <c r="R3255" s="5">
        <v>177.08695652173913</v>
      </c>
      <c r="S3255" s="5">
        <f t="shared" si="201"/>
        <v>177.08695652173913</v>
      </c>
      <c r="T3255" s="5" t="s">
        <v>8328</v>
      </c>
      <c r="U3255" s="5" t="s">
        <v>8329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12">
        <f t="shared" si="202"/>
        <v>42088.794085648144</v>
      </c>
      <c r="K3256" s="5">
        <v>1424743409</v>
      </c>
      <c r="L3256" s="12">
        <f t="shared" si="203"/>
        <v>42058.835752314815</v>
      </c>
      <c r="M3256" t="b">
        <v>1</v>
      </c>
      <c r="N3256" s="5">
        <v>186</v>
      </c>
      <c r="O3256" t="b">
        <v>1</v>
      </c>
      <c r="P3256" s="5" t="s">
        <v>8269</v>
      </c>
      <c r="Q3256" s="5">
        <f t="shared" si="200"/>
        <v>101.25769230769231</v>
      </c>
      <c r="R3256" s="5">
        <v>70.771505376344081</v>
      </c>
      <c r="S3256" s="5">
        <f t="shared" si="201"/>
        <v>70.771505376344081</v>
      </c>
      <c r="T3256" s="5" t="s">
        <v>8328</v>
      </c>
      <c r="U3256" s="5" t="s">
        <v>8329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12">
        <f t="shared" si="202"/>
        <v>41919.518229166664</v>
      </c>
      <c r="K3257" s="5">
        <v>1410114375</v>
      </c>
      <c r="L3257" s="12">
        <f t="shared" si="203"/>
        <v>41889.518229166664</v>
      </c>
      <c r="M3257" t="b">
        <v>1</v>
      </c>
      <c r="N3257" s="5">
        <v>18</v>
      </c>
      <c r="O3257" t="b">
        <v>1</v>
      </c>
      <c r="P3257" s="5" t="s">
        <v>8269</v>
      </c>
      <c r="Q3257" s="5">
        <f t="shared" si="200"/>
        <v>175</v>
      </c>
      <c r="R3257" s="5">
        <v>29.166666666666668</v>
      </c>
      <c r="S3257" s="5">
        <f t="shared" si="201"/>
        <v>29.166666666666668</v>
      </c>
      <c r="T3257" s="5" t="s">
        <v>8328</v>
      </c>
      <c r="U3257" s="5" t="s">
        <v>8329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12">
        <f t="shared" si="202"/>
        <v>42165.915972222225</v>
      </c>
      <c r="K3258" s="5">
        <v>1432129577</v>
      </c>
      <c r="L3258" s="12">
        <f t="shared" si="203"/>
        <v>42144.323807870373</v>
      </c>
      <c r="M3258" t="b">
        <v>1</v>
      </c>
      <c r="N3258" s="5">
        <v>176</v>
      </c>
      <c r="O3258" t="b">
        <v>1</v>
      </c>
      <c r="P3258" s="5" t="s">
        <v>8269</v>
      </c>
      <c r="Q3258" s="5">
        <f t="shared" si="200"/>
        <v>128.06</v>
      </c>
      <c r="R3258" s="5">
        <v>72.76136363636364</v>
      </c>
      <c r="S3258" s="5">
        <f t="shared" si="201"/>
        <v>72.76136363636364</v>
      </c>
      <c r="T3258" s="5" t="s">
        <v>8328</v>
      </c>
      <c r="U3258" s="5" t="s">
        <v>8329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12">
        <f t="shared" si="202"/>
        <v>42788.309629629628</v>
      </c>
      <c r="K3259" s="5">
        <v>1485177952</v>
      </c>
      <c r="L3259" s="12">
        <f t="shared" si="203"/>
        <v>42758.309629629628</v>
      </c>
      <c r="M3259" t="b">
        <v>0</v>
      </c>
      <c r="N3259" s="5">
        <v>41</v>
      </c>
      <c r="O3259" t="b">
        <v>1</v>
      </c>
      <c r="P3259" s="5" t="s">
        <v>8269</v>
      </c>
      <c r="Q3259" s="5">
        <f t="shared" si="200"/>
        <v>106.29949999999998</v>
      </c>
      <c r="R3259" s="5">
        <v>51.853414634146333</v>
      </c>
      <c r="S3259" s="5">
        <f t="shared" si="201"/>
        <v>51.853414634146333</v>
      </c>
      <c r="T3259" s="5" t="s">
        <v>8328</v>
      </c>
      <c r="U3259" s="5" t="s">
        <v>8329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12">
        <f t="shared" si="202"/>
        <v>42012.637280092589</v>
      </c>
      <c r="K3260" s="5">
        <v>1418159861</v>
      </c>
      <c r="L3260" s="12">
        <f t="shared" si="203"/>
        <v>41982.637280092589</v>
      </c>
      <c r="M3260" t="b">
        <v>1</v>
      </c>
      <c r="N3260" s="5">
        <v>75</v>
      </c>
      <c r="O3260" t="b">
        <v>1</v>
      </c>
      <c r="P3260" s="5" t="s">
        <v>8269</v>
      </c>
      <c r="Q3260" s="5">
        <f t="shared" si="200"/>
        <v>105.21428571428571</v>
      </c>
      <c r="R3260" s="5">
        <v>98.2</v>
      </c>
      <c r="S3260" s="5">
        <f t="shared" si="201"/>
        <v>98.2</v>
      </c>
      <c r="T3260" s="5" t="s">
        <v>8328</v>
      </c>
      <c r="U3260" s="5" t="s">
        <v>8329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12">
        <f t="shared" si="202"/>
        <v>42643.915972222225</v>
      </c>
      <c r="K3261" s="5">
        <v>1472753745</v>
      </c>
      <c r="L3261" s="12">
        <f t="shared" si="203"/>
        <v>42614.510937500003</v>
      </c>
      <c r="M3261" t="b">
        <v>1</v>
      </c>
      <c r="N3261" s="5">
        <v>97</v>
      </c>
      <c r="O3261" t="b">
        <v>1</v>
      </c>
      <c r="P3261" s="5" t="s">
        <v>8269</v>
      </c>
      <c r="Q3261" s="5">
        <f t="shared" si="200"/>
        <v>106.16782608695652</v>
      </c>
      <c r="R3261" s="5">
        <v>251.7381443298969</v>
      </c>
      <c r="S3261" s="5">
        <f t="shared" si="201"/>
        <v>251.7381443298969</v>
      </c>
      <c r="T3261" s="5" t="s">
        <v>8328</v>
      </c>
      <c r="U3261" s="5" t="s">
        <v>8329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12">
        <f t="shared" si="202"/>
        <v>42338.464328703703</v>
      </c>
      <c r="K3262" s="5">
        <v>1445875718</v>
      </c>
      <c r="L3262" s="12">
        <f t="shared" si="203"/>
        <v>42303.422662037032</v>
      </c>
      <c r="M3262" t="b">
        <v>1</v>
      </c>
      <c r="N3262" s="5">
        <v>73</v>
      </c>
      <c r="O3262" t="b">
        <v>1</v>
      </c>
      <c r="P3262" s="5" t="s">
        <v>8269</v>
      </c>
      <c r="Q3262" s="5">
        <f t="shared" si="200"/>
        <v>109.24</v>
      </c>
      <c r="R3262" s="5">
        <v>74.821917808219183</v>
      </c>
      <c r="S3262" s="5">
        <f t="shared" si="201"/>
        <v>74.821917808219183</v>
      </c>
      <c r="T3262" s="5" t="s">
        <v>8328</v>
      </c>
      <c r="U3262" s="5" t="s">
        <v>8329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12">
        <f t="shared" si="202"/>
        <v>42201.475416666668</v>
      </c>
      <c r="K3263" s="5">
        <v>1434475476</v>
      </c>
      <c r="L3263" s="12">
        <f t="shared" si="203"/>
        <v>42171.475416666668</v>
      </c>
      <c r="M3263" t="b">
        <v>1</v>
      </c>
      <c r="N3263" s="5">
        <v>49</v>
      </c>
      <c r="O3263" t="b">
        <v>1</v>
      </c>
      <c r="P3263" s="5" t="s">
        <v>8269</v>
      </c>
      <c r="Q3263" s="5">
        <f t="shared" si="200"/>
        <v>100.45454545454545</v>
      </c>
      <c r="R3263" s="5">
        <v>67.65306122448979</v>
      </c>
      <c r="S3263" s="5">
        <f t="shared" si="201"/>
        <v>67.65306122448979</v>
      </c>
      <c r="T3263" s="5" t="s">
        <v>8328</v>
      </c>
      <c r="U3263" s="5" t="s">
        <v>8329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12">
        <f t="shared" si="202"/>
        <v>41994.916666666672</v>
      </c>
      <c r="K3264" s="5">
        <v>1416555262</v>
      </c>
      <c r="L3264" s="12">
        <f t="shared" si="203"/>
        <v>41964.065532407403</v>
      </c>
      <c r="M3264" t="b">
        <v>1</v>
      </c>
      <c r="N3264" s="5">
        <v>134</v>
      </c>
      <c r="O3264" t="b">
        <v>1</v>
      </c>
      <c r="P3264" s="5" t="s">
        <v>8269</v>
      </c>
      <c r="Q3264" s="5">
        <f t="shared" si="200"/>
        <v>103.04098360655738</v>
      </c>
      <c r="R3264" s="5">
        <v>93.81343283582089</v>
      </c>
      <c r="S3264" s="5">
        <f t="shared" si="201"/>
        <v>93.81343283582089</v>
      </c>
      <c r="T3264" s="5" t="s">
        <v>8328</v>
      </c>
      <c r="U3264" s="5" t="s">
        <v>8329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12">
        <f t="shared" si="202"/>
        <v>42307.625</v>
      </c>
      <c r="K3265" s="5">
        <v>1444220588</v>
      </c>
      <c r="L3265" s="12">
        <f t="shared" si="203"/>
        <v>42284.266064814816</v>
      </c>
      <c r="M3265" t="b">
        <v>1</v>
      </c>
      <c r="N3265" s="5">
        <v>68</v>
      </c>
      <c r="O3265" t="b">
        <v>1</v>
      </c>
      <c r="P3265" s="5" t="s">
        <v>8269</v>
      </c>
      <c r="Q3265" s="5">
        <f t="shared" si="200"/>
        <v>112.1664</v>
      </c>
      <c r="R3265" s="5">
        <v>41.237647058823526</v>
      </c>
      <c r="S3265" s="5">
        <f t="shared" si="201"/>
        <v>41.237647058823526</v>
      </c>
      <c r="T3265" s="5" t="s">
        <v>8328</v>
      </c>
      <c r="U3265" s="5" t="s">
        <v>8329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12">
        <f t="shared" si="202"/>
        <v>42032.666666666672</v>
      </c>
      <c r="K3266" s="5">
        <v>1421089938</v>
      </c>
      <c r="L3266" s="12">
        <f t="shared" si="203"/>
        <v>42016.550208333334</v>
      </c>
      <c r="M3266" t="b">
        <v>1</v>
      </c>
      <c r="N3266" s="5">
        <v>49</v>
      </c>
      <c r="O3266" t="b">
        <v>1</v>
      </c>
      <c r="P3266" s="5" t="s">
        <v>8269</v>
      </c>
      <c r="Q3266" s="5">
        <f t="shared" ref="Q3266:Q3329" si="204">E3266*100/D3266</f>
        <v>103</v>
      </c>
      <c r="R3266" s="5">
        <v>52.551020408163268</v>
      </c>
      <c r="S3266" s="5">
        <f t="shared" ref="S3266:S3329" si="205">IFERROR(R3266,0)</f>
        <v>52.551020408163268</v>
      </c>
      <c r="T3266" s="5" t="s">
        <v>8328</v>
      </c>
      <c r="U3266" s="5" t="s">
        <v>8329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12">
        <f t="shared" ref="J3267:J3330" si="206">(I3267/86400)+25569+(-6/24)</f>
        <v>42341.458333333328</v>
      </c>
      <c r="K3267" s="5">
        <v>1446570315</v>
      </c>
      <c r="L3267" s="12">
        <f t="shared" ref="L3267:L3330" si="207">(K3267/86400)+25569+(-6/24)</f>
        <v>42311.461979166663</v>
      </c>
      <c r="M3267" t="b">
        <v>1</v>
      </c>
      <c r="N3267" s="5">
        <v>63</v>
      </c>
      <c r="O3267" t="b">
        <v>1</v>
      </c>
      <c r="P3267" s="5" t="s">
        <v>8269</v>
      </c>
      <c r="Q3267" s="5">
        <f t="shared" si="204"/>
        <v>164</v>
      </c>
      <c r="R3267" s="5">
        <v>70.285714285714292</v>
      </c>
      <c r="S3267" s="5">
        <f t="shared" si="205"/>
        <v>70.285714285714292</v>
      </c>
      <c r="T3267" s="5" t="s">
        <v>8328</v>
      </c>
      <c r="U3267" s="5" t="s">
        <v>8329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12">
        <f t="shared" si="206"/>
        <v>42167.625</v>
      </c>
      <c r="K3268" s="5">
        <v>1431435122</v>
      </c>
      <c r="L3268" s="12">
        <f t="shared" si="207"/>
        <v>42136.286134259259</v>
      </c>
      <c r="M3268" t="b">
        <v>1</v>
      </c>
      <c r="N3268" s="5">
        <v>163</v>
      </c>
      <c r="O3268" t="b">
        <v>1</v>
      </c>
      <c r="P3268" s="5" t="s">
        <v>8269</v>
      </c>
      <c r="Q3268" s="5">
        <f t="shared" si="204"/>
        <v>131.28333333333333</v>
      </c>
      <c r="R3268" s="5">
        <v>48.325153374233132</v>
      </c>
      <c r="S3268" s="5">
        <f t="shared" si="205"/>
        <v>48.325153374233132</v>
      </c>
      <c r="T3268" s="5" t="s">
        <v>8328</v>
      </c>
      <c r="U3268" s="5" t="s">
        <v>8329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12">
        <f t="shared" si="206"/>
        <v>42202.507638888885</v>
      </c>
      <c r="K3269" s="5">
        <v>1434564660</v>
      </c>
      <c r="L3269" s="12">
        <f t="shared" si="207"/>
        <v>42172.507638888885</v>
      </c>
      <c r="M3269" t="b">
        <v>1</v>
      </c>
      <c r="N3269" s="5">
        <v>288</v>
      </c>
      <c r="O3269" t="b">
        <v>1</v>
      </c>
      <c r="P3269" s="5" t="s">
        <v>8269</v>
      </c>
      <c r="Q3269" s="5">
        <f t="shared" si="204"/>
        <v>102.1</v>
      </c>
      <c r="R3269" s="5">
        <v>53.177083333333336</v>
      </c>
      <c r="S3269" s="5">
        <f t="shared" si="205"/>
        <v>53.177083333333336</v>
      </c>
      <c r="T3269" s="5" t="s">
        <v>8328</v>
      </c>
      <c r="U3269" s="5" t="s">
        <v>8329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12">
        <f t="shared" si="206"/>
        <v>42606.65425925926</v>
      </c>
      <c r="K3270" s="5">
        <v>1470692528</v>
      </c>
      <c r="L3270" s="12">
        <f t="shared" si="207"/>
        <v>42590.65425925926</v>
      </c>
      <c r="M3270" t="b">
        <v>1</v>
      </c>
      <c r="N3270" s="5">
        <v>42</v>
      </c>
      <c r="O3270" t="b">
        <v>1</v>
      </c>
      <c r="P3270" s="5" t="s">
        <v>8269</v>
      </c>
      <c r="Q3270" s="5">
        <f t="shared" si="204"/>
        <v>128</v>
      </c>
      <c r="R3270" s="5">
        <v>60.952380952380949</v>
      </c>
      <c r="S3270" s="5">
        <f t="shared" si="205"/>
        <v>60.952380952380949</v>
      </c>
      <c r="T3270" s="5" t="s">
        <v>8328</v>
      </c>
      <c r="U3270" s="5" t="s">
        <v>8329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12">
        <f t="shared" si="206"/>
        <v>42171.208333333328</v>
      </c>
      <c r="K3271" s="5">
        <v>1431509397</v>
      </c>
      <c r="L3271" s="12">
        <f t="shared" si="207"/>
        <v>42137.145798611113</v>
      </c>
      <c r="M3271" t="b">
        <v>1</v>
      </c>
      <c r="N3271" s="5">
        <v>70</v>
      </c>
      <c r="O3271" t="b">
        <v>1</v>
      </c>
      <c r="P3271" s="5" t="s">
        <v>8269</v>
      </c>
      <c r="Q3271" s="5">
        <f t="shared" si="204"/>
        <v>101.5</v>
      </c>
      <c r="R3271" s="5">
        <v>116</v>
      </c>
      <c r="S3271" s="5">
        <f t="shared" si="205"/>
        <v>116</v>
      </c>
      <c r="T3271" s="5" t="s">
        <v>8328</v>
      </c>
      <c r="U3271" s="5" t="s">
        <v>8329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12">
        <f t="shared" si="206"/>
        <v>42197.283159722225</v>
      </c>
      <c r="K3272" s="5">
        <v>1434113265</v>
      </c>
      <c r="L3272" s="12">
        <f t="shared" si="207"/>
        <v>42167.283159722225</v>
      </c>
      <c r="M3272" t="b">
        <v>1</v>
      </c>
      <c r="N3272" s="5">
        <v>30</v>
      </c>
      <c r="O3272" t="b">
        <v>1</v>
      </c>
      <c r="P3272" s="5" t="s">
        <v>8269</v>
      </c>
      <c r="Q3272" s="5">
        <f t="shared" si="204"/>
        <v>101.66666666666667</v>
      </c>
      <c r="R3272" s="5">
        <v>61</v>
      </c>
      <c r="S3272" s="5">
        <f t="shared" si="205"/>
        <v>61</v>
      </c>
      <c r="T3272" s="5" t="s">
        <v>8328</v>
      </c>
      <c r="U3272" s="5" t="s">
        <v>8329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12">
        <f t="shared" si="206"/>
        <v>41945.228877314818</v>
      </c>
      <c r="K3273" s="5">
        <v>1412332175</v>
      </c>
      <c r="L3273" s="12">
        <f t="shared" si="207"/>
        <v>41915.187210648146</v>
      </c>
      <c r="M3273" t="b">
        <v>1</v>
      </c>
      <c r="N3273" s="5">
        <v>51</v>
      </c>
      <c r="O3273" t="b">
        <v>1</v>
      </c>
      <c r="P3273" s="5" t="s">
        <v>8269</v>
      </c>
      <c r="Q3273" s="5">
        <f t="shared" si="204"/>
        <v>130</v>
      </c>
      <c r="R3273" s="5">
        <v>38.235294117647058</v>
      </c>
      <c r="S3273" s="5">
        <f t="shared" si="205"/>
        <v>38.235294117647058</v>
      </c>
      <c r="T3273" s="5" t="s">
        <v>8328</v>
      </c>
      <c r="U3273" s="5" t="s">
        <v>8329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12">
        <f t="shared" si="206"/>
        <v>42314.291770833333</v>
      </c>
      <c r="K3274" s="5">
        <v>1444219209</v>
      </c>
      <c r="L3274" s="12">
        <f t="shared" si="207"/>
        <v>42284.250104166669</v>
      </c>
      <c r="M3274" t="b">
        <v>1</v>
      </c>
      <c r="N3274" s="5">
        <v>145</v>
      </c>
      <c r="O3274" t="b">
        <v>1</v>
      </c>
      <c r="P3274" s="5" t="s">
        <v>8269</v>
      </c>
      <c r="Q3274" s="5">
        <f t="shared" si="204"/>
        <v>154.43</v>
      </c>
      <c r="R3274" s="5">
        <v>106.50344827586207</v>
      </c>
      <c r="S3274" s="5">
        <f t="shared" si="205"/>
        <v>106.50344827586207</v>
      </c>
      <c r="T3274" s="5" t="s">
        <v>8328</v>
      </c>
      <c r="U3274" s="5" t="s">
        <v>8329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12">
        <f t="shared" si="206"/>
        <v>42627.541666666672</v>
      </c>
      <c r="K3275" s="5">
        <v>1472498042</v>
      </c>
      <c r="L3275" s="12">
        <f t="shared" si="207"/>
        <v>42611.551412037035</v>
      </c>
      <c r="M3275" t="b">
        <v>1</v>
      </c>
      <c r="N3275" s="5">
        <v>21</v>
      </c>
      <c r="O3275" t="b">
        <v>1</v>
      </c>
      <c r="P3275" s="5" t="s">
        <v>8269</v>
      </c>
      <c r="Q3275" s="5">
        <f t="shared" si="204"/>
        <v>107.4</v>
      </c>
      <c r="R3275" s="5">
        <v>204.57142857142858</v>
      </c>
      <c r="S3275" s="5">
        <f t="shared" si="205"/>
        <v>204.57142857142858</v>
      </c>
      <c r="T3275" s="5" t="s">
        <v>8328</v>
      </c>
      <c r="U3275" s="5" t="s">
        <v>8329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12">
        <f t="shared" si="206"/>
        <v>42444.625</v>
      </c>
      <c r="K3276" s="5">
        <v>1454259272</v>
      </c>
      <c r="L3276" s="12">
        <f t="shared" si="207"/>
        <v>42400.454537037032</v>
      </c>
      <c r="M3276" t="b">
        <v>1</v>
      </c>
      <c r="N3276" s="5">
        <v>286</v>
      </c>
      <c r="O3276" t="b">
        <v>1</v>
      </c>
      <c r="P3276" s="5" t="s">
        <v>8269</v>
      </c>
      <c r="Q3276" s="5">
        <f t="shared" si="204"/>
        <v>101.3225806451613</v>
      </c>
      <c r="R3276" s="5">
        <v>54.912587412587413</v>
      </c>
      <c r="S3276" s="5">
        <f t="shared" si="205"/>
        <v>54.912587412587413</v>
      </c>
      <c r="T3276" s="5" t="s">
        <v>8328</v>
      </c>
      <c r="U3276" s="5" t="s">
        <v>8329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12">
        <f t="shared" si="206"/>
        <v>42043.9375</v>
      </c>
      <c r="K3277" s="5">
        <v>1421183271</v>
      </c>
      <c r="L3277" s="12">
        <f t="shared" si="207"/>
        <v>42017.63045138889</v>
      </c>
      <c r="M3277" t="b">
        <v>1</v>
      </c>
      <c r="N3277" s="5">
        <v>12</v>
      </c>
      <c r="O3277" t="b">
        <v>1</v>
      </c>
      <c r="P3277" s="5" t="s">
        <v>8269</v>
      </c>
      <c r="Q3277" s="5">
        <f t="shared" si="204"/>
        <v>100.27777777777777</v>
      </c>
      <c r="R3277" s="5">
        <v>150.41666666666666</v>
      </c>
      <c r="S3277" s="5">
        <f t="shared" si="205"/>
        <v>150.41666666666666</v>
      </c>
      <c r="T3277" s="5" t="s">
        <v>8328</v>
      </c>
      <c r="U3277" s="5" t="s">
        <v>8329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12">
        <f t="shared" si="206"/>
        <v>42460.915972222225</v>
      </c>
      <c r="K3278" s="5">
        <v>1456526879</v>
      </c>
      <c r="L3278" s="12">
        <f t="shared" si="207"/>
        <v>42426.699988425928</v>
      </c>
      <c r="M3278" t="b">
        <v>1</v>
      </c>
      <c r="N3278" s="5">
        <v>100</v>
      </c>
      <c r="O3278" t="b">
        <v>1</v>
      </c>
      <c r="P3278" s="5" t="s">
        <v>8269</v>
      </c>
      <c r="Q3278" s="5">
        <f t="shared" si="204"/>
        <v>116.84444444444445</v>
      </c>
      <c r="R3278" s="5">
        <v>52.58</v>
      </c>
      <c r="S3278" s="5">
        <f t="shared" si="205"/>
        <v>52.58</v>
      </c>
      <c r="T3278" s="5" t="s">
        <v>8328</v>
      </c>
      <c r="U3278" s="5" t="s">
        <v>8329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12">
        <f t="shared" si="206"/>
        <v>41961.474606481483</v>
      </c>
      <c r="K3279" s="5">
        <v>1413735806</v>
      </c>
      <c r="L3279" s="12">
        <f t="shared" si="207"/>
        <v>41931.432939814811</v>
      </c>
      <c r="M3279" t="b">
        <v>1</v>
      </c>
      <c r="N3279" s="5">
        <v>100</v>
      </c>
      <c r="O3279" t="b">
        <v>1</v>
      </c>
      <c r="P3279" s="5" t="s">
        <v>8269</v>
      </c>
      <c r="Q3279" s="5">
        <f t="shared" si="204"/>
        <v>108.6</v>
      </c>
      <c r="R3279" s="5">
        <v>54.3</v>
      </c>
      <c r="S3279" s="5">
        <f t="shared" si="205"/>
        <v>54.3</v>
      </c>
      <c r="T3279" s="5" t="s">
        <v>8328</v>
      </c>
      <c r="U3279" s="5" t="s">
        <v>8329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12">
        <f t="shared" si="206"/>
        <v>42154.598414351851</v>
      </c>
      <c r="K3280" s="5">
        <v>1430425303</v>
      </c>
      <c r="L3280" s="12">
        <f t="shared" si="207"/>
        <v>42124.598414351851</v>
      </c>
      <c r="M3280" t="b">
        <v>1</v>
      </c>
      <c r="N3280" s="5">
        <v>34</v>
      </c>
      <c r="O3280" t="b">
        <v>1</v>
      </c>
      <c r="P3280" s="5" t="s">
        <v>8269</v>
      </c>
      <c r="Q3280" s="5">
        <f t="shared" si="204"/>
        <v>103.4</v>
      </c>
      <c r="R3280" s="5">
        <v>76.029411764705884</v>
      </c>
      <c r="S3280" s="5">
        <f t="shared" si="205"/>
        <v>76.029411764705884</v>
      </c>
      <c r="T3280" s="5" t="s">
        <v>8328</v>
      </c>
      <c r="U3280" s="5" t="s">
        <v>8329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12">
        <f t="shared" si="206"/>
        <v>42460.81086805556</v>
      </c>
      <c r="K3281" s="5">
        <v>1456885659</v>
      </c>
      <c r="L3281" s="12">
        <f t="shared" si="207"/>
        <v>42430.852534722224</v>
      </c>
      <c r="M3281" t="b">
        <v>0</v>
      </c>
      <c r="N3281" s="5">
        <v>63</v>
      </c>
      <c r="O3281" t="b">
        <v>1</v>
      </c>
      <c r="P3281" s="5" t="s">
        <v>8269</v>
      </c>
      <c r="Q3281" s="5">
        <f t="shared" si="204"/>
        <v>114.27586206896552</v>
      </c>
      <c r="R3281" s="5">
        <v>105.2063492063492</v>
      </c>
      <c r="S3281" s="5">
        <f t="shared" si="205"/>
        <v>105.2063492063492</v>
      </c>
      <c r="T3281" s="5" t="s">
        <v>8328</v>
      </c>
      <c r="U3281" s="5" t="s">
        <v>8329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12">
        <f t="shared" si="206"/>
        <v>42155.958333333328</v>
      </c>
      <c r="K3282" s="5">
        <v>1430158198</v>
      </c>
      <c r="L3282" s="12">
        <f t="shared" si="207"/>
        <v>42121.506921296299</v>
      </c>
      <c r="M3282" t="b">
        <v>0</v>
      </c>
      <c r="N3282" s="5">
        <v>30</v>
      </c>
      <c r="O3282" t="b">
        <v>1</v>
      </c>
      <c r="P3282" s="5" t="s">
        <v>8269</v>
      </c>
      <c r="Q3282" s="5">
        <f t="shared" si="204"/>
        <v>103</v>
      </c>
      <c r="R3282" s="5">
        <v>68.666666666666671</v>
      </c>
      <c r="S3282" s="5">
        <f t="shared" si="205"/>
        <v>68.666666666666671</v>
      </c>
      <c r="T3282" s="5" t="s">
        <v>8328</v>
      </c>
      <c r="U3282" s="5" t="s">
        <v>8329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12">
        <f t="shared" si="206"/>
        <v>42248.769733796296</v>
      </c>
      <c r="K3283" s="5">
        <v>1438561705</v>
      </c>
      <c r="L3283" s="12">
        <f t="shared" si="207"/>
        <v>42218.769733796296</v>
      </c>
      <c r="M3283" t="b">
        <v>0</v>
      </c>
      <c r="N3283" s="5">
        <v>47</v>
      </c>
      <c r="O3283" t="b">
        <v>1</v>
      </c>
      <c r="P3283" s="5" t="s">
        <v>8269</v>
      </c>
      <c r="Q3283" s="5">
        <f t="shared" si="204"/>
        <v>121.6</v>
      </c>
      <c r="R3283" s="5">
        <v>129.36170212765958</v>
      </c>
      <c r="S3283" s="5">
        <f t="shared" si="205"/>
        <v>129.36170212765958</v>
      </c>
      <c r="T3283" s="5" t="s">
        <v>8328</v>
      </c>
      <c r="U3283" s="5" t="s">
        <v>8329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12">
        <f t="shared" si="206"/>
        <v>42488.94430555556</v>
      </c>
      <c r="K3284" s="5">
        <v>1458103188</v>
      </c>
      <c r="L3284" s="12">
        <f t="shared" si="207"/>
        <v>42444.94430555556</v>
      </c>
      <c r="M3284" t="b">
        <v>0</v>
      </c>
      <c r="N3284" s="5">
        <v>237</v>
      </c>
      <c r="O3284" t="b">
        <v>1</v>
      </c>
      <c r="P3284" s="5" t="s">
        <v>8269</v>
      </c>
      <c r="Q3284" s="5">
        <f t="shared" si="204"/>
        <v>102.64677419354838</v>
      </c>
      <c r="R3284" s="5">
        <v>134.26371308016877</v>
      </c>
      <c r="S3284" s="5">
        <f t="shared" si="205"/>
        <v>134.26371308016877</v>
      </c>
      <c r="T3284" s="5" t="s">
        <v>8328</v>
      </c>
      <c r="U3284" s="5" t="s">
        <v>8329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12">
        <f t="shared" si="206"/>
        <v>42410.625</v>
      </c>
      <c r="K3285" s="5">
        <v>1452448298</v>
      </c>
      <c r="L3285" s="12">
        <f t="shared" si="207"/>
        <v>42379.49418981481</v>
      </c>
      <c r="M3285" t="b">
        <v>0</v>
      </c>
      <c r="N3285" s="5">
        <v>47</v>
      </c>
      <c r="O3285" t="b">
        <v>1</v>
      </c>
      <c r="P3285" s="5" t="s">
        <v>8269</v>
      </c>
      <c r="Q3285" s="5">
        <f t="shared" si="204"/>
        <v>104.75</v>
      </c>
      <c r="R3285" s="5">
        <v>17.829787234042552</v>
      </c>
      <c r="S3285" s="5">
        <f t="shared" si="205"/>
        <v>17.829787234042552</v>
      </c>
      <c r="T3285" s="5" t="s">
        <v>8328</v>
      </c>
      <c r="U3285" s="5" t="s">
        <v>8329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12">
        <f t="shared" si="206"/>
        <v>42397.999305555553</v>
      </c>
      <c r="K3286" s="5">
        <v>1452546853</v>
      </c>
      <c r="L3286" s="12">
        <f t="shared" si="207"/>
        <v>42380.634872685187</v>
      </c>
      <c r="M3286" t="b">
        <v>0</v>
      </c>
      <c r="N3286" s="5">
        <v>15</v>
      </c>
      <c r="O3286" t="b">
        <v>1</v>
      </c>
      <c r="P3286" s="5" t="s">
        <v>8269</v>
      </c>
      <c r="Q3286" s="5">
        <f t="shared" si="204"/>
        <v>101.6</v>
      </c>
      <c r="R3286" s="5">
        <v>203.2</v>
      </c>
      <c r="S3286" s="5">
        <f t="shared" si="205"/>
        <v>203.2</v>
      </c>
      <c r="T3286" s="5" t="s">
        <v>8328</v>
      </c>
      <c r="U3286" s="5" t="s">
        <v>8329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12">
        <f t="shared" si="206"/>
        <v>42793.958333333328</v>
      </c>
      <c r="K3287" s="5">
        <v>1485556626</v>
      </c>
      <c r="L3287" s="12">
        <f t="shared" si="207"/>
        <v>42762.692430555559</v>
      </c>
      <c r="M3287" t="b">
        <v>0</v>
      </c>
      <c r="N3287" s="5">
        <v>81</v>
      </c>
      <c r="O3287" t="b">
        <v>1</v>
      </c>
      <c r="P3287" s="5" t="s">
        <v>8269</v>
      </c>
      <c r="Q3287" s="5">
        <f t="shared" si="204"/>
        <v>112.10242048409683</v>
      </c>
      <c r="R3287" s="5">
        <v>69.18518518518519</v>
      </c>
      <c r="S3287" s="5">
        <f t="shared" si="205"/>
        <v>69.18518518518519</v>
      </c>
      <c r="T3287" s="5" t="s">
        <v>8328</v>
      </c>
      <c r="U3287" s="5" t="s">
        <v>8329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12">
        <f t="shared" si="206"/>
        <v>42597.590069444443</v>
      </c>
      <c r="K3288" s="5">
        <v>1468699782</v>
      </c>
      <c r="L3288" s="12">
        <f t="shared" si="207"/>
        <v>42567.590069444443</v>
      </c>
      <c r="M3288" t="b">
        <v>0</v>
      </c>
      <c r="N3288" s="5">
        <v>122</v>
      </c>
      <c r="O3288" t="b">
        <v>1</v>
      </c>
      <c r="P3288" s="5" t="s">
        <v>8269</v>
      </c>
      <c r="Q3288" s="5">
        <f t="shared" si="204"/>
        <v>101.76666666666667</v>
      </c>
      <c r="R3288" s="5">
        <v>125.12295081967213</v>
      </c>
      <c r="S3288" s="5">
        <f t="shared" si="205"/>
        <v>125.12295081967213</v>
      </c>
      <c r="T3288" s="5" t="s">
        <v>8328</v>
      </c>
      <c r="U3288" s="5" t="s">
        <v>8329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12">
        <f t="shared" si="206"/>
        <v>42336.500324074077</v>
      </c>
      <c r="K3289" s="5">
        <v>1446573628</v>
      </c>
      <c r="L3289" s="12">
        <f t="shared" si="207"/>
        <v>42311.500324074077</v>
      </c>
      <c r="M3289" t="b">
        <v>0</v>
      </c>
      <c r="N3289" s="5">
        <v>34</v>
      </c>
      <c r="O3289" t="b">
        <v>1</v>
      </c>
      <c r="P3289" s="5" t="s">
        <v>8269</v>
      </c>
      <c r="Q3289" s="5">
        <f t="shared" si="204"/>
        <v>100</v>
      </c>
      <c r="R3289" s="5">
        <v>73.529411764705884</v>
      </c>
      <c r="S3289" s="5">
        <f t="shared" si="205"/>
        <v>73.529411764705884</v>
      </c>
      <c r="T3289" s="5" t="s">
        <v>8328</v>
      </c>
      <c r="U3289" s="5" t="s">
        <v>8329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12">
        <f t="shared" si="206"/>
        <v>42541.708333333328</v>
      </c>
      <c r="K3290" s="5">
        <v>1463337315</v>
      </c>
      <c r="L3290" s="12">
        <f t="shared" si="207"/>
        <v>42505.524479166663</v>
      </c>
      <c r="M3290" t="b">
        <v>0</v>
      </c>
      <c r="N3290" s="5">
        <v>207</v>
      </c>
      <c r="O3290" t="b">
        <v>1</v>
      </c>
      <c r="P3290" s="5" t="s">
        <v>8269</v>
      </c>
      <c r="Q3290" s="5">
        <f t="shared" si="204"/>
        <v>100.2649</v>
      </c>
      <c r="R3290" s="5">
        <v>48.437149758454105</v>
      </c>
      <c r="S3290" s="5">
        <f t="shared" si="205"/>
        <v>48.437149758454105</v>
      </c>
      <c r="T3290" s="5" t="s">
        <v>8328</v>
      </c>
      <c r="U3290" s="5" t="s">
        <v>8329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12">
        <f t="shared" si="206"/>
        <v>42786.118078703701</v>
      </c>
      <c r="K3291" s="5">
        <v>1485161402</v>
      </c>
      <c r="L3291" s="12">
        <f t="shared" si="207"/>
        <v>42758.118078703701</v>
      </c>
      <c r="M3291" t="b">
        <v>0</v>
      </c>
      <c r="N3291" s="5">
        <v>25</v>
      </c>
      <c r="O3291" t="b">
        <v>1</v>
      </c>
      <c r="P3291" s="5" t="s">
        <v>8269</v>
      </c>
      <c r="Q3291" s="5">
        <f t="shared" si="204"/>
        <v>133.042</v>
      </c>
      <c r="R3291" s="5">
        <v>26.608400000000003</v>
      </c>
      <c r="S3291" s="5">
        <f t="shared" si="205"/>
        <v>26.608400000000003</v>
      </c>
      <c r="T3291" s="5" t="s">
        <v>8328</v>
      </c>
      <c r="U3291" s="5" t="s">
        <v>8329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12">
        <f t="shared" si="206"/>
        <v>42805.26494212963</v>
      </c>
      <c r="K3292" s="5">
        <v>1486642891</v>
      </c>
      <c r="L3292" s="12">
        <f t="shared" si="207"/>
        <v>42775.26494212963</v>
      </c>
      <c r="M3292" t="b">
        <v>0</v>
      </c>
      <c r="N3292" s="5">
        <v>72</v>
      </c>
      <c r="O3292" t="b">
        <v>1</v>
      </c>
      <c r="P3292" s="5" t="s">
        <v>8269</v>
      </c>
      <c r="Q3292" s="5">
        <f t="shared" si="204"/>
        <v>121.2</v>
      </c>
      <c r="R3292" s="5">
        <v>33.666666666666664</v>
      </c>
      <c r="S3292" s="5">
        <f t="shared" si="205"/>
        <v>33.666666666666664</v>
      </c>
      <c r="T3292" s="5" t="s">
        <v>8328</v>
      </c>
      <c r="U3292" s="5" t="s">
        <v>8329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12">
        <f t="shared" si="206"/>
        <v>42263.915972222225</v>
      </c>
      <c r="K3293" s="5">
        <v>1439743900</v>
      </c>
      <c r="L3293" s="12">
        <f t="shared" si="207"/>
        <v>42232.452546296292</v>
      </c>
      <c r="M3293" t="b">
        <v>0</v>
      </c>
      <c r="N3293" s="5">
        <v>14</v>
      </c>
      <c r="O3293" t="b">
        <v>1</v>
      </c>
      <c r="P3293" s="5" t="s">
        <v>8269</v>
      </c>
      <c r="Q3293" s="5">
        <f t="shared" si="204"/>
        <v>114</v>
      </c>
      <c r="R3293" s="5">
        <v>40.714285714285715</v>
      </c>
      <c r="S3293" s="5">
        <f t="shared" si="205"/>
        <v>40.714285714285715</v>
      </c>
      <c r="T3293" s="5" t="s">
        <v>8328</v>
      </c>
      <c r="U3293" s="5" t="s">
        <v>8329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12">
        <f t="shared" si="206"/>
        <v>42342.561898148153</v>
      </c>
      <c r="K3294" s="5">
        <v>1444069748</v>
      </c>
      <c r="L3294" s="12">
        <f t="shared" si="207"/>
        <v>42282.520231481481</v>
      </c>
      <c r="M3294" t="b">
        <v>0</v>
      </c>
      <c r="N3294" s="5">
        <v>15</v>
      </c>
      <c r="O3294" t="b">
        <v>1</v>
      </c>
      <c r="P3294" s="5" t="s">
        <v>8269</v>
      </c>
      <c r="Q3294" s="5">
        <f t="shared" si="204"/>
        <v>286.13861386138615</v>
      </c>
      <c r="R3294" s="5">
        <v>19.266666666666666</v>
      </c>
      <c r="S3294" s="5">
        <f t="shared" si="205"/>
        <v>19.266666666666666</v>
      </c>
      <c r="T3294" s="5" t="s">
        <v>8328</v>
      </c>
      <c r="U3294" s="5" t="s">
        <v>8329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12">
        <f t="shared" si="206"/>
        <v>42798.175370370373</v>
      </c>
      <c r="K3295" s="5">
        <v>1486030352</v>
      </c>
      <c r="L3295" s="12">
        <f t="shared" si="207"/>
        <v>42768.175370370373</v>
      </c>
      <c r="M3295" t="b">
        <v>0</v>
      </c>
      <c r="N3295" s="5">
        <v>91</v>
      </c>
      <c r="O3295" t="b">
        <v>1</v>
      </c>
      <c r="P3295" s="5" t="s">
        <v>8269</v>
      </c>
      <c r="Q3295" s="5">
        <f t="shared" si="204"/>
        <v>170.44444444444446</v>
      </c>
      <c r="R3295" s="5">
        <v>84.285714285714292</v>
      </c>
      <c r="S3295" s="5">
        <f t="shared" si="205"/>
        <v>84.285714285714292</v>
      </c>
      <c r="T3295" s="5" t="s">
        <v>8328</v>
      </c>
      <c r="U3295" s="5" t="s">
        <v>8329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12">
        <f t="shared" si="206"/>
        <v>42171.291134259256</v>
      </c>
      <c r="K3296" s="5">
        <v>1431867554</v>
      </c>
      <c r="L3296" s="12">
        <f t="shared" si="207"/>
        <v>42141.291134259256</v>
      </c>
      <c r="M3296" t="b">
        <v>0</v>
      </c>
      <c r="N3296" s="5">
        <v>24</v>
      </c>
      <c r="O3296" t="b">
        <v>1</v>
      </c>
      <c r="P3296" s="5" t="s">
        <v>8269</v>
      </c>
      <c r="Q3296" s="5">
        <f t="shared" si="204"/>
        <v>118.33333333333333</v>
      </c>
      <c r="R3296" s="5">
        <v>29.583333333333332</v>
      </c>
      <c r="S3296" s="5">
        <f t="shared" si="205"/>
        <v>29.583333333333332</v>
      </c>
      <c r="T3296" s="5" t="s">
        <v>8328</v>
      </c>
      <c r="U3296" s="5" t="s">
        <v>8329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12">
        <f t="shared" si="206"/>
        <v>42639.192465277782</v>
      </c>
      <c r="K3297" s="5">
        <v>1472294229</v>
      </c>
      <c r="L3297" s="12">
        <f t="shared" si="207"/>
        <v>42609.192465277782</v>
      </c>
      <c r="M3297" t="b">
        <v>0</v>
      </c>
      <c r="N3297" s="5">
        <v>27</v>
      </c>
      <c r="O3297" t="b">
        <v>1</v>
      </c>
      <c r="P3297" s="5" t="s">
        <v>8269</v>
      </c>
      <c r="Q3297" s="5">
        <f t="shared" si="204"/>
        <v>102.85857142857142</v>
      </c>
      <c r="R3297" s="5">
        <v>26.667037037037037</v>
      </c>
      <c r="S3297" s="5">
        <f t="shared" si="205"/>
        <v>26.667037037037037</v>
      </c>
      <c r="T3297" s="5" t="s">
        <v>8328</v>
      </c>
      <c r="U3297" s="5" t="s">
        <v>8329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12">
        <f t="shared" si="206"/>
        <v>42330.666666666672</v>
      </c>
      <c r="K3298" s="5">
        <v>1446401372</v>
      </c>
      <c r="L3298" s="12">
        <f t="shared" si="207"/>
        <v>42309.506620370375</v>
      </c>
      <c r="M3298" t="b">
        <v>0</v>
      </c>
      <c r="N3298" s="5">
        <v>47</v>
      </c>
      <c r="O3298" t="b">
        <v>1</v>
      </c>
      <c r="P3298" s="5" t="s">
        <v>8269</v>
      </c>
      <c r="Q3298" s="5">
        <f t="shared" si="204"/>
        <v>144.06666666666666</v>
      </c>
      <c r="R3298" s="5">
        <v>45.978723404255319</v>
      </c>
      <c r="S3298" s="5">
        <f t="shared" si="205"/>
        <v>45.978723404255319</v>
      </c>
      <c r="T3298" s="5" t="s">
        <v>8328</v>
      </c>
      <c r="U3298" s="5" t="s">
        <v>8329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12">
        <f t="shared" si="206"/>
        <v>42212.707638888889</v>
      </c>
      <c r="K3299" s="5">
        <v>1436380256</v>
      </c>
      <c r="L3299" s="12">
        <f t="shared" si="207"/>
        <v>42193.521481481483</v>
      </c>
      <c r="M3299" t="b">
        <v>0</v>
      </c>
      <c r="N3299" s="5">
        <v>44</v>
      </c>
      <c r="O3299" t="b">
        <v>1</v>
      </c>
      <c r="P3299" s="5" t="s">
        <v>8269</v>
      </c>
      <c r="Q3299" s="5">
        <f t="shared" si="204"/>
        <v>100.07272727272728</v>
      </c>
      <c r="R3299" s="5">
        <v>125.09090909090909</v>
      </c>
      <c r="S3299" s="5">
        <f t="shared" si="205"/>
        <v>125.09090909090909</v>
      </c>
      <c r="T3299" s="5" t="s">
        <v>8328</v>
      </c>
      <c r="U3299" s="5" t="s">
        <v>8329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12">
        <f t="shared" si="206"/>
        <v>42259.75</v>
      </c>
      <c r="K3300" s="5">
        <v>1440370768</v>
      </c>
      <c r="L3300" s="12">
        <f t="shared" si="207"/>
        <v>42239.707962962959</v>
      </c>
      <c r="M3300" t="b">
        <v>0</v>
      </c>
      <c r="N3300" s="5">
        <v>72</v>
      </c>
      <c r="O3300" t="b">
        <v>1</v>
      </c>
      <c r="P3300" s="5" t="s">
        <v>8269</v>
      </c>
      <c r="Q3300" s="5">
        <f t="shared" si="204"/>
        <v>101.73</v>
      </c>
      <c r="R3300" s="5">
        <v>141.29166666666666</v>
      </c>
      <c r="S3300" s="5">
        <f t="shared" si="205"/>
        <v>141.29166666666666</v>
      </c>
      <c r="T3300" s="5" t="s">
        <v>8328</v>
      </c>
      <c r="U3300" s="5" t="s">
        <v>8329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12">
        <f t="shared" si="206"/>
        <v>42291.667395833334</v>
      </c>
      <c r="K3301" s="5">
        <v>1442268063</v>
      </c>
      <c r="L3301" s="12">
        <f t="shared" si="207"/>
        <v>42261.667395833334</v>
      </c>
      <c r="M3301" t="b">
        <v>0</v>
      </c>
      <c r="N3301" s="5">
        <v>63</v>
      </c>
      <c r="O3301" t="b">
        <v>1</v>
      </c>
      <c r="P3301" s="5" t="s">
        <v>8269</v>
      </c>
      <c r="Q3301" s="5">
        <f t="shared" si="204"/>
        <v>116.2</v>
      </c>
      <c r="R3301" s="5">
        <v>55.333333333333336</v>
      </c>
      <c r="S3301" s="5">
        <f t="shared" si="205"/>
        <v>55.333333333333336</v>
      </c>
      <c r="T3301" s="5" t="s">
        <v>8328</v>
      </c>
      <c r="U3301" s="5" t="s">
        <v>8329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12">
        <f t="shared" si="206"/>
        <v>42123.493773148148</v>
      </c>
      <c r="K3302" s="5">
        <v>1428515462</v>
      </c>
      <c r="L3302" s="12">
        <f t="shared" si="207"/>
        <v>42102.493773148148</v>
      </c>
      <c r="M3302" t="b">
        <v>0</v>
      </c>
      <c r="N3302" s="5">
        <v>88</v>
      </c>
      <c r="O3302" t="b">
        <v>1</v>
      </c>
      <c r="P3302" s="5" t="s">
        <v>8269</v>
      </c>
      <c r="Q3302" s="5">
        <f t="shared" si="204"/>
        <v>136.16666666666666</v>
      </c>
      <c r="R3302" s="5">
        <v>46.420454545454547</v>
      </c>
      <c r="S3302" s="5">
        <f t="shared" si="205"/>
        <v>46.420454545454547</v>
      </c>
      <c r="T3302" s="5" t="s">
        <v>8328</v>
      </c>
      <c r="U3302" s="5" t="s">
        <v>8329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12">
        <f t="shared" si="206"/>
        <v>42583.040972222225</v>
      </c>
      <c r="K3303" s="5">
        <v>1466185176</v>
      </c>
      <c r="L3303" s="12">
        <f t="shared" si="207"/>
        <v>42538.485833333332</v>
      </c>
      <c r="M3303" t="b">
        <v>0</v>
      </c>
      <c r="N3303" s="5">
        <v>70</v>
      </c>
      <c r="O3303" t="b">
        <v>1</v>
      </c>
      <c r="P3303" s="5" t="s">
        <v>8269</v>
      </c>
      <c r="Q3303" s="5">
        <f t="shared" si="204"/>
        <v>133.46666666666667</v>
      </c>
      <c r="R3303" s="5">
        <v>57.2</v>
      </c>
      <c r="S3303" s="5">
        <f t="shared" si="205"/>
        <v>57.2</v>
      </c>
      <c r="T3303" s="5" t="s">
        <v>8328</v>
      </c>
      <c r="U3303" s="5" t="s">
        <v>8329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12">
        <f t="shared" si="206"/>
        <v>42711.10157407407</v>
      </c>
      <c r="K3304" s="5">
        <v>1478507176</v>
      </c>
      <c r="L3304" s="12">
        <f t="shared" si="207"/>
        <v>42681.10157407407</v>
      </c>
      <c r="M3304" t="b">
        <v>0</v>
      </c>
      <c r="N3304" s="5">
        <v>50</v>
      </c>
      <c r="O3304" t="b">
        <v>1</v>
      </c>
      <c r="P3304" s="5" t="s">
        <v>8269</v>
      </c>
      <c r="Q3304" s="5">
        <f t="shared" si="204"/>
        <v>103.39285714285714</v>
      </c>
      <c r="R3304" s="5">
        <v>173.7</v>
      </c>
      <c r="S3304" s="5">
        <f t="shared" si="205"/>
        <v>173.7</v>
      </c>
      <c r="T3304" s="5" t="s">
        <v>8328</v>
      </c>
      <c r="U3304" s="5" t="s">
        <v>8329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12">
        <f t="shared" si="206"/>
        <v>42091.359768518523</v>
      </c>
      <c r="K3305" s="5">
        <v>1424533084</v>
      </c>
      <c r="L3305" s="12">
        <f t="shared" si="207"/>
        <v>42056.40143518518</v>
      </c>
      <c r="M3305" t="b">
        <v>0</v>
      </c>
      <c r="N3305" s="5">
        <v>35</v>
      </c>
      <c r="O3305" t="b">
        <v>1</v>
      </c>
      <c r="P3305" s="5" t="s">
        <v>8269</v>
      </c>
      <c r="Q3305" s="5">
        <f t="shared" si="204"/>
        <v>115.88888888888889</v>
      </c>
      <c r="R3305" s="5">
        <v>59.6</v>
      </c>
      <c r="S3305" s="5">
        <f t="shared" si="205"/>
        <v>59.6</v>
      </c>
      <c r="T3305" s="5" t="s">
        <v>8328</v>
      </c>
      <c r="U3305" s="5" t="s">
        <v>8329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12">
        <f t="shared" si="206"/>
        <v>42726.374444444446</v>
      </c>
      <c r="K3306" s="5">
        <v>1479826752</v>
      </c>
      <c r="L3306" s="12">
        <f t="shared" si="207"/>
        <v>42696.374444444446</v>
      </c>
      <c r="M3306" t="b">
        <v>0</v>
      </c>
      <c r="N3306" s="5">
        <v>175</v>
      </c>
      <c r="O3306" t="b">
        <v>1</v>
      </c>
      <c r="P3306" s="5" t="s">
        <v>8269</v>
      </c>
      <c r="Q3306" s="5">
        <f t="shared" si="204"/>
        <v>104.51666666666667</v>
      </c>
      <c r="R3306" s="5">
        <v>89.585714285714289</v>
      </c>
      <c r="S3306" s="5">
        <f t="shared" si="205"/>
        <v>89.585714285714289</v>
      </c>
      <c r="T3306" s="5" t="s">
        <v>8328</v>
      </c>
      <c r="U3306" s="5" t="s">
        <v>8329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12">
        <f t="shared" si="206"/>
        <v>42216.605879629627</v>
      </c>
      <c r="K3307" s="5">
        <v>1435782748</v>
      </c>
      <c r="L3307" s="12">
        <f t="shared" si="207"/>
        <v>42186.605879629627</v>
      </c>
      <c r="M3307" t="b">
        <v>0</v>
      </c>
      <c r="N3307" s="5">
        <v>20</v>
      </c>
      <c r="O3307" t="b">
        <v>1</v>
      </c>
      <c r="P3307" s="5" t="s">
        <v>8269</v>
      </c>
      <c r="Q3307" s="5">
        <f t="shared" si="204"/>
        <v>102.02500000000001</v>
      </c>
      <c r="R3307" s="5">
        <v>204.05</v>
      </c>
      <c r="S3307" s="5">
        <f t="shared" si="205"/>
        <v>204.05</v>
      </c>
      <c r="T3307" s="5" t="s">
        <v>8328</v>
      </c>
      <c r="U3307" s="5" t="s">
        <v>8329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12">
        <f t="shared" si="206"/>
        <v>42530.875</v>
      </c>
      <c r="K3308" s="5">
        <v>1462252542</v>
      </c>
      <c r="L3308" s="12">
        <f t="shared" si="207"/>
        <v>42492.969236111108</v>
      </c>
      <c r="M3308" t="b">
        <v>0</v>
      </c>
      <c r="N3308" s="5">
        <v>54</v>
      </c>
      <c r="O3308" t="b">
        <v>1</v>
      </c>
      <c r="P3308" s="5" t="s">
        <v>8269</v>
      </c>
      <c r="Q3308" s="5">
        <f t="shared" si="204"/>
        <v>175.33333333333334</v>
      </c>
      <c r="R3308" s="5">
        <v>48.703703703703702</v>
      </c>
      <c r="S3308" s="5">
        <f t="shared" si="205"/>
        <v>48.703703703703702</v>
      </c>
      <c r="T3308" s="5" t="s">
        <v>8328</v>
      </c>
      <c r="U3308" s="5" t="s">
        <v>8329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12">
        <f t="shared" si="206"/>
        <v>42504.807164351849</v>
      </c>
      <c r="K3309" s="5">
        <v>1460683339</v>
      </c>
      <c r="L3309" s="12">
        <f t="shared" si="207"/>
        <v>42474.807164351849</v>
      </c>
      <c r="M3309" t="b">
        <v>0</v>
      </c>
      <c r="N3309" s="5">
        <v>20</v>
      </c>
      <c r="O3309" t="b">
        <v>1</v>
      </c>
      <c r="P3309" s="5" t="s">
        <v>8269</v>
      </c>
      <c r="Q3309" s="5">
        <f t="shared" si="204"/>
        <v>106.68</v>
      </c>
      <c r="R3309" s="5">
        <v>53.339999999999996</v>
      </c>
      <c r="S3309" s="5">
        <f t="shared" si="205"/>
        <v>53.339999999999996</v>
      </c>
      <c r="T3309" s="5" t="s">
        <v>8328</v>
      </c>
      <c r="U3309" s="5" t="s">
        <v>8329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12">
        <f t="shared" si="206"/>
        <v>42473.626909722225</v>
      </c>
      <c r="K3310" s="5">
        <v>1458766965</v>
      </c>
      <c r="L3310" s="12">
        <f t="shared" si="207"/>
        <v>42452.626909722225</v>
      </c>
      <c r="M3310" t="b">
        <v>0</v>
      </c>
      <c r="N3310" s="5">
        <v>57</v>
      </c>
      <c r="O3310" t="b">
        <v>1</v>
      </c>
      <c r="P3310" s="5" t="s">
        <v>8269</v>
      </c>
      <c r="Q3310" s="5">
        <f t="shared" si="204"/>
        <v>122.28571428571429</v>
      </c>
      <c r="R3310" s="5">
        <v>75.087719298245617</v>
      </c>
      <c r="S3310" s="5">
        <f t="shared" si="205"/>
        <v>75.087719298245617</v>
      </c>
      <c r="T3310" s="5" t="s">
        <v>8328</v>
      </c>
      <c r="U3310" s="5" t="s">
        <v>8329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12">
        <f t="shared" si="206"/>
        <v>42659.400208333333</v>
      </c>
      <c r="K3311" s="5">
        <v>1473953778</v>
      </c>
      <c r="L3311" s="12">
        <f t="shared" si="207"/>
        <v>42628.400208333333</v>
      </c>
      <c r="M3311" t="b">
        <v>0</v>
      </c>
      <c r="N3311" s="5">
        <v>31</v>
      </c>
      <c r="O3311" t="b">
        <v>1</v>
      </c>
      <c r="P3311" s="5" t="s">
        <v>8269</v>
      </c>
      <c r="Q3311" s="5">
        <f t="shared" si="204"/>
        <v>159.42857142857142</v>
      </c>
      <c r="R3311" s="5">
        <v>18</v>
      </c>
      <c r="S3311" s="5">
        <f t="shared" si="205"/>
        <v>18</v>
      </c>
      <c r="T3311" s="5" t="s">
        <v>8328</v>
      </c>
      <c r="U3311" s="5" t="s">
        <v>8329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12">
        <f t="shared" si="206"/>
        <v>42283.678530092591</v>
      </c>
      <c r="K3312" s="5">
        <v>1441577825</v>
      </c>
      <c r="L3312" s="12">
        <f t="shared" si="207"/>
        <v>42253.678530092591</v>
      </c>
      <c r="M3312" t="b">
        <v>0</v>
      </c>
      <c r="N3312" s="5">
        <v>31</v>
      </c>
      <c r="O3312" t="b">
        <v>1</v>
      </c>
      <c r="P3312" s="5" t="s">
        <v>8269</v>
      </c>
      <c r="Q3312" s="5">
        <f t="shared" si="204"/>
        <v>100.07692307692308</v>
      </c>
      <c r="R3312" s="5">
        <v>209.83870967741936</v>
      </c>
      <c r="S3312" s="5">
        <f t="shared" si="205"/>
        <v>209.83870967741936</v>
      </c>
      <c r="T3312" s="5" t="s">
        <v>8328</v>
      </c>
      <c r="U3312" s="5" t="s">
        <v>8329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12">
        <f t="shared" si="206"/>
        <v>42294.04178240741</v>
      </c>
      <c r="K3313" s="5">
        <v>1442473210</v>
      </c>
      <c r="L3313" s="12">
        <f t="shared" si="207"/>
        <v>42264.04178240741</v>
      </c>
      <c r="M3313" t="b">
        <v>0</v>
      </c>
      <c r="N3313" s="5">
        <v>45</v>
      </c>
      <c r="O3313" t="b">
        <v>1</v>
      </c>
      <c r="P3313" s="5" t="s">
        <v>8269</v>
      </c>
      <c r="Q3313" s="5">
        <f t="shared" si="204"/>
        <v>109.84</v>
      </c>
      <c r="R3313" s="5">
        <v>61.022222222222226</v>
      </c>
      <c r="S3313" s="5">
        <f t="shared" si="205"/>
        <v>61.022222222222226</v>
      </c>
      <c r="T3313" s="5" t="s">
        <v>8328</v>
      </c>
      <c r="U3313" s="5" t="s">
        <v>8329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12">
        <f t="shared" si="206"/>
        <v>42685.666666666672</v>
      </c>
      <c r="K3314" s="5">
        <v>1477077946</v>
      </c>
      <c r="L3314" s="12">
        <f t="shared" si="207"/>
        <v>42664.559560185182</v>
      </c>
      <c r="M3314" t="b">
        <v>0</v>
      </c>
      <c r="N3314" s="5">
        <v>41</v>
      </c>
      <c r="O3314" t="b">
        <v>1</v>
      </c>
      <c r="P3314" s="5" t="s">
        <v>8269</v>
      </c>
      <c r="Q3314" s="5">
        <f t="shared" si="204"/>
        <v>100.04</v>
      </c>
      <c r="R3314" s="5">
        <v>61</v>
      </c>
      <c r="S3314" s="5">
        <f t="shared" si="205"/>
        <v>61</v>
      </c>
      <c r="T3314" s="5" t="s">
        <v>8328</v>
      </c>
      <c r="U3314" s="5" t="s">
        <v>8329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12">
        <f t="shared" si="206"/>
        <v>42395.791666666672</v>
      </c>
      <c r="K3315" s="5">
        <v>1452664317</v>
      </c>
      <c r="L3315" s="12">
        <f t="shared" si="207"/>
        <v>42381.994409722218</v>
      </c>
      <c r="M3315" t="b">
        <v>0</v>
      </c>
      <c r="N3315" s="5">
        <v>29</v>
      </c>
      <c r="O3315" t="b">
        <v>1</v>
      </c>
      <c r="P3315" s="5" t="s">
        <v>8269</v>
      </c>
      <c r="Q3315" s="5">
        <f t="shared" si="204"/>
        <v>116.05</v>
      </c>
      <c r="R3315" s="5">
        <v>80.034482758620683</v>
      </c>
      <c r="S3315" s="5">
        <f t="shared" si="205"/>
        <v>80.034482758620683</v>
      </c>
      <c r="T3315" s="5" t="s">
        <v>8328</v>
      </c>
      <c r="U3315" s="5" t="s">
        <v>8329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12">
        <f t="shared" si="206"/>
        <v>42132.586805555555</v>
      </c>
      <c r="K3316" s="5">
        <v>1428733511</v>
      </c>
      <c r="L3316" s="12">
        <f t="shared" si="207"/>
        <v>42105.017488425925</v>
      </c>
      <c r="M3316" t="b">
        <v>0</v>
      </c>
      <c r="N3316" s="5">
        <v>58</v>
      </c>
      <c r="O3316" t="b">
        <v>1</v>
      </c>
      <c r="P3316" s="5" t="s">
        <v>8269</v>
      </c>
      <c r="Q3316" s="5">
        <f t="shared" si="204"/>
        <v>210.75</v>
      </c>
      <c r="R3316" s="5">
        <v>29.068965517241381</v>
      </c>
      <c r="S3316" s="5">
        <f t="shared" si="205"/>
        <v>29.068965517241381</v>
      </c>
      <c r="T3316" s="5" t="s">
        <v>8328</v>
      </c>
      <c r="U3316" s="5" t="s">
        <v>8329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12">
        <f t="shared" si="206"/>
        <v>42496.053715277776</v>
      </c>
      <c r="K3317" s="5">
        <v>1459927041</v>
      </c>
      <c r="L3317" s="12">
        <f t="shared" si="207"/>
        <v>42466.053715277776</v>
      </c>
      <c r="M3317" t="b">
        <v>0</v>
      </c>
      <c r="N3317" s="5">
        <v>89</v>
      </c>
      <c r="O3317" t="b">
        <v>1</v>
      </c>
      <c r="P3317" s="5" t="s">
        <v>8269</v>
      </c>
      <c r="Q3317" s="5">
        <f t="shared" si="204"/>
        <v>110</v>
      </c>
      <c r="R3317" s="5">
        <v>49.438202247191015</v>
      </c>
      <c r="S3317" s="5">
        <f t="shared" si="205"/>
        <v>49.438202247191015</v>
      </c>
      <c r="T3317" s="5" t="s">
        <v>8328</v>
      </c>
      <c r="U3317" s="5" t="s">
        <v>8329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12">
        <f t="shared" si="206"/>
        <v>41859.329166666663</v>
      </c>
      <c r="K3318" s="5">
        <v>1404680075</v>
      </c>
      <c r="L3318" s="12">
        <f t="shared" si="207"/>
        <v>41826.621238425927</v>
      </c>
      <c r="M3318" t="b">
        <v>0</v>
      </c>
      <c r="N3318" s="5">
        <v>125</v>
      </c>
      <c r="O3318" t="b">
        <v>1</v>
      </c>
      <c r="P3318" s="5" t="s">
        <v>8269</v>
      </c>
      <c r="Q3318" s="5">
        <f t="shared" si="204"/>
        <v>100.08673425918037</v>
      </c>
      <c r="R3318" s="5">
        <v>93.977440000000001</v>
      </c>
      <c r="S3318" s="5">
        <f t="shared" si="205"/>
        <v>93.977440000000001</v>
      </c>
      <c r="T3318" s="5" t="s">
        <v>8328</v>
      </c>
      <c r="U3318" s="5" t="s">
        <v>8329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12">
        <f t="shared" si="206"/>
        <v>42528.789629629631</v>
      </c>
      <c r="K3319" s="5">
        <v>1462755424</v>
      </c>
      <c r="L3319" s="12">
        <f t="shared" si="207"/>
        <v>42498.789629629631</v>
      </c>
      <c r="M3319" t="b">
        <v>0</v>
      </c>
      <c r="N3319" s="5">
        <v>18</v>
      </c>
      <c r="O3319" t="b">
        <v>1</v>
      </c>
      <c r="P3319" s="5" t="s">
        <v>8269</v>
      </c>
      <c r="Q3319" s="5">
        <f t="shared" si="204"/>
        <v>106.19047619047619</v>
      </c>
      <c r="R3319" s="5">
        <v>61.944444444444443</v>
      </c>
      <c r="S3319" s="5">
        <f t="shared" si="205"/>
        <v>61.944444444444443</v>
      </c>
      <c r="T3319" s="5" t="s">
        <v>8328</v>
      </c>
      <c r="U3319" s="5" t="s">
        <v>8329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12">
        <f t="shared" si="206"/>
        <v>42470.854166666672</v>
      </c>
      <c r="K3320" s="5">
        <v>1456902893</v>
      </c>
      <c r="L3320" s="12">
        <f t="shared" si="207"/>
        <v>42431.052002314813</v>
      </c>
      <c r="M3320" t="b">
        <v>0</v>
      </c>
      <c r="N3320" s="5">
        <v>32</v>
      </c>
      <c r="O3320" t="b">
        <v>1</v>
      </c>
      <c r="P3320" s="5" t="s">
        <v>8269</v>
      </c>
      <c r="Q3320" s="5">
        <f t="shared" si="204"/>
        <v>125.6</v>
      </c>
      <c r="R3320" s="5">
        <v>78.5</v>
      </c>
      <c r="S3320" s="5">
        <f t="shared" si="205"/>
        <v>78.5</v>
      </c>
      <c r="T3320" s="5" t="s">
        <v>8328</v>
      </c>
      <c r="U3320" s="5" t="s">
        <v>8329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12">
        <f t="shared" si="206"/>
        <v>42035.335486111115</v>
      </c>
      <c r="K3321" s="5">
        <v>1418824986</v>
      </c>
      <c r="L3321" s="12">
        <f t="shared" si="207"/>
        <v>41990.335486111115</v>
      </c>
      <c r="M3321" t="b">
        <v>0</v>
      </c>
      <c r="N3321" s="5">
        <v>16</v>
      </c>
      <c r="O3321" t="b">
        <v>1</v>
      </c>
      <c r="P3321" s="5" t="s">
        <v>8269</v>
      </c>
      <c r="Q3321" s="5">
        <f t="shared" si="204"/>
        <v>108</v>
      </c>
      <c r="R3321" s="5">
        <v>33.75</v>
      </c>
      <c r="S3321" s="5">
        <f t="shared" si="205"/>
        <v>33.75</v>
      </c>
      <c r="T3321" s="5" t="s">
        <v>8328</v>
      </c>
      <c r="U3321" s="5" t="s">
        <v>8329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12">
        <f t="shared" si="206"/>
        <v>42542.795798611114</v>
      </c>
      <c r="K3322" s="5">
        <v>1463965557</v>
      </c>
      <c r="L3322" s="12">
        <f t="shared" si="207"/>
        <v>42512.795798611114</v>
      </c>
      <c r="M3322" t="b">
        <v>0</v>
      </c>
      <c r="N3322" s="5">
        <v>38</v>
      </c>
      <c r="O3322" t="b">
        <v>1</v>
      </c>
      <c r="P3322" s="5" t="s">
        <v>8269</v>
      </c>
      <c r="Q3322" s="5">
        <f t="shared" si="204"/>
        <v>101</v>
      </c>
      <c r="R3322" s="5">
        <v>66.44736842105263</v>
      </c>
      <c r="S3322" s="5">
        <f t="shared" si="205"/>
        <v>66.44736842105263</v>
      </c>
      <c r="T3322" s="5" t="s">
        <v>8328</v>
      </c>
      <c r="U3322" s="5" t="s">
        <v>8329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12">
        <f t="shared" si="206"/>
        <v>41927.915972222225</v>
      </c>
      <c r="K3323" s="5">
        <v>1412216665</v>
      </c>
      <c r="L3323" s="12">
        <f t="shared" si="207"/>
        <v>41913.850289351853</v>
      </c>
      <c r="M3323" t="b">
        <v>0</v>
      </c>
      <c r="N3323" s="5">
        <v>15</v>
      </c>
      <c r="O3323" t="b">
        <v>1</v>
      </c>
      <c r="P3323" s="5" t="s">
        <v>8269</v>
      </c>
      <c r="Q3323" s="5">
        <f t="shared" si="204"/>
        <v>107.4</v>
      </c>
      <c r="R3323" s="5">
        <v>35.799999999999997</v>
      </c>
      <c r="S3323" s="5">
        <f t="shared" si="205"/>
        <v>35.799999999999997</v>
      </c>
      <c r="T3323" s="5" t="s">
        <v>8328</v>
      </c>
      <c r="U3323" s="5" t="s">
        <v>8329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12">
        <f t="shared" si="206"/>
        <v>42542.913194444445</v>
      </c>
      <c r="K3324" s="5">
        <v>1464653696</v>
      </c>
      <c r="L3324" s="12">
        <f t="shared" si="207"/>
        <v>42520.760370370372</v>
      </c>
      <c r="M3324" t="b">
        <v>0</v>
      </c>
      <c r="N3324" s="5">
        <v>23</v>
      </c>
      <c r="O3324" t="b">
        <v>1</v>
      </c>
      <c r="P3324" s="5" t="s">
        <v>8269</v>
      </c>
      <c r="Q3324" s="5">
        <f t="shared" si="204"/>
        <v>101.51515151515152</v>
      </c>
      <c r="R3324" s="5">
        <v>145.65217391304347</v>
      </c>
      <c r="S3324" s="5">
        <f t="shared" si="205"/>
        <v>145.65217391304347</v>
      </c>
      <c r="T3324" s="5" t="s">
        <v>8328</v>
      </c>
      <c r="U3324" s="5" t="s">
        <v>8329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12">
        <f t="shared" si="206"/>
        <v>42638.11583333333</v>
      </c>
      <c r="K3325" s="5">
        <v>1472201208</v>
      </c>
      <c r="L3325" s="12">
        <f t="shared" si="207"/>
        <v>42608.11583333333</v>
      </c>
      <c r="M3325" t="b">
        <v>0</v>
      </c>
      <c r="N3325" s="5">
        <v>49</v>
      </c>
      <c r="O3325" t="b">
        <v>1</v>
      </c>
      <c r="P3325" s="5" t="s">
        <v>8269</v>
      </c>
      <c r="Q3325" s="5">
        <f t="shared" si="204"/>
        <v>125.9</v>
      </c>
      <c r="R3325" s="5">
        <v>25.693877551020407</v>
      </c>
      <c r="S3325" s="5">
        <f t="shared" si="205"/>
        <v>25.693877551020407</v>
      </c>
      <c r="T3325" s="5" t="s">
        <v>8328</v>
      </c>
      <c r="U3325" s="5" t="s">
        <v>8329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12">
        <f t="shared" si="206"/>
        <v>42526.33321759259</v>
      </c>
      <c r="K3326" s="5">
        <v>1463925590</v>
      </c>
      <c r="L3326" s="12">
        <f t="shared" si="207"/>
        <v>42512.33321759259</v>
      </c>
      <c r="M3326" t="b">
        <v>0</v>
      </c>
      <c r="N3326" s="5">
        <v>10</v>
      </c>
      <c r="O3326" t="b">
        <v>1</v>
      </c>
      <c r="P3326" s="5" t="s">
        <v>8269</v>
      </c>
      <c r="Q3326" s="5">
        <f t="shared" si="204"/>
        <v>101.66666666666667</v>
      </c>
      <c r="R3326" s="5">
        <v>152.5</v>
      </c>
      <c r="S3326" s="5">
        <f t="shared" si="205"/>
        <v>152.5</v>
      </c>
      <c r="T3326" s="5" t="s">
        <v>8328</v>
      </c>
      <c r="U3326" s="5" t="s">
        <v>8329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12">
        <f t="shared" si="206"/>
        <v>42099.493946759263</v>
      </c>
      <c r="K3327" s="5">
        <v>1425235877</v>
      </c>
      <c r="L3327" s="12">
        <f t="shared" si="207"/>
        <v>42064.535613425927</v>
      </c>
      <c r="M3327" t="b">
        <v>0</v>
      </c>
      <c r="N3327" s="5">
        <v>15</v>
      </c>
      <c r="O3327" t="b">
        <v>1</v>
      </c>
      <c r="P3327" s="5" t="s">
        <v>8269</v>
      </c>
      <c r="Q3327" s="5">
        <f t="shared" si="204"/>
        <v>112.5</v>
      </c>
      <c r="R3327" s="5">
        <v>30</v>
      </c>
      <c r="S3327" s="5">
        <f t="shared" si="205"/>
        <v>30</v>
      </c>
      <c r="T3327" s="5" t="s">
        <v>8328</v>
      </c>
      <c r="U3327" s="5" t="s">
        <v>8329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12">
        <f t="shared" si="206"/>
        <v>42071.42251157407</v>
      </c>
      <c r="K3328" s="5">
        <v>1423242505</v>
      </c>
      <c r="L3328" s="12">
        <f t="shared" si="207"/>
        <v>42041.464178240742</v>
      </c>
      <c r="M3328" t="b">
        <v>0</v>
      </c>
      <c r="N3328" s="5">
        <v>57</v>
      </c>
      <c r="O3328" t="b">
        <v>1</v>
      </c>
      <c r="P3328" s="5" t="s">
        <v>8269</v>
      </c>
      <c r="Q3328" s="5">
        <f t="shared" si="204"/>
        <v>101.375</v>
      </c>
      <c r="R3328" s="5">
        <v>142.28070175438597</v>
      </c>
      <c r="S3328" s="5">
        <f t="shared" si="205"/>
        <v>142.28070175438597</v>
      </c>
      <c r="T3328" s="5" t="s">
        <v>8328</v>
      </c>
      <c r="U3328" s="5" t="s">
        <v>8329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12">
        <f t="shared" si="206"/>
        <v>42498.124606481477</v>
      </c>
      <c r="K3329" s="5">
        <v>1460105966</v>
      </c>
      <c r="L3329" s="12">
        <f t="shared" si="207"/>
        <v>42468.124606481477</v>
      </c>
      <c r="M3329" t="b">
        <v>0</v>
      </c>
      <c r="N3329" s="5">
        <v>33</v>
      </c>
      <c r="O3329" t="b">
        <v>1</v>
      </c>
      <c r="P3329" s="5" t="s">
        <v>8269</v>
      </c>
      <c r="Q3329" s="5">
        <f t="shared" si="204"/>
        <v>101.25</v>
      </c>
      <c r="R3329" s="5">
        <v>24.545454545454547</v>
      </c>
      <c r="S3329" s="5">
        <f t="shared" si="205"/>
        <v>24.545454545454547</v>
      </c>
      <c r="T3329" s="5" t="s">
        <v>8328</v>
      </c>
      <c r="U3329" s="5" t="s">
        <v>8329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12">
        <f t="shared" si="206"/>
        <v>41824.791666666664</v>
      </c>
      <c r="K3330" s="5">
        <v>1404308883</v>
      </c>
      <c r="L3330" s="12">
        <f t="shared" si="207"/>
        <v>41822.32503472222</v>
      </c>
      <c r="M3330" t="b">
        <v>0</v>
      </c>
      <c r="N3330" s="5">
        <v>9</v>
      </c>
      <c r="O3330" t="b">
        <v>1</v>
      </c>
      <c r="P3330" s="5" t="s">
        <v>8269</v>
      </c>
      <c r="Q3330" s="5">
        <f t="shared" ref="Q3330:Q3393" si="208">E3330*100/D3330</f>
        <v>146.38888888888889</v>
      </c>
      <c r="R3330" s="5">
        <v>292.77777777777777</v>
      </c>
      <c r="S3330" s="5">
        <f t="shared" ref="S3330:S3393" si="209">IFERROR(R3330,0)</f>
        <v>292.77777777777777</v>
      </c>
      <c r="T3330" s="5" t="s">
        <v>8328</v>
      </c>
      <c r="U3330" s="5" t="s">
        <v>8329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12">
        <f t="shared" ref="J3331:J3394" si="210">(I3331/86400)+25569+(-6/24)</f>
        <v>41847.708333333336</v>
      </c>
      <c r="K3331" s="5">
        <v>1405583108</v>
      </c>
      <c r="L3331" s="12">
        <f t="shared" ref="L3331:L3394" si="211">(K3331/86400)+25569+(-6/24)</f>
        <v>41837.073009259257</v>
      </c>
      <c r="M3331" t="b">
        <v>0</v>
      </c>
      <c r="N3331" s="5">
        <v>26</v>
      </c>
      <c r="O3331" t="b">
        <v>1</v>
      </c>
      <c r="P3331" s="5" t="s">
        <v>8269</v>
      </c>
      <c r="Q3331" s="5">
        <f t="shared" si="208"/>
        <v>116.8</v>
      </c>
      <c r="R3331" s="5">
        <v>44.92307692307692</v>
      </c>
      <c r="S3331" s="5">
        <f t="shared" si="209"/>
        <v>44.92307692307692</v>
      </c>
      <c r="T3331" s="5" t="s">
        <v>8328</v>
      </c>
      <c r="U3331" s="5" t="s">
        <v>8329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12">
        <f t="shared" si="210"/>
        <v>42095.595694444448</v>
      </c>
      <c r="K3332" s="5">
        <v>1425331068</v>
      </c>
      <c r="L3332" s="12">
        <f t="shared" si="211"/>
        <v>42065.637361111112</v>
      </c>
      <c r="M3332" t="b">
        <v>0</v>
      </c>
      <c r="N3332" s="5">
        <v>69</v>
      </c>
      <c r="O3332" t="b">
        <v>1</v>
      </c>
      <c r="P3332" s="5" t="s">
        <v>8269</v>
      </c>
      <c r="Q3332" s="5">
        <f t="shared" si="208"/>
        <v>106.26666666666667</v>
      </c>
      <c r="R3332" s="5">
        <v>23.10144927536232</v>
      </c>
      <c r="S3332" s="5">
        <f t="shared" si="209"/>
        <v>23.10144927536232</v>
      </c>
      <c r="T3332" s="5" t="s">
        <v>8328</v>
      </c>
      <c r="U3332" s="5" t="s">
        <v>8329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12">
        <f t="shared" si="210"/>
        <v>42283.447754629626</v>
      </c>
      <c r="K3333" s="5">
        <v>1441125886</v>
      </c>
      <c r="L3333" s="12">
        <f t="shared" si="211"/>
        <v>42248.447754629626</v>
      </c>
      <c r="M3333" t="b">
        <v>0</v>
      </c>
      <c r="N3333" s="5">
        <v>65</v>
      </c>
      <c r="O3333" t="b">
        <v>1</v>
      </c>
      <c r="P3333" s="5" t="s">
        <v>8269</v>
      </c>
      <c r="Q3333" s="5">
        <f t="shared" si="208"/>
        <v>104.52</v>
      </c>
      <c r="R3333" s="5">
        <v>80.400000000000006</v>
      </c>
      <c r="S3333" s="5">
        <f t="shared" si="209"/>
        <v>80.400000000000006</v>
      </c>
      <c r="T3333" s="5" t="s">
        <v>8328</v>
      </c>
      <c r="U3333" s="5" t="s">
        <v>8329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12">
        <f t="shared" si="210"/>
        <v>41839.610300925924</v>
      </c>
      <c r="K3334" s="5">
        <v>1403210330</v>
      </c>
      <c r="L3334" s="12">
        <f t="shared" si="211"/>
        <v>41809.610300925924</v>
      </c>
      <c r="M3334" t="b">
        <v>0</v>
      </c>
      <c r="N3334" s="5">
        <v>83</v>
      </c>
      <c r="O3334" t="b">
        <v>1</v>
      </c>
      <c r="P3334" s="5" t="s">
        <v>8269</v>
      </c>
      <c r="Q3334" s="5">
        <f t="shared" si="208"/>
        <v>100</v>
      </c>
      <c r="R3334" s="5">
        <v>72.289156626506028</v>
      </c>
      <c r="S3334" s="5">
        <f t="shared" si="209"/>
        <v>72.289156626506028</v>
      </c>
      <c r="T3334" s="5" t="s">
        <v>8328</v>
      </c>
      <c r="U3334" s="5" t="s">
        <v>8329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12">
        <f t="shared" si="210"/>
        <v>42170.426851851851</v>
      </c>
      <c r="K3335" s="5">
        <v>1432484080</v>
      </c>
      <c r="L3335" s="12">
        <f t="shared" si="211"/>
        <v>42148.426851851851</v>
      </c>
      <c r="M3335" t="b">
        <v>0</v>
      </c>
      <c r="N3335" s="5">
        <v>111</v>
      </c>
      <c r="O3335" t="b">
        <v>1</v>
      </c>
      <c r="P3335" s="5" t="s">
        <v>8269</v>
      </c>
      <c r="Q3335" s="5">
        <f t="shared" si="208"/>
        <v>104.57142857142857</v>
      </c>
      <c r="R3335" s="5">
        <v>32.972972972972975</v>
      </c>
      <c r="S3335" s="5">
        <f t="shared" si="209"/>
        <v>32.972972972972975</v>
      </c>
      <c r="T3335" s="5" t="s">
        <v>8328</v>
      </c>
      <c r="U3335" s="5" t="s">
        <v>8329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12">
        <f t="shared" si="210"/>
        <v>42215.271087962959</v>
      </c>
      <c r="K3336" s="5">
        <v>1435667422</v>
      </c>
      <c r="L3336" s="12">
        <f t="shared" si="211"/>
        <v>42185.271087962959</v>
      </c>
      <c r="M3336" t="b">
        <v>0</v>
      </c>
      <c r="N3336" s="5">
        <v>46</v>
      </c>
      <c r="O3336" t="b">
        <v>1</v>
      </c>
      <c r="P3336" s="5" t="s">
        <v>8269</v>
      </c>
      <c r="Q3336" s="5">
        <f t="shared" si="208"/>
        <v>138.62051149573753</v>
      </c>
      <c r="R3336" s="5">
        <v>116.65217391304348</v>
      </c>
      <c r="S3336" s="5">
        <f t="shared" si="209"/>
        <v>116.65217391304348</v>
      </c>
      <c r="T3336" s="5" t="s">
        <v>8328</v>
      </c>
      <c r="U3336" s="5" t="s">
        <v>8329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12">
        <f t="shared" si="210"/>
        <v>41854.708333333336</v>
      </c>
      <c r="K3337" s="5">
        <v>1404749446</v>
      </c>
      <c r="L3337" s="12">
        <f t="shared" si="211"/>
        <v>41827.424143518518</v>
      </c>
      <c r="M3337" t="b">
        <v>0</v>
      </c>
      <c r="N3337" s="5">
        <v>63</v>
      </c>
      <c r="O3337" t="b">
        <v>1</v>
      </c>
      <c r="P3337" s="5" t="s">
        <v>8269</v>
      </c>
      <c r="Q3337" s="5">
        <f t="shared" si="208"/>
        <v>100.32</v>
      </c>
      <c r="R3337" s="5">
        <v>79.61904761904762</v>
      </c>
      <c r="S3337" s="5">
        <f t="shared" si="209"/>
        <v>79.61904761904762</v>
      </c>
      <c r="T3337" s="5" t="s">
        <v>8328</v>
      </c>
      <c r="U3337" s="5" t="s">
        <v>8329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12">
        <f t="shared" si="210"/>
        <v>42465.10701388889</v>
      </c>
      <c r="K3338" s="5">
        <v>1457429646</v>
      </c>
      <c r="L3338" s="12">
        <f t="shared" si="211"/>
        <v>42437.148680555554</v>
      </c>
      <c r="M3338" t="b">
        <v>0</v>
      </c>
      <c r="N3338" s="5">
        <v>9</v>
      </c>
      <c r="O3338" t="b">
        <v>1</v>
      </c>
      <c r="P3338" s="5" t="s">
        <v>8269</v>
      </c>
      <c r="Q3338" s="5">
        <f t="shared" si="208"/>
        <v>100</v>
      </c>
      <c r="R3338" s="5">
        <v>27.777777777777779</v>
      </c>
      <c r="S3338" s="5">
        <f t="shared" si="209"/>
        <v>27.777777777777779</v>
      </c>
      <c r="T3338" s="5" t="s">
        <v>8328</v>
      </c>
      <c r="U3338" s="5" t="s">
        <v>8329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12">
        <f t="shared" si="210"/>
        <v>41922.625</v>
      </c>
      <c r="K3339" s="5">
        <v>1411109167</v>
      </c>
      <c r="L3339" s="12">
        <f t="shared" si="211"/>
        <v>41901.032025462962</v>
      </c>
      <c r="M3339" t="b">
        <v>0</v>
      </c>
      <c r="N3339" s="5">
        <v>34</v>
      </c>
      <c r="O3339" t="b">
        <v>1</v>
      </c>
      <c r="P3339" s="5" t="s">
        <v>8269</v>
      </c>
      <c r="Q3339" s="5">
        <f t="shared" si="208"/>
        <v>110.2</v>
      </c>
      <c r="R3339" s="5">
        <v>81.029411764705884</v>
      </c>
      <c r="S3339" s="5">
        <f t="shared" si="209"/>
        <v>81.029411764705884</v>
      </c>
      <c r="T3339" s="5" t="s">
        <v>8328</v>
      </c>
      <c r="U3339" s="5" t="s">
        <v>8329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12">
        <f t="shared" si="210"/>
        <v>42790.324999999997</v>
      </c>
      <c r="K3340" s="5">
        <v>1486129680</v>
      </c>
      <c r="L3340" s="12">
        <f t="shared" si="211"/>
        <v>42769.324999999997</v>
      </c>
      <c r="M3340" t="b">
        <v>0</v>
      </c>
      <c r="N3340" s="5">
        <v>112</v>
      </c>
      <c r="O3340" t="b">
        <v>1</v>
      </c>
      <c r="P3340" s="5" t="s">
        <v>8269</v>
      </c>
      <c r="Q3340" s="5">
        <f t="shared" si="208"/>
        <v>102.18</v>
      </c>
      <c r="R3340" s="5">
        <v>136.84821428571428</v>
      </c>
      <c r="S3340" s="5">
        <f t="shared" si="209"/>
        <v>136.84821428571428</v>
      </c>
      <c r="T3340" s="5" t="s">
        <v>8328</v>
      </c>
      <c r="U3340" s="5" t="s">
        <v>8329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12">
        <f t="shared" si="210"/>
        <v>42579.415717592594</v>
      </c>
      <c r="K3341" s="5">
        <v>1467129518</v>
      </c>
      <c r="L3341" s="12">
        <f t="shared" si="211"/>
        <v>42549.415717592594</v>
      </c>
      <c r="M3341" t="b">
        <v>0</v>
      </c>
      <c r="N3341" s="5">
        <v>47</v>
      </c>
      <c r="O3341" t="b">
        <v>1</v>
      </c>
      <c r="P3341" s="5" t="s">
        <v>8269</v>
      </c>
      <c r="Q3341" s="5">
        <f t="shared" si="208"/>
        <v>104.35</v>
      </c>
      <c r="R3341" s="5">
        <v>177.61702127659575</v>
      </c>
      <c r="S3341" s="5">
        <f t="shared" si="209"/>
        <v>177.61702127659575</v>
      </c>
      <c r="T3341" s="5" t="s">
        <v>8328</v>
      </c>
      <c r="U3341" s="5" t="s">
        <v>8329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12">
        <f t="shared" si="210"/>
        <v>42710.724004629628</v>
      </c>
      <c r="K3342" s="5">
        <v>1478906554</v>
      </c>
      <c r="L3342" s="12">
        <f t="shared" si="211"/>
        <v>42685.724004629628</v>
      </c>
      <c r="M3342" t="b">
        <v>0</v>
      </c>
      <c r="N3342" s="5">
        <v>38</v>
      </c>
      <c r="O3342" t="b">
        <v>1</v>
      </c>
      <c r="P3342" s="5" t="s">
        <v>8269</v>
      </c>
      <c r="Q3342" s="5">
        <f t="shared" si="208"/>
        <v>138.16666666666666</v>
      </c>
      <c r="R3342" s="5">
        <v>109.07894736842105</v>
      </c>
      <c r="S3342" s="5">
        <f t="shared" si="209"/>
        <v>109.07894736842105</v>
      </c>
      <c r="T3342" s="5" t="s">
        <v>8328</v>
      </c>
      <c r="U3342" s="5" t="s">
        <v>8329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12">
        <f t="shared" si="210"/>
        <v>42533.458333333328</v>
      </c>
      <c r="K3343" s="5">
        <v>1463771421</v>
      </c>
      <c r="L3343" s="12">
        <f t="shared" si="211"/>
        <v>42510.548854166671</v>
      </c>
      <c r="M3343" t="b">
        <v>0</v>
      </c>
      <c r="N3343" s="5">
        <v>28</v>
      </c>
      <c r="O3343" t="b">
        <v>1</v>
      </c>
      <c r="P3343" s="5" t="s">
        <v>8269</v>
      </c>
      <c r="Q3343" s="5">
        <f t="shared" si="208"/>
        <v>100</v>
      </c>
      <c r="R3343" s="5">
        <v>119.64285714285714</v>
      </c>
      <c r="S3343" s="5">
        <f t="shared" si="209"/>
        <v>119.64285714285714</v>
      </c>
      <c r="T3343" s="5" t="s">
        <v>8328</v>
      </c>
      <c r="U3343" s="5" t="s">
        <v>8329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12">
        <f t="shared" si="210"/>
        <v>42094.957638888889</v>
      </c>
      <c r="K3344" s="5">
        <v>1425020810</v>
      </c>
      <c r="L3344" s="12">
        <f t="shared" si="211"/>
        <v>42062.046412037038</v>
      </c>
      <c r="M3344" t="b">
        <v>0</v>
      </c>
      <c r="N3344" s="5">
        <v>78</v>
      </c>
      <c r="O3344" t="b">
        <v>1</v>
      </c>
      <c r="P3344" s="5" t="s">
        <v>8269</v>
      </c>
      <c r="Q3344" s="5">
        <f t="shared" si="208"/>
        <v>101.66666666666667</v>
      </c>
      <c r="R3344" s="5">
        <v>78.205128205128204</v>
      </c>
      <c r="S3344" s="5">
        <f t="shared" si="209"/>
        <v>78.205128205128204</v>
      </c>
      <c r="T3344" s="5" t="s">
        <v>8328</v>
      </c>
      <c r="U3344" s="5" t="s">
        <v>8329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12">
        <f t="shared" si="210"/>
        <v>42473.304166666669</v>
      </c>
      <c r="K3345" s="5">
        <v>1458770384</v>
      </c>
      <c r="L3345" s="12">
        <f t="shared" si="211"/>
        <v>42452.666481481487</v>
      </c>
      <c r="M3345" t="b">
        <v>0</v>
      </c>
      <c r="N3345" s="5">
        <v>23</v>
      </c>
      <c r="O3345" t="b">
        <v>1</v>
      </c>
      <c r="P3345" s="5" t="s">
        <v>8269</v>
      </c>
      <c r="Q3345" s="5">
        <f t="shared" si="208"/>
        <v>171.42857142857142</v>
      </c>
      <c r="R3345" s="5">
        <v>52.173913043478258</v>
      </c>
      <c r="S3345" s="5">
        <f t="shared" si="209"/>
        <v>52.173913043478258</v>
      </c>
      <c r="T3345" s="5" t="s">
        <v>8328</v>
      </c>
      <c r="U3345" s="5" t="s">
        <v>8329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12">
        <f t="shared" si="210"/>
        <v>41880.950150462959</v>
      </c>
      <c r="K3346" s="5">
        <v>1406782093</v>
      </c>
      <c r="L3346" s="12">
        <f t="shared" si="211"/>
        <v>41850.950150462959</v>
      </c>
      <c r="M3346" t="b">
        <v>0</v>
      </c>
      <c r="N3346" s="5">
        <v>40</v>
      </c>
      <c r="O3346" t="b">
        <v>1</v>
      </c>
      <c r="P3346" s="5" t="s">
        <v>8269</v>
      </c>
      <c r="Q3346" s="5">
        <f t="shared" si="208"/>
        <v>101.44444444444444</v>
      </c>
      <c r="R3346" s="5">
        <v>114.125</v>
      </c>
      <c r="S3346" s="5">
        <f t="shared" si="209"/>
        <v>114.125</v>
      </c>
      <c r="T3346" s="5" t="s">
        <v>8328</v>
      </c>
      <c r="U3346" s="5" t="s">
        <v>8329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12">
        <f t="shared" si="210"/>
        <v>42111.775694444441</v>
      </c>
      <c r="K3347" s="5">
        <v>1424226768</v>
      </c>
      <c r="L3347" s="12">
        <f t="shared" si="211"/>
        <v>42052.856111111112</v>
      </c>
      <c r="M3347" t="b">
        <v>0</v>
      </c>
      <c r="N3347" s="5">
        <v>13</v>
      </c>
      <c r="O3347" t="b">
        <v>1</v>
      </c>
      <c r="P3347" s="5" t="s">
        <v>8269</v>
      </c>
      <c r="Q3347" s="5">
        <f t="shared" si="208"/>
        <v>130</v>
      </c>
      <c r="R3347" s="5">
        <v>50</v>
      </c>
      <c r="S3347" s="5">
        <f t="shared" si="209"/>
        <v>50</v>
      </c>
      <c r="T3347" s="5" t="s">
        <v>8328</v>
      </c>
      <c r="U3347" s="5" t="s">
        <v>8329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12">
        <f t="shared" si="210"/>
        <v>42060.774421296301</v>
      </c>
      <c r="K3348" s="5">
        <v>1424306110</v>
      </c>
      <c r="L3348" s="12">
        <f t="shared" si="211"/>
        <v>42053.774421296301</v>
      </c>
      <c r="M3348" t="b">
        <v>0</v>
      </c>
      <c r="N3348" s="5">
        <v>18</v>
      </c>
      <c r="O3348" t="b">
        <v>1</v>
      </c>
      <c r="P3348" s="5" t="s">
        <v>8269</v>
      </c>
      <c r="Q3348" s="5">
        <f t="shared" si="208"/>
        <v>110</v>
      </c>
      <c r="R3348" s="5">
        <v>91.666666666666671</v>
      </c>
      <c r="S3348" s="5">
        <f t="shared" si="209"/>
        <v>91.666666666666671</v>
      </c>
      <c r="T3348" s="5" t="s">
        <v>8328</v>
      </c>
      <c r="U3348" s="5" t="s">
        <v>8329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12">
        <f t="shared" si="210"/>
        <v>42498.625</v>
      </c>
      <c r="K3349" s="5">
        <v>1461503654</v>
      </c>
      <c r="L3349" s="12">
        <f t="shared" si="211"/>
        <v>42484.301550925928</v>
      </c>
      <c r="M3349" t="b">
        <v>0</v>
      </c>
      <c r="N3349" s="5">
        <v>22</v>
      </c>
      <c r="O3349" t="b">
        <v>1</v>
      </c>
      <c r="P3349" s="5" t="s">
        <v>8269</v>
      </c>
      <c r="Q3349" s="5">
        <f t="shared" si="208"/>
        <v>119.45</v>
      </c>
      <c r="R3349" s="5">
        <v>108.59090909090909</v>
      </c>
      <c r="S3349" s="5">
        <f t="shared" si="209"/>
        <v>108.59090909090909</v>
      </c>
      <c r="T3349" s="5" t="s">
        <v>8328</v>
      </c>
      <c r="U3349" s="5" t="s">
        <v>8329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12">
        <f t="shared" si="210"/>
        <v>42489.915972222225</v>
      </c>
      <c r="K3350" s="5">
        <v>1459949080</v>
      </c>
      <c r="L3350" s="12">
        <f t="shared" si="211"/>
        <v>42466.308796296296</v>
      </c>
      <c r="M3350" t="b">
        <v>0</v>
      </c>
      <c r="N3350" s="5">
        <v>79</v>
      </c>
      <c r="O3350" t="b">
        <v>1</v>
      </c>
      <c r="P3350" s="5" t="s">
        <v>8269</v>
      </c>
      <c r="Q3350" s="5">
        <f t="shared" si="208"/>
        <v>100.2909090909091</v>
      </c>
      <c r="R3350" s="5">
        <v>69.822784810126578</v>
      </c>
      <c r="S3350" s="5">
        <f t="shared" si="209"/>
        <v>69.822784810126578</v>
      </c>
      <c r="T3350" s="5" t="s">
        <v>8328</v>
      </c>
      <c r="U3350" s="5" t="s">
        <v>8329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12">
        <f t="shared" si="210"/>
        <v>42534.458333333328</v>
      </c>
      <c r="K3351" s="5">
        <v>1463971172</v>
      </c>
      <c r="L3351" s="12">
        <f t="shared" si="211"/>
        <v>42512.860787037032</v>
      </c>
      <c r="M3351" t="b">
        <v>0</v>
      </c>
      <c r="N3351" s="5">
        <v>14</v>
      </c>
      <c r="O3351" t="b">
        <v>1</v>
      </c>
      <c r="P3351" s="5" t="s">
        <v>8269</v>
      </c>
      <c r="Q3351" s="5">
        <f t="shared" si="208"/>
        <v>153.4</v>
      </c>
      <c r="R3351" s="5">
        <v>109.57142857142857</v>
      </c>
      <c r="S3351" s="5">
        <f t="shared" si="209"/>
        <v>109.57142857142857</v>
      </c>
      <c r="T3351" s="5" t="s">
        <v>8328</v>
      </c>
      <c r="U3351" s="5" t="s">
        <v>8329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12">
        <f t="shared" si="210"/>
        <v>42337.708333333328</v>
      </c>
      <c r="K3352" s="5">
        <v>1445791811</v>
      </c>
      <c r="L3352" s="12">
        <f t="shared" si="211"/>
        <v>42302.451516203699</v>
      </c>
      <c r="M3352" t="b">
        <v>0</v>
      </c>
      <c r="N3352" s="5">
        <v>51</v>
      </c>
      <c r="O3352" t="b">
        <v>1</v>
      </c>
      <c r="P3352" s="5" t="s">
        <v>8269</v>
      </c>
      <c r="Q3352" s="5">
        <f t="shared" si="208"/>
        <v>104.42857142857143</v>
      </c>
      <c r="R3352" s="5">
        <v>71.666666666666671</v>
      </c>
      <c r="S3352" s="5">
        <f t="shared" si="209"/>
        <v>71.666666666666671</v>
      </c>
      <c r="T3352" s="5" t="s">
        <v>8328</v>
      </c>
      <c r="U3352" s="5" t="s">
        <v>8329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12">
        <f t="shared" si="210"/>
        <v>41843.208333333336</v>
      </c>
      <c r="K3353" s="5">
        <v>1402910965</v>
      </c>
      <c r="L3353" s="12">
        <f t="shared" si="211"/>
        <v>41806.145428240743</v>
      </c>
      <c r="M3353" t="b">
        <v>0</v>
      </c>
      <c r="N3353" s="5">
        <v>54</v>
      </c>
      <c r="O3353" t="b">
        <v>1</v>
      </c>
      <c r="P3353" s="5" t="s">
        <v>8269</v>
      </c>
      <c r="Q3353" s="5">
        <f t="shared" si="208"/>
        <v>101.1</v>
      </c>
      <c r="R3353" s="5">
        <v>93.611111111111114</v>
      </c>
      <c r="S3353" s="5">
        <f t="shared" si="209"/>
        <v>93.611111111111114</v>
      </c>
      <c r="T3353" s="5" t="s">
        <v>8328</v>
      </c>
      <c r="U3353" s="5" t="s">
        <v>8329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12">
        <f t="shared" si="210"/>
        <v>42552.708333333328</v>
      </c>
      <c r="K3354" s="5">
        <v>1462492178</v>
      </c>
      <c r="L3354" s="12">
        <f t="shared" si="211"/>
        <v>42495.742800925931</v>
      </c>
      <c r="M3354" t="b">
        <v>0</v>
      </c>
      <c r="N3354" s="5">
        <v>70</v>
      </c>
      <c r="O3354" t="b">
        <v>1</v>
      </c>
      <c r="P3354" s="5" t="s">
        <v>8269</v>
      </c>
      <c r="Q3354" s="5">
        <f t="shared" si="208"/>
        <v>107.52</v>
      </c>
      <c r="R3354" s="5">
        <v>76.8</v>
      </c>
      <c r="S3354" s="5">
        <f t="shared" si="209"/>
        <v>76.8</v>
      </c>
      <c r="T3354" s="5" t="s">
        <v>8328</v>
      </c>
      <c r="U3354" s="5" t="s">
        <v>8329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12">
        <f t="shared" si="210"/>
        <v>42492.708333333328</v>
      </c>
      <c r="K3355" s="5">
        <v>1461061350</v>
      </c>
      <c r="L3355" s="12">
        <f t="shared" si="211"/>
        <v>42479.182291666672</v>
      </c>
      <c r="M3355" t="b">
        <v>0</v>
      </c>
      <c r="N3355" s="5">
        <v>44</v>
      </c>
      <c r="O3355" t="b">
        <v>1</v>
      </c>
      <c r="P3355" s="5" t="s">
        <v>8269</v>
      </c>
      <c r="Q3355" s="5">
        <f t="shared" si="208"/>
        <v>315</v>
      </c>
      <c r="R3355" s="5">
        <v>35.795454545454547</v>
      </c>
      <c r="S3355" s="5">
        <f t="shared" si="209"/>
        <v>35.795454545454547</v>
      </c>
      <c r="T3355" s="5" t="s">
        <v>8328</v>
      </c>
      <c r="U3355" s="5" t="s">
        <v>8329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12">
        <f t="shared" si="210"/>
        <v>42305.917361111111</v>
      </c>
      <c r="K3356" s="5">
        <v>1443029206</v>
      </c>
      <c r="L3356" s="12">
        <f t="shared" si="211"/>
        <v>42270.4769212963</v>
      </c>
      <c r="M3356" t="b">
        <v>0</v>
      </c>
      <c r="N3356" s="5">
        <v>55</v>
      </c>
      <c r="O3356" t="b">
        <v>1</v>
      </c>
      <c r="P3356" s="5" t="s">
        <v>8269</v>
      </c>
      <c r="Q3356" s="5">
        <f t="shared" si="208"/>
        <v>101.93333333333334</v>
      </c>
      <c r="R3356" s="5">
        <v>55.6</v>
      </c>
      <c r="S3356" s="5">
        <f t="shared" si="209"/>
        <v>55.6</v>
      </c>
      <c r="T3356" s="5" t="s">
        <v>8328</v>
      </c>
      <c r="U3356" s="5" t="s">
        <v>8329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12">
        <f t="shared" si="210"/>
        <v>42500.220138888893</v>
      </c>
      <c r="K3357" s="5">
        <v>1461941527</v>
      </c>
      <c r="L3357" s="12">
        <f t="shared" si="211"/>
        <v>42489.369525462964</v>
      </c>
      <c r="M3357" t="b">
        <v>0</v>
      </c>
      <c r="N3357" s="5">
        <v>15</v>
      </c>
      <c r="O3357" t="b">
        <v>1</v>
      </c>
      <c r="P3357" s="5" t="s">
        <v>8269</v>
      </c>
      <c r="Q3357" s="5">
        <f t="shared" si="208"/>
        <v>126.28571428571429</v>
      </c>
      <c r="R3357" s="5">
        <v>147.33333333333334</v>
      </c>
      <c r="S3357" s="5">
        <f t="shared" si="209"/>
        <v>147.33333333333334</v>
      </c>
      <c r="T3357" s="5" t="s">
        <v>8328</v>
      </c>
      <c r="U3357" s="5" t="s">
        <v>8329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12">
        <f t="shared" si="210"/>
        <v>42566.565648148149</v>
      </c>
      <c r="K3358" s="5">
        <v>1466019272</v>
      </c>
      <c r="L3358" s="12">
        <f t="shared" si="211"/>
        <v>42536.565648148149</v>
      </c>
      <c r="M3358" t="b">
        <v>0</v>
      </c>
      <c r="N3358" s="5">
        <v>27</v>
      </c>
      <c r="O3358" t="b">
        <v>1</v>
      </c>
      <c r="P3358" s="5" t="s">
        <v>8269</v>
      </c>
      <c r="Q3358" s="5">
        <f t="shared" si="208"/>
        <v>101.4</v>
      </c>
      <c r="R3358" s="5">
        <v>56.333333333333336</v>
      </c>
      <c r="S3358" s="5">
        <f t="shared" si="209"/>
        <v>56.333333333333336</v>
      </c>
      <c r="T3358" s="5" t="s">
        <v>8328</v>
      </c>
      <c r="U3358" s="5" t="s">
        <v>8329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12">
        <f t="shared" si="210"/>
        <v>41852.167939814812</v>
      </c>
      <c r="K3359" s="5">
        <v>1404295310</v>
      </c>
      <c r="L3359" s="12">
        <f t="shared" si="211"/>
        <v>41822.167939814812</v>
      </c>
      <c r="M3359" t="b">
        <v>0</v>
      </c>
      <c r="N3359" s="5">
        <v>21</v>
      </c>
      <c r="O3359" t="b">
        <v>1</v>
      </c>
      <c r="P3359" s="5" t="s">
        <v>8269</v>
      </c>
      <c r="Q3359" s="5">
        <f t="shared" si="208"/>
        <v>101</v>
      </c>
      <c r="R3359" s="5">
        <v>96.19047619047619</v>
      </c>
      <c r="S3359" s="5">
        <f t="shared" si="209"/>
        <v>96.19047619047619</v>
      </c>
      <c r="T3359" s="5" t="s">
        <v>8328</v>
      </c>
      <c r="U3359" s="5" t="s">
        <v>8329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12">
        <f t="shared" si="210"/>
        <v>41962.102766203709</v>
      </c>
      <c r="K3360" s="5">
        <v>1413790079</v>
      </c>
      <c r="L3360" s="12">
        <f t="shared" si="211"/>
        <v>41932.061099537037</v>
      </c>
      <c r="M3360" t="b">
        <v>0</v>
      </c>
      <c r="N3360" s="5">
        <v>162</v>
      </c>
      <c r="O3360" t="b">
        <v>1</v>
      </c>
      <c r="P3360" s="5" t="s">
        <v>8269</v>
      </c>
      <c r="Q3360" s="5">
        <f t="shared" si="208"/>
        <v>102.99</v>
      </c>
      <c r="R3360" s="5">
        <v>63.574074074074076</v>
      </c>
      <c r="S3360" s="5">
        <f t="shared" si="209"/>
        <v>63.574074074074076</v>
      </c>
      <c r="T3360" s="5" t="s">
        <v>8328</v>
      </c>
      <c r="U3360" s="5" t="s">
        <v>8329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12">
        <f t="shared" si="210"/>
        <v>42790.807106481487</v>
      </c>
      <c r="K3361" s="5">
        <v>1484097734</v>
      </c>
      <c r="L3361" s="12">
        <f t="shared" si="211"/>
        <v>42745.807106481487</v>
      </c>
      <c r="M3361" t="b">
        <v>0</v>
      </c>
      <c r="N3361" s="5">
        <v>23</v>
      </c>
      <c r="O3361" t="b">
        <v>1</v>
      </c>
      <c r="P3361" s="5" t="s">
        <v>8269</v>
      </c>
      <c r="Q3361" s="5">
        <f t="shared" si="208"/>
        <v>106.25</v>
      </c>
      <c r="R3361" s="5">
        <v>184.78260869565219</v>
      </c>
      <c r="S3361" s="5">
        <f t="shared" si="209"/>
        <v>184.78260869565219</v>
      </c>
      <c r="T3361" s="5" t="s">
        <v>8328</v>
      </c>
      <c r="U3361" s="5" t="s">
        <v>8329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12">
        <f t="shared" si="210"/>
        <v>42718.415972222225</v>
      </c>
      <c r="K3362" s="5">
        <v>1479866343</v>
      </c>
      <c r="L3362" s="12">
        <f t="shared" si="211"/>
        <v>42696.832673611112</v>
      </c>
      <c r="M3362" t="b">
        <v>0</v>
      </c>
      <c r="N3362" s="5">
        <v>72</v>
      </c>
      <c r="O3362" t="b">
        <v>1</v>
      </c>
      <c r="P3362" s="5" t="s">
        <v>8269</v>
      </c>
      <c r="Q3362" s="5">
        <f t="shared" si="208"/>
        <v>101.37777777777778</v>
      </c>
      <c r="R3362" s="5">
        <v>126.72222222222223</v>
      </c>
      <c r="S3362" s="5">
        <f t="shared" si="209"/>
        <v>126.72222222222223</v>
      </c>
      <c r="T3362" s="5" t="s">
        <v>8328</v>
      </c>
      <c r="U3362" s="5" t="s">
        <v>8329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12">
        <f t="shared" si="210"/>
        <v>41883.415972222225</v>
      </c>
      <c r="K3363" s="5">
        <v>1408062990</v>
      </c>
      <c r="L3363" s="12">
        <f t="shared" si="211"/>
        <v>41865.775347222225</v>
      </c>
      <c r="M3363" t="b">
        <v>0</v>
      </c>
      <c r="N3363" s="5">
        <v>68</v>
      </c>
      <c r="O3363" t="b">
        <v>1</v>
      </c>
      <c r="P3363" s="5" t="s">
        <v>8269</v>
      </c>
      <c r="Q3363" s="5">
        <f t="shared" si="208"/>
        <v>113.46</v>
      </c>
      <c r="R3363" s="5">
        <v>83.42647058823529</v>
      </c>
      <c r="S3363" s="5">
        <f t="shared" si="209"/>
        <v>83.42647058823529</v>
      </c>
      <c r="T3363" s="5" t="s">
        <v>8328</v>
      </c>
      <c r="U3363" s="5" t="s">
        <v>8329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12">
        <f t="shared" si="210"/>
        <v>42069.954861111109</v>
      </c>
      <c r="K3364" s="5">
        <v>1424484717</v>
      </c>
      <c r="L3364" s="12">
        <f t="shared" si="211"/>
        <v>42055.841631944444</v>
      </c>
      <c r="M3364" t="b">
        <v>0</v>
      </c>
      <c r="N3364" s="5">
        <v>20</v>
      </c>
      <c r="O3364" t="b">
        <v>1</v>
      </c>
      <c r="P3364" s="5" t="s">
        <v>8269</v>
      </c>
      <c r="Q3364" s="5">
        <f t="shared" si="208"/>
        <v>218</v>
      </c>
      <c r="R3364" s="5">
        <v>54.5</v>
      </c>
      <c r="S3364" s="5">
        <f t="shared" si="209"/>
        <v>54.5</v>
      </c>
      <c r="T3364" s="5" t="s">
        <v>8328</v>
      </c>
      <c r="U3364" s="5" t="s">
        <v>8329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12">
        <f t="shared" si="210"/>
        <v>41870.416666666664</v>
      </c>
      <c r="K3365" s="5">
        <v>1406831445</v>
      </c>
      <c r="L3365" s="12">
        <f t="shared" si="211"/>
        <v>41851.521354166667</v>
      </c>
      <c r="M3365" t="b">
        <v>0</v>
      </c>
      <c r="N3365" s="5">
        <v>26</v>
      </c>
      <c r="O3365" t="b">
        <v>1</v>
      </c>
      <c r="P3365" s="5" t="s">
        <v>8269</v>
      </c>
      <c r="Q3365" s="5">
        <f t="shared" si="208"/>
        <v>101.41935483870968</v>
      </c>
      <c r="R3365" s="5">
        <v>302.30769230769232</v>
      </c>
      <c r="S3365" s="5">
        <f t="shared" si="209"/>
        <v>302.30769230769232</v>
      </c>
      <c r="T3365" s="5" t="s">
        <v>8328</v>
      </c>
      <c r="U3365" s="5" t="s">
        <v>8329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12">
        <f t="shared" si="210"/>
        <v>42444.625</v>
      </c>
      <c r="K3366" s="5">
        <v>1456183649</v>
      </c>
      <c r="L3366" s="12">
        <f t="shared" si="211"/>
        <v>42422.727418981478</v>
      </c>
      <c r="M3366" t="b">
        <v>0</v>
      </c>
      <c r="N3366" s="5">
        <v>72</v>
      </c>
      <c r="O3366" t="b">
        <v>1</v>
      </c>
      <c r="P3366" s="5" t="s">
        <v>8269</v>
      </c>
      <c r="Q3366" s="5">
        <f t="shared" si="208"/>
        <v>105.93333333333334</v>
      </c>
      <c r="R3366" s="5">
        <v>44.138888888888886</v>
      </c>
      <c r="S3366" s="5">
        <f t="shared" si="209"/>
        <v>44.138888888888886</v>
      </c>
      <c r="T3366" s="5" t="s">
        <v>8328</v>
      </c>
      <c r="U3366" s="5" t="s">
        <v>8329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12">
        <f t="shared" si="210"/>
        <v>42350.851759259254</v>
      </c>
      <c r="K3367" s="5">
        <v>1447381592</v>
      </c>
      <c r="L3367" s="12">
        <f t="shared" si="211"/>
        <v>42320.851759259254</v>
      </c>
      <c r="M3367" t="b">
        <v>0</v>
      </c>
      <c r="N3367" s="5">
        <v>3</v>
      </c>
      <c r="O3367" t="b">
        <v>1</v>
      </c>
      <c r="P3367" s="5" t="s">
        <v>8269</v>
      </c>
      <c r="Q3367" s="5">
        <f t="shared" si="208"/>
        <v>104</v>
      </c>
      <c r="R3367" s="5">
        <v>866.66666666666663</v>
      </c>
      <c r="S3367" s="5">
        <f t="shared" si="209"/>
        <v>866.66666666666663</v>
      </c>
      <c r="T3367" s="5" t="s">
        <v>8328</v>
      </c>
      <c r="U3367" s="5" t="s">
        <v>8329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12">
        <f t="shared" si="210"/>
        <v>42136.817557870367</v>
      </c>
      <c r="K3368" s="5">
        <v>1428889037</v>
      </c>
      <c r="L3368" s="12">
        <f t="shared" si="211"/>
        <v>42106.817557870367</v>
      </c>
      <c r="M3368" t="b">
        <v>0</v>
      </c>
      <c r="N3368" s="5">
        <v>18</v>
      </c>
      <c r="O3368" t="b">
        <v>1</v>
      </c>
      <c r="P3368" s="5" t="s">
        <v>8269</v>
      </c>
      <c r="Q3368" s="5">
        <f t="shared" si="208"/>
        <v>221</v>
      </c>
      <c r="R3368" s="5">
        <v>61.388888888888886</v>
      </c>
      <c r="S3368" s="5">
        <f t="shared" si="209"/>
        <v>61.388888888888886</v>
      </c>
      <c r="T3368" s="5" t="s">
        <v>8328</v>
      </c>
      <c r="U3368" s="5" t="s">
        <v>8329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12">
        <f t="shared" si="210"/>
        <v>42217.683958333335</v>
      </c>
      <c r="K3369" s="5">
        <v>1436307894</v>
      </c>
      <c r="L3369" s="12">
        <f t="shared" si="211"/>
        <v>42192.683958333335</v>
      </c>
      <c r="M3369" t="b">
        <v>0</v>
      </c>
      <c r="N3369" s="5">
        <v>30</v>
      </c>
      <c r="O3369" t="b">
        <v>1</v>
      </c>
      <c r="P3369" s="5" t="s">
        <v>8269</v>
      </c>
      <c r="Q3369" s="5">
        <f t="shared" si="208"/>
        <v>118.66666666666667</v>
      </c>
      <c r="R3369" s="5">
        <v>29.666666666666668</v>
      </c>
      <c r="S3369" s="5">
        <f t="shared" si="209"/>
        <v>29.666666666666668</v>
      </c>
      <c r="T3369" s="5" t="s">
        <v>8328</v>
      </c>
      <c r="U3369" s="5" t="s">
        <v>8329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12">
        <f t="shared" si="210"/>
        <v>42004.958333333328</v>
      </c>
      <c r="K3370" s="5">
        <v>1416977259</v>
      </c>
      <c r="L3370" s="12">
        <f t="shared" si="211"/>
        <v>41968.949756944443</v>
      </c>
      <c r="M3370" t="b">
        <v>0</v>
      </c>
      <c r="N3370" s="5">
        <v>23</v>
      </c>
      <c r="O3370" t="b">
        <v>1</v>
      </c>
      <c r="P3370" s="5" t="s">
        <v>8269</v>
      </c>
      <c r="Q3370" s="5">
        <f t="shared" si="208"/>
        <v>104.6</v>
      </c>
      <c r="R3370" s="5">
        <v>45.478260869565219</v>
      </c>
      <c r="S3370" s="5">
        <f t="shared" si="209"/>
        <v>45.478260869565219</v>
      </c>
      <c r="T3370" s="5" t="s">
        <v>8328</v>
      </c>
      <c r="U3370" s="5" t="s">
        <v>8329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12">
        <f t="shared" si="210"/>
        <v>42749.791435185187</v>
      </c>
      <c r="K3371" s="5">
        <v>1479257980</v>
      </c>
      <c r="L3371" s="12">
        <f t="shared" si="211"/>
        <v>42689.791435185187</v>
      </c>
      <c r="M3371" t="b">
        <v>0</v>
      </c>
      <c r="N3371" s="5">
        <v>54</v>
      </c>
      <c r="O3371" t="b">
        <v>1</v>
      </c>
      <c r="P3371" s="5" t="s">
        <v>8269</v>
      </c>
      <c r="Q3371" s="5">
        <f t="shared" si="208"/>
        <v>103.9</v>
      </c>
      <c r="R3371" s="5">
        <v>96.203703703703709</v>
      </c>
      <c r="S3371" s="5">
        <f t="shared" si="209"/>
        <v>96.203703703703709</v>
      </c>
      <c r="T3371" s="5" t="s">
        <v>8328</v>
      </c>
      <c r="U3371" s="5" t="s">
        <v>8329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12">
        <f t="shared" si="210"/>
        <v>42721.083333333328</v>
      </c>
      <c r="K3372" s="5">
        <v>1479283285</v>
      </c>
      <c r="L3372" s="12">
        <f t="shared" si="211"/>
        <v>42690.084317129629</v>
      </c>
      <c r="M3372" t="b">
        <v>0</v>
      </c>
      <c r="N3372" s="5">
        <v>26</v>
      </c>
      <c r="O3372" t="b">
        <v>1</v>
      </c>
      <c r="P3372" s="5" t="s">
        <v>8269</v>
      </c>
      <c r="Q3372" s="5">
        <f t="shared" si="208"/>
        <v>117.73333333333333</v>
      </c>
      <c r="R3372" s="5">
        <v>67.92307692307692</v>
      </c>
      <c r="S3372" s="5">
        <f t="shared" si="209"/>
        <v>67.92307692307692</v>
      </c>
      <c r="T3372" s="5" t="s">
        <v>8328</v>
      </c>
      <c r="U3372" s="5" t="s">
        <v>8329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12">
        <f t="shared" si="210"/>
        <v>42340.624594907407</v>
      </c>
      <c r="K3373" s="5">
        <v>1446670765</v>
      </c>
      <c r="L3373" s="12">
        <f t="shared" si="211"/>
        <v>42312.624594907407</v>
      </c>
      <c r="M3373" t="b">
        <v>0</v>
      </c>
      <c r="N3373" s="5">
        <v>9</v>
      </c>
      <c r="O3373" t="b">
        <v>1</v>
      </c>
      <c r="P3373" s="5" t="s">
        <v>8269</v>
      </c>
      <c r="Q3373" s="5">
        <f t="shared" si="208"/>
        <v>138.5</v>
      </c>
      <c r="R3373" s="5">
        <v>30.777777777777779</v>
      </c>
      <c r="S3373" s="5">
        <f t="shared" si="209"/>
        <v>30.777777777777779</v>
      </c>
      <c r="T3373" s="5" t="s">
        <v>8328</v>
      </c>
      <c r="U3373" s="5" t="s">
        <v>8329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12">
        <f t="shared" si="210"/>
        <v>41875.957638888889</v>
      </c>
      <c r="K3374" s="5">
        <v>1407157756</v>
      </c>
      <c r="L3374" s="12">
        <f t="shared" si="211"/>
        <v>41855.298101851848</v>
      </c>
      <c r="M3374" t="b">
        <v>0</v>
      </c>
      <c r="N3374" s="5">
        <v>27</v>
      </c>
      <c r="O3374" t="b">
        <v>1</v>
      </c>
      <c r="P3374" s="5" t="s">
        <v>8269</v>
      </c>
      <c r="Q3374" s="5">
        <f t="shared" si="208"/>
        <v>103.5</v>
      </c>
      <c r="R3374" s="5">
        <v>38.333333333333336</v>
      </c>
      <c r="S3374" s="5">
        <f t="shared" si="209"/>
        <v>38.333333333333336</v>
      </c>
      <c r="T3374" s="5" t="s">
        <v>8328</v>
      </c>
      <c r="U3374" s="5" t="s">
        <v>8329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12">
        <f t="shared" si="210"/>
        <v>42203.416666666672</v>
      </c>
      <c r="K3375" s="5">
        <v>1435177840</v>
      </c>
      <c r="L3375" s="12">
        <f t="shared" si="211"/>
        <v>42179.604629629626</v>
      </c>
      <c r="M3375" t="b">
        <v>0</v>
      </c>
      <c r="N3375" s="5">
        <v>30</v>
      </c>
      <c r="O3375" t="b">
        <v>1</v>
      </c>
      <c r="P3375" s="5" t="s">
        <v>8269</v>
      </c>
      <c r="Q3375" s="5">
        <f t="shared" si="208"/>
        <v>100.25</v>
      </c>
      <c r="R3375" s="5">
        <v>66.833333333333329</v>
      </c>
      <c r="S3375" s="5">
        <f t="shared" si="209"/>
        <v>66.833333333333329</v>
      </c>
      <c r="T3375" s="5" t="s">
        <v>8328</v>
      </c>
      <c r="U3375" s="5" t="s">
        <v>8329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12">
        <f t="shared" si="210"/>
        <v>42305.481666666667</v>
      </c>
      <c r="K3376" s="5">
        <v>1443461616</v>
      </c>
      <c r="L3376" s="12">
        <f t="shared" si="211"/>
        <v>42275.481666666667</v>
      </c>
      <c r="M3376" t="b">
        <v>0</v>
      </c>
      <c r="N3376" s="5">
        <v>52</v>
      </c>
      <c r="O3376" t="b">
        <v>1</v>
      </c>
      <c r="P3376" s="5" t="s">
        <v>8269</v>
      </c>
      <c r="Q3376" s="5">
        <f t="shared" si="208"/>
        <v>106.57142857142857</v>
      </c>
      <c r="R3376" s="5">
        <v>71.730769230769226</v>
      </c>
      <c r="S3376" s="5">
        <f t="shared" si="209"/>
        <v>71.730769230769226</v>
      </c>
      <c r="T3376" s="5" t="s">
        <v>8328</v>
      </c>
      <c r="U3376" s="5" t="s">
        <v>8329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12">
        <f t="shared" si="210"/>
        <v>41777.360798611109</v>
      </c>
      <c r="K3377" s="5">
        <v>1399387173</v>
      </c>
      <c r="L3377" s="12">
        <f t="shared" si="211"/>
        <v>41765.360798611109</v>
      </c>
      <c r="M3377" t="b">
        <v>0</v>
      </c>
      <c r="N3377" s="5">
        <v>17</v>
      </c>
      <c r="O3377" t="b">
        <v>1</v>
      </c>
      <c r="P3377" s="5" t="s">
        <v>8269</v>
      </c>
      <c r="Q3377" s="5">
        <f t="shared" si="208"/>
        <v>100</v>
      </c>
      <c r="R3377" s="5">
        <v>176.47058823529412</v>
      </c>
      <c r="S3377" s="5">
        <f t="shared" si="209"/>
        <v>176.47058823529412</v>
      </c>
      <c r="T3377" s="5" t="s">
        <v>8328</v>
      </c>
      <c r="U3377" s="5" t="s">
        <v>8329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12">
        <f t="shared" si="210"/>
        <v>42119.409652777773</v>
      </c>
      <c r="K3378" s="5">
        <v>1424796594</v>
      </c>
      <c r="L3378" s="12">
        <f t="shared" si="211"/>
        <v>42059.451319444444</v>
      </c>
      <c r="M3378" t="b">
        <v>0</v>
      </c>
      <c r="N3378" s="5">
        <v>19</v>
      </c>
      <c r="O3378" t="b">
        <v>1</v>
      </c>
      <c r="P3378" s="5" t="s">
        <v>8269</v>
      </c>
      <c r="Q3378" s="5">
        <f t="shared" si="208"/>
        <v>100.0125</v>
      </c>
      <c r="R3378" s="5">
        <v>421.10526315789474</v>
      </c>
      <c r="S3378" s="5">
        <f t="shared" si="209"/>
        <v>421.10526315789474</v>
      </c>
      <c r="T3378" s="5" t="s">
        <v>8328</v>
      </c>
      <c r="U3378" s="5" t="s">
        <v>8329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12">
        <f t="shared" si="210"/>
        <v>42083.455555555556</v>
      </c>
      <c r="K3379" s="5">
        <v>1424280899</v>
      </c>
      <c r="L3379" s="12">
        <f t="shared" si="211"/>
        <v>42053.482627314814</v>
      </c>
      <c r="M3379" t="b">
        <v>0</v>
      </c>
      <c r="N3379" s="5">
        <v>77</v>
      </c>
      <c r="O3379" t="b">
        <v>1</v>
      </c>
      <c r="P3379" s="5" t="s">
        <v>8269</v>
      </c>
      <c r="Q3379" s="5">
        <f t="shared" si="208"/>
        <v>101.05</v>
      </c>
      <c r="R3379" s="5">
        <v>104.98701298701299</v>
      </c>
      <c r="S3379" s="5">
        <f t="shared" si="209"/>
        <v>104.98701298701299</v>
      </c>
      <c r="T3379" s="5" t="s">
        <v>8328</v>
      </c>
      <c r="U3379" s="5" t="s">
        <v>8329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12">
        <f t="shared" si="210"/>
        <v>41882.297222222223</v>
      </c>
      <c r="K3380" s="5">
        <v>1407400306</v>
      </c>
      <c r="L3380" s="12">
        <f t="shared" si="211"/>
        <v>41858.105393518519</v>
      </c>
      <c r="M3380" t="b">
        <v>0</v>
      </c>
      <c r="N3380" s="5">
        <v>21</v>
      </c>
      <c r="O3380" t="b">
        <v>1</v>
      </c>
      <c r="P3380" s="5" t="s">
        <v>8269</v>
      </c>
      <c r="Q3380" s="5">
        <f t="shared" si="208"/>
        <v>107.63636363636364</v>
      </c>
      <c r="R3380" s="5">
        <v>28.19047619047619</v>
      </c>
      <c r="S3380" s="5">
        <f t="shared" si="209"/>
        <v>28.19047619047619</v>
      </c>
      <c r="T3380" s="5" t="s">
        <v>8328</v>
      </c>
      <c r="U3380" s="5" t="s">
        <v>8329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12">
        <f t="shared" si="210"/>
        <v>42242.708333333328</v>
      </c>
      <c r="K3381" s="5">
        <v>1439122800</v>
      </c>
      <c r="L3381" s="12">
        <f t="shared" si="211"/>
        <v>42225.263888888891</v>
      </c>
      <c r="M3381" t="b">
        <v>0</v>
      </c>
      <c r="N3381" s="5">
        <v>38</v>
      </c>
      <c r="O3381" t="b">
        <v>1</v>
      </c>
      <c r="P3381" s="5" t="s">
        <v>8269</v>
      </c>
      <c r="Q3381" s="5">
        <f t="shared" si="208"/>
        <v>103.65</v>
      </c>
      <c r="R3381" s="5">
        <v>54.55263157894737</v>
      </c>
      <c r="S3381" s="5">
        <f t="shared" si="209"/>
        <v>54.55263157894737</v>
      </c>
      <c r="T3381" s="5" t="s">
        <v>8328</v>
      </c>
      <c r="U3381" s="5" t="s">
        <v>8329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12">
        <f t="shared" si="210"/>
        <v>41972.745115740741</v>
      </c>
      <c r="K3382" s="5">
        <v>1414277578</v>
      </c>
      <c r="L3382" s="12">
        <f t="shared" si="211"/>
        <v>41937.703449074077</v>
      </c>
      <c r="M3382" t="b">
        <v>0</v>
      </c>
      <c r="N3382" s="5">
        <v>28</v>
      </c>
      <c r="O3382" t="b">
        <v>1</v>
      </c>
      <c r="P3382" s="5" t="s">
        <v>8269</v>
      </c>
      <c r="Q3382" s="5">
        <f t="shared" si="208"/>
        <v>104.43333333333334</v>
      </c>
      <c r="R3382" s="5">
        <v>111.89285714285714</v>
      </c>
      <c r="S3382" s="5">
        <f t="shared" si="209"/>
        <v>111.89285714285714</v>
      </c>
      <c r="T3382" s="5" t="s">
        <v>8328</v>
      </c>
      <c r="U3382" s="5" t="s">
        <v>8329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12">
        <f t="shared" si="210"/>
        <v>42073.893321759257</v>
      </c>
      <c r="K3383" s="5">
        <v>1423455983</v>
      </c>
      <c r="L3383" s="12">
        <f t="shared" si="211"/>
        <v>42043.934988425928</v>
      </c>
      <c r="M3383" t="b">
        <v>0</v>
      </c>
      <c r="N3383" s="5">
        <v>48</v>
      </c>
      <c r="O3383" t="b">
        <v>1</v>
      </c>
      <c r="P3383" s="5" t="s">
        <v>8269</v>
      </c>
      <c r="Q3383" s="5">
        <f t="shared" si="208"/>
        <v>102.25</v>
      </c>
      <c r="R3383" s="5">
        <v>85.208333333333329</v>
      </c>
      <c r="S3383" s="5">
        <f t="shared" si="209"/>
        <v>85.208333333333329</v>
      </c>
      <c r="T3383" s="5" t="s">
        <v>8328</v>
      </c>
      <c r="U3383" s="5" t="s">
        <v>8329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12">
        <f t="shared" si="210"/>
        <v>42583.707638888889</v>
      </c>
      <c r="K3384" s="5">
        <v>1467973256</v>
      </c>
      <c r="L3384" s="12">
        <f t="shared" si="211"/>
        <v>42559.181203703702</v>
      </c>
      <c r="M3384" t="b">
        <v>0</v>
      </c>
      <c r="N3384" s="5">
        <v>46</v>
      </c>
      <c r="O3384" t="b">
        <v>1</v>
      </c>
      <c r="P3384" s="5" t="s">
        <v>8269</v>
      </c>
      <c r="Q3384" s="5">
        <f t="shared" si="208"/>
        <v>100.74285714285715</v>
      </c>
      <c r="R3384" s="5">
        <v>76.652173913043484</v>
      </c>
      <c r="S3384" s="5">
        <f t="shared" si="209"/>
        <v>76.652173913043484</v>
      </c>
      <c r="T3384" s="5" t="s">
        <v>8328</v>
      </c>
      <c r="U3384" s="5" t="s">
        <v>8329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12">
        <f t="shared" si="210"/>
        <v>42544.532638888893</v>
      </c>
      <c r="K3385" s="5">
        <v>1464979620</v>
      </c>
      <c r="L3385" s="12">
        <f t="shared" si="211"/>
        <v>42524.532638888893</v>
      </c>
      <c r="M3385" t="b">
        <v>0</v>
      </c>
      <c r="N3385" s="5">
        <v>30</v>
      </c>
      <c r="O3385" t="b">
        <v>1</v>
      </c>
      <c r="P3385" s="5" t="s">
        <v>8269</v>
      </c>
      <c r="Q3385" s="5">
        <f t="shared" si="208"/>
        <v>111.71428571428571</v>
      </c>
      <c r="R3385" s="5">
        <v>65.166666666666671</v>
      </c>
      <c r="S3385" s="5">
        <f t="shared" si="209"/>
        <v>65.166666666666671</v>
      </c>
      <c r="T3385" s="5" t="s">
        <v>8328</v>
      </c>
      <c r="U3385" s="5" t="s">
        <v>8329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12">
        <f t="shared" si="210"/>
        <v>42328.875</v>
      </c>
      <c r="K3386" s="5">
        <v>1444874768</v>
      </c>
      <c r="L3386" s="12">
        <f t="shared" si="211"/>
        <v>42291.837592592594</v>
      </c>
      <c r="M3386" t="b">
        <v>0</v>
      </c>
      <c r="N3386" s="5">
        <v>64</v>
      </c>
      <c r="O3386" t="b">
        <v>1</v>
      </c>
      <c r="P3386" s="5" t="s">
        <v>8269</v>
      </c>
      <c r="Q3386" s="5">
        <f t="shared" si="208"/>
        <v>100.011</v>
      </c>
      <c r="R3386" s="5">
        <v>93.760312499999998</v>
      </c>
      <c r="S3386" s="5">
        <f t="shared" si="209"/>
        <v>93.760312499999998</v>
      </c>
      <c r="T3386" s="5" t="s">
        <v>8328</v>
      </c>
      <c r="U3386" s="5" t="s">
        <v>8329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12">
        <f t="shared" si="210"/>
        <v>41983.6175</v>
      </c>
      <c r="K3387" s="5">
        <v>1415652552</v>
      </c>
      <c r="L3387" s="12">
        <f t="shared" si="211"/>
        <v>41953.6175</v>
      </c>
      <c r="M3387" t="b">
        <v>0</v>
      </c>
      <c r="N3387" s="5">
        <v>15</v>
      </c>
      <c r="O3387" t="b">
        <v>1</v>
      </c>
      <c r="P3387" s="5" t="s">
        <v>8269</v>
      </c>
      <c r="Q3387" s="5">
        <f t="shared" si="208"/>
        <v>100</v>
      </c>
      <c r="R3387" s="5">
        <v>133.33333333333334</v>
      </c>
      <c r="S3387" s="5">
        <f t="shared" si="209"/>
        <v>133.33333333333334</v>
      </c>
      <c r="T3387" s="5" t="s">
        <v>8328</v>
      </c>
      <c r="U3387" s="5" t="s">
        <v>8329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12">
        <f t="shared" si="210"/>
        <v>41976.394745370373</v>
      </c>
      <c r="K3388" s="5">
        <v>1415028506</v>
      </c>
      <c r="L3388" s="12">
        <f t="shared" si="211"/>
        <v>41946.394745370373</v>
      </c>
      <c r="M3388" t="b">
        <v>0</v>
      </c>
      <c r="N3388" s="5">
        <v>41</v>
      </c>
      <c r="O3388" t="b">
        <v>1</v>
      </c>
      <c r="P3388" s="5" t="s">
        <v>8269</v>
      </c>
      <c r="Q3388" s="5">
        <f t="shared" si="208"/>
        <v>105</v>
      </c>
      <c r="R3388" s="5">
        <v>51.219512195121951</v>
      </c>
      <c r="S3388" s="5">
        <f t="shared" si="209"/>
        <v>51.219512195121951</v>
      </c>
      <c r="T3388" s="5" t="s">
        <v>8328</v>
      </c>
      <c r="U3388" s="5" t="s">
        <v>8329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12">
        <f t="shared" si="210"/>
        <v>41987.512592592597</v>
      </c>
      <c r="K3389" s="5">
        <v>1415125088</v>
      </c>
      <c r="L3389" s="12">
        <f t="shared" si="211"/>
        <v>41947.512592592597</v>
      </c>
      <c r="M3389" t="b">
        <v>0</v>
      </c>
      <c r="N3389" s="5">
        <v>35</v>
      </c>
      <c r="O3389" t="b">
        <v>1</v>
      </c>
      <c r="P3389" s="5" t="s">
        <v>8269</v>
      </c>
      <c r="Q3389" s="5">
        <f t="shared" si="208"/>
        <v>116.86666666666666</v>
      </c>
      <c r="R3389" s="5">
        <v>100.17142857142858</v>
      </c>
      <c r="S3389" s="5">
        <f t="shared" si="209"/>
        <v>100.17142857142858</v>
      </c>
      <c r="T3389" s="5" t="s">
        <v>8328</v>
      </c>
      <c r="U3389" s="5" t="s">
        <v>8329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12">
        <f t="shared" si="210"/>
        <v>42173.211122685185</v>
      </c>
      <c r="K3390" s="5">
        <v>1432033441</v>
      </c>
      <c r="L3390" s="12">
        <f t="shared" si="211"/>
        <v>42143.211122685185</v>
      </c>
      <c r="M3390" t="b">
        <v>0</v>
      </c>
      <c r="N3390" s="5">
        <v>45</v>
      </c>
      <c r="O3390" t="b">
        <v>1</v>
      </c>
      <c r="P3390" s="5" t="s">
        <v>8269</v>
      </c>
      <c r="Q3390" s="5">
        <f t="shared" si="208"/>
        <v>103.8</v>
      </c>
      <c r="R3390" s="5">
        <v>34.6</v>
      </c>
      <c r="S3390" s="5">
        <f t="shared" si="209"/>
        <v>34.6</v>
      </c>
      <c r="T3390" s="5" t="s">
        <v>8328</v>
      </c>
      <c r="U3390" s="5" t="s">
        <v>8329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12">
        <f t="shared" si="210"/>
        <v>42524.313449074078</v>
      </c>
      <c r="K3391" s="5">
        <v>1462368682</v>
      </c>
      <c r="L3391" s="12">
        <f t="shared" si="211"/>
        <v>42494.313449074078</v>
      </c>
      <c r="M3391" t="b">
        <v>0</v>
      </c>
      <c r="N3391" s="5">
        <v>62</v>
      </c>
      <c r="O3391" t="b">
        <v>1</v>
      </c>
      <c r="P3391" s="5" t="s">
        <v>8269</v>
      </c>
      <c r="Q3391" s="5">
        <f t="shared" si="208"/>
        <v>114.5</v>
      </c>
      <c r="R3391" s="5">
        <v>184.67741935483872</v>
      </c>
      <c r="S3391" s="5">
        <f t="shared" si="209"/>
        <v>184.67741935483872</v>
      </c>
      <c r="T3391" s="5" t="s">
        <v>8328</v>
      </c>
      <c r="U3391" s="5" t="s">
        <v>8329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12">
        <f t="shared" si="210"/>
        <v>41830.524826388893</v>
      </c>
      <c r="K3392" s="5">
        <v>1403721345</v>
      </c>
      <c r="L3392" s="12">
        <f t="shared" si="211"/>
        <v>41815.524826388893</v>
      </c>
      <c r="M3392" t="b">
        <v>0</v>
      </c>
      <c r="N3392" s="5">
        <v>22</v>
      </c>
      <c r="O3392" t="b">
        <v>1</v>
      </c>
      <c r="P3392" s="5" t="s">
        <v>8269</v>
      </c>
      <c r="Q3392" s="5">
        <f t="shared" si="208"/>
        <v>102.4</v>
      </c>
      <c r="R3392" s="5">
        <v>69.818181818181813</v>
      </c>
      <c r="S3392" s="5">
        <f t="shared" si="209"/>
        <v>69.818181818181813</v>
      </c>
      <c r="T3392" s="5" t="s">
        <v>8328</v>
      </c>
      <c r="U3392" s="5" t="s">
        <v>8329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12">
        <f t="shared" si="210"/>
        <v>41859.686111111107</v>
      </c>
      <c r="K3393" s="5">
        <v>1404997548</v>
      </c>
      <c r="L3393" s="12">
        <f t="shared" si="211"/>
        <v>41830.295694444445</v>
      </c>
      <c r="M3393" t="b">
        <v>0</v>
      </c>
      <c r="N3393" s="5">
        <v>18</v>
      </c>
      <c r="O3393" t="b">
        <v>1</v>
      </c>
      <c r="P3393" s="5" t="s">
        <v>8269</v>
      </c>
      <c r="Q3393" s="5">
        <f t="shared" si="208"/>
        <v>223</v>
      </c>
      <c r="R3393" s="5">
        <v>61.944444444444443</v>
      </c>
      <c r="S3393" s="5">
        <f t="shared" si="209"/>
        <v>61.944444444444443</v>
      </c>
      <c r="T3393" s="5" t="s">
        <v>8328</v>
      </c>
      <c r="U3393" s="5" t="s">
        <v>8329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12">
        <f t="shared" si="210"/>
        <v>42496.595543981486</v>
      </c>
      <c r="K3394" s="5">
        <v>1458245855</v>
      </c>
      <c r="L3394" s="12">
        <f t="shared" si="211"/>
        <v>42446.595543981486</v>
      </c>
      <c r="M3394" t="b">
        <v>0</v>
      </c>
      <c r="N3394" s="5">
        <v>12</v>
      </c>
      <c r="O3394" t="b">
        <v>1</v>
      </c>
      <c r="P3394" s="5" t="s">
        <v>8269</v>
      </c>
      <c r="Q3394" s="5">
        <f t="shared" ref="Q3394:Q3457" si="212">E3394*100/D3394</f>
        <v>100</v>
      </c>
      <c r="R3394" s="5">
        <v>41.666666666666664</v>
      </c>
      <c r="S3394" s="5">
        <f t="shared" ref="S3394:S3457" si="213">IFERROR(R3394,0)</f>
        <v>41.666666666666664</v>
      </c>
      <c r="T3394" s="5" t="s">
        <v>8328</v>
      </c>
      <c r="U3394" s="5" t="s">
        <v>8329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12">
        <f t="shared" ref="J3395:J3458" si="214">(I3395/86400)+25569+(-6/24)</f>
        <v>41948.781944444447</v>
      </c>
      <c r="K3395" s="5">
        <v>1413065230</v>
      </c>
      <c r="L3395" s="12">
        <f t="shared" ref="L3395:L3458" si="215">(K3395/86400)+25569+(-6/24)</f>
        <v>41923.671643518523</v>
      </c>
      <c r="M3395" t="b">
        <v>0</v>
      </c>
      <c r="N3395" s="5">
        <v>44</v>
      </c>
      <c r="O3395" t="b">
        <v>1</v>
      </c>
      <c r="P3395" s="5" t="s">
        <v>8269</v>
      </c>
      <c r="Q3395" s="5">
        <f t="shared" si="212"/>
        <v>105.8</v>
      </c>
      <c r="R3395" s="5">
        <v>36.06818181818182</v>
      </c>
      <c r="S3395" s="5">
        <f t="shared" si="213"/>
        <v>36.06818181818182</v>
      </c>
      <c r="T3395" s="5" t="s">
        <v>8328</v>
      </c>
      <c r="U3395" s="5" t="s">
        <v>8329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12">
        <f t="shared" si="214"/>
        <v>41847.34542824074</v>
      </c>
      <c r="K3396" s="5">
        <v>1403878645</v>
      </c>
      <c r="L3396" s="12">
        <f t="shared" si="215"/>
        <v>41817.34542824074</v>
      </c>
      <c r="M3396" t="b">
        <v>0</v>
      </c>
      <c r="N3396" s="5">
        <v>27</v>
      </c>
      <c r="O3396" t="b">
        <v>1</v>
      </c>
      <c r="P3396" s="5" t="s">
        <v>8269</v>
      </c>
      <c r="Q3396" s="5">
        <f t="shared" si="212"/>
        <v>142.36363636363637</v>
      </c>
      <c r="R3396" s="5">
        <v>29</v>
      </c>
      <c r="S3396" s="5">
        <f t="shared" si="213"/>
        <v>29</v>
      </c>
      <c r="T3396" s="5" t="s">
        <v>8328</v>
      </c>
      <c r="U3396" s="5" t="s">
        <v>8329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12">
        <f t="shared" si="214"/>
        <v>42154.506944444445</v>
      </c>
      <c r="K3397" s="5">
        <v>1431795944</v>
      </c>
      <c r="L3397" s="12">
        <f t="shared" si="215"/>
        <v>42140.462314814809</v>
      </c>
      <c r="M3397" t="b">
        <v>0</v>
      </c>
      <c r="N3397" s="5">
        <v>38</v>
      </c>
      <c r="O3397" t="b">
        <v>1</v>
      </c>
      <c r="P3397" s="5" t="s">
        <v>8269</v>
      </c>
      <c r="Q3397" s="5">
        <f t="shared" si="212"/>
        <v>184</v>
      </c>
      <c r="R3397" s="5">
        <v>24.210526315789473</v>
      </c>
      <c r="S3397" s="5">
        <f t="shared" si="213"/>
        <v>24.210526315789473</v>
      </c>
      <c r="T3397" s="5" t="s">
        <v>8328</v>
      </c>
      <c r="U3397" s="5" t="s">
        <v>8329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12">
        <f t="shared" si="214"/>
        <v>41790.915972222225</v>
      </c>
      <c r="K3398" s="5">
        <v>1399286589</v>
      </c>
      <c r="L3398" s="12">
        <f t="shared" si="215"/>
        <v>41764.196631944447</v>
      </c>
      <c r="M3398" t="b">
        <v>0</v>
      </c>
      <c r="N3398" s="5">
        <v>28</v>
      </c>
      <c r="O3398" t="b">
        <v>1</v>
      </c>
      <c r="P3398" s="5" t="s">
        <v>8269</v>
      </c>
      <c r="Q3398" s="5">
        <f t="shared" si="212"/>
        <v>104.33333333333333</v>
      </c>
      <c r="R3398" s="5">
        <v>55.892857142857146</v>
      </c>
      <c r="S3398" s="5">
        <f t="shared" si="213"/>
        <v>55.892857142857146</v>
      </c>
      <c r="T3398" s="5" t="s">
        <v>8328</v>
      </c>
      <c r="U3398" s="5" t="s">
        <v>8329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12">
        <f t="shared" si="214"/>
        <v>42418.666666666672</v>
      </c>
      <c r="K3399" s="5">
        <v>1452338929</v>
      </c>
      <c r="L3399" s="12">
        <f t="shared" si="215"/>
        <v>42378.228344907402</v>
      </c>
      <c r="M3399" t="b">
        <v>0</v>
      </c>
      <c r="N3399" s="5">
        <v>24</v>
      </c>
      <c r="O3399" t="b">
        <v>1</v>
      </c>
      <c r="P3399" s="5" t="s">
        <v>8269</v>
      </c>
      <c r="Q3399" s="5">
        <f t="shared" si="212"/>
        <v>112</v>
      </c>
      <c r="R3399" s="5">
        <v>11.666666666666666</v>
      </c>
      <c r="S3399" s="5">
        <f t="shared" si="213"/>
        <v>11.666666666666666</v>
      </c>
      <c r="T3399" s="5" t="s">
        <v>8328</v>
      </c>
      <c r="U3399" s="5" t="s">
        <v>8329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12">
        <f t="shared" si="214"/>
        <v>41964.458333333328</v>
      </c>
      <c r="K3400" s="5">
        <v>1414605776</v>
      </c>
      <c r="L3400" s="12">
        <f t="shared" si="215"/>
        <v>41941.502037037033</v>
      </c>
      <c r="M3400" t="b">
        <v>0</v>
      </c>
      <c r="N3400" s="5">
        <v>65</v>
      </c>
      <c r="O3400" t="b">
        <v>1</v>
      </c>
      <c r="P3400" s="5" t="s">
        <v>8269</v>
      </c>
      <c r="Q3400" s="5">
        <f t="shared" si="212"/>
        <v>111.075</v>
      </c>
      <c r="R3400" s="5">
        <v>68.353846153846149</v>
      </c>
      <c r="S3400" s="5">
        <f t="shared" si="213"/>
        <v>68.353846153846149</v>
      </c>
      <c r="T3400" s="5" t="s">
        <v>8328</v>
      </c>
      <c r="U3400" s="5" t="s">
        <v>8329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12">
        <f t="shared" si="214"/>
        <v>42056.670428240745</v>
      </c>
      <c r="K3401" s="5">
        <v>1421964325</v>
      </c>
      <c r="L3401" s="12">
        <f t="shared" si="215"/>
        <v>42026.670428240745</v>
      </c>
      <c r="M3401" t="b">
        <v>0</v>
      </c>
      <c r="N3401" s="5">
        <v>46</v>
      </c>
      <c r="O3401" t="b">
        <v>1</v>
      </c>
      <c r="P3401" s="5" t="s">
        <v>8269</v>
      </c>
      <c r="Q3401" s="5">
        <f t="shared" si="212"/>
        <v>103.75</v>
      </c>
      <c r="R3401" s="5">
        <v>27.065217391304348</v>
      </c>
      <c r="S3401" s="5">
        <f t="shared" si="213"/>
        <v>27.065217391304348</v>
      </c>
      <c r="T3401" s="5" t="s">
        <v>8328</v>
      </c>
      <c r="U3401" s="5" t="s">
        <v>8329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12">
        <f t="shared" si="214"/>
        <v>41879.703865740739</v>
      </c>
      <c r="K3402" s="5">
        <v>1405378414</v>
      </c>
      <c r="L3402" s="12">
        <f t="shared" si="215"/>
        <v>41834.703865740739</v>
      </c>
      <c r="M3402" t="b">
        <v>0</v>
      </c>
      <c r="N3402" s="5">
        <v>85</v>
      </c>
      <c r="O3402" t="b">
        <v>1</v>
      </c>
      <c r="P3402" s="5" t="s">
        <v>8269</v>
      </c>
      <c r="Q3402" s="5">
        <f t="shared" si="212"/>
        <v>100.41</v>
      </c>
      <c r="R3402" s="5">
        <v>118.12941176470588</v>
      </c>
      <c r="S3402" s="5">
        <f t="shared" si="213"/>
        <v>118.12941176470588</v>
      </c>
      <c r="T3402" s="5" t="s">
        <v>8328</v>
      </c>
      <c r="U3402" s="5" t="s">
        <v>8329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12">
        <f t="shared" si="214"/>
        <v>42223.473912037036</v>
      </c>
      <c r="K3403" s="5">
        <v>1436376146</v>
      </c>
      <c r="L3403" s="12">
        <f t="shared" si="215"/>
        <v>42193.473912037036</v>
      </c>
      <c r="M3403" t="b">
        <v>0</v>
      </c>
      <c r="N3403" s="5">
        <v>66</v>
      </c>
      <c r="O3403" t="b">
        <v>1</v>
      </c>
      <c r="P3403" s="5" t="s">
        <v>8269</v>
      </c>
      <c r="Q3403" s="5">
        <f t="shared" si="212"/>
        <v>101.86206896551724</v>
      </c>
      <c r="R3403" s="5">
        <v>44.757575757575758</v>
      </c>
      <c r="S3403" s="5">
        <f t="shared" si="213"/>
        <v>44.757575757575758</v>
      </c>
      <c r="T3403" s="5" t="s">
        <v>8328</v>
      </c>
      <c r="U3403" s="5" t="s">
        <v>8329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12">
        <f t="shared" si="214"/>
        <v>42319.854861111111</v>
      </c>
      <c r="K3404" s="5">
        <v>1444747843</v>
      </c>
      <c r="L3404" s="12">
        <f t="shared" si="215"/>
        <v>42290.36855324074</v>
      </c>
      <c r="M3404" t="b">
        <v>0</v>
      </c>
      <c r="N3404" s="5">
        <v>165</v>
      </c>
      <c r="O3404" t="b">
        <v>1</v>
      </c>
      <c r="P3404" s="5" t="s">
        <v>8269</v>
      </c>
      <c r="Q3404" s="5">
        <f t="shared" si="212"/>
        <v>109.76666666666667</v>
      </c>
      <c r="R3404" s="5">
        <v>99.787878787878782</v>
      </c>
      <c r="S3404" s="5">
        <f t="shared" si="213"/>
        <v>99.787878787878782</v>
      </c>
      <c r="T3404" s="5" t="s">
        <v>8328</v>
      </c>
      <c r="U3404" s="5" t="s">
        <v>8329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12">
        <f t="shared" si="214"/>
        <v>42180.212083333332</v>
      </c>
      <c r="K3405" s="5">
        <v>1432638324</v>
      </c>
      <c r="L3405" s="12">
        <f t="shared" si="215"/>
        <v>42150.212083333332</v>
      </c>
      <c r="M3405" t="b">
        <v>0</v>
      </c>
      <c r="N3405" s="5">
        <v>17</v>
      </c>
      <c r="O3405" t="b">
        <v>1</v>
      </c>
      <c r="P3405" s="5" t="s">
        <v>8269</v>
      </c>
      <c r="Q3405" s="5">
        <f t="shared" si="212"/>
        <v>100</v>
      </c>
      <c r="R3405" s="5">
        <v>117.64705882352941</v>
      </c>
      <c r="S3405" s="5">
        <f t="shared" si="213"/>
        <v>117.64705882352941</v>
      </c>
      <c r="T3405" s="5" t="s">
        <v>8328</v>
      </c>
      <c r="U3405" s="5" t="s">
        <v>8329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12">
        <f t="shared" si="214"/>
        <v>42172.253495370373</v>
      </c>
      <c r="K3406" s="5">
        <v>1432814702</v>
      </c>
      <c r="L3406" s="12">
        <f t="shared" si="215"/>
        <v>42152.253495370373</v>
      </c>
      <c r="M3406" t="b">
        <v>0</v>
      </c>
      <c r="N3406" s="5">
        <v>3</v>
      </c>
      <c r="O3406" t="b">
        <v>1</v>
      </c>
      <c r="P3406" s="5" t="s">
        <v>8269</v>
      </c>
      <c r="Q3406" s="5">
        <f t="shared" si="212"/>
        <v>122</v>
      </c>
      <c r="R3406" s="5">
        <v>203.33333333333334</v>
      </c>
      <c r="S3406" s="5">
        <f t="shared" si="213"/>
        <v>203.33333333333334</v>
      </c>
      <c r="T3406" s="5" t="s">
        <v>8328</v>
      </c>
      <c r="U3406" s="5" t="s">
        <v>8329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12">
        <f t="shared" si="214"/>
        <v>42430.749305555553</v>
      </c>
      <c r="K3407" s="5">
        <v>1455063886</v>
      </c>
      <c r="L3407" s="12">
        <f t="shared" si="215"/>
        <v>42409.767199074078</v>
      </c>
      <c r="M3407" t="b">
        <v>0</v>
      </c>
      <c r="N3407" s="5">
        <v>17</v>
      </c>
      <c r="O3407" t="b">
        <v>1</v>
      </c>
      <c r="P3407" s="5" t="s">
        <v>8269</v>
      </c>
      <c r="Q3407" s="5">
        <f t="shared" si="212"/>
        <v>137.57142857142858</v>
      </c>
      <c r="R3407" s="5">
        <v>28.323529411764707</v>
      </c>
      <c r="S3407" s="5">
        <f t="shared" si="213"/>
        <v>28.323529411764707</v>
      </c>
      <c r="T3407" s="5" t="s">
        <v>8328</v>
      </c>
      <c r="U3407" s="5" t="s">
        <v>8329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12">
        <f t="shared" si="214"/>
        <v>41836.242777777778</v>
      </c>
      <c r="K3408" s="5">
        <v>1401623376</v>
      </c>
      <c r="L3408" s="12">
        <f t="shared" si="215"/>
        <v>41791.242777777778</v>
      </c>
      <c r="M3408" t="b">
        <v>0</v>
      </c>
      <c r="N3408" s="5">
        <v>91</v>
      </c>
      <c r="O3408" t="b">
        <v>1</v>
      </c>
      <c r="P3408" s="5" t="s">
        <v>8269</v>
      </c>
      <c r="Q3408" s="5">
        <f t="shared" si="212"/>
        <v>100.31</v>
      </c>
      <c r="R3408" s="5">
        <v>110.23076923076923</v>
      </c>
      <c r="S3408" s="5">
        <f t="shared" si="213"/>
        <v>110.23076923076923</v>
      </c>
      <c r="T3408" s="5" t="s">
        <v>8328</v>
      </c>
      <c r="U3408" s="5" t="s">
        <v>8329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12">
        <f t="shared" si="214"/>
        <v>41826.172326388885</v>
      </c>
      <c r="K3409" s="5">
        <v>1402049289</v>
      </c>
      <c r="L3409" s="12">
        <f t="shared" si="215"/>
        <v>41796.172326388885</v>
      </c>
      <c r="M3409" t="b">
        <v>0</v>
      </c>
      <c r="N3409" s="5">
        <v>67</v>
      </c>
      <c r="O3409" t="b">
        <v>1</v>
      </c>
      <c r="P3409" s="5" t="s">
        <v>8269</v>
      </c>
      <c r="Q3409" s="5">
        <f t="shared" si="212"/>
        <v>107.1</v>
      </c>
      <c r="R3409" s="5">
        <v>31.970149253731343</v>
      </c>
      <c r="S3409" s="5">
        <f t="shared" si="213"/>
        <v>31.970149253731343</v>
      </c>
      <c r="T3409" s="5" t="s">
        <v>8328</v>
      </c>
      <c r="U3409" s="5" t="s">
        <v>8329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12">
        <f t="shared" si="214"/>
        <v>41838.741944444446</v>
      </c>
      <c r="K3410" s="5">
        <v>1403135304</v>
      </c>
      <c r="L3410" s="12">
        <f t="shared" si="215"/>
        <v>41808.741944444446</v>
      </c>
      <c r="M3410" t="b">
        <v>0</v>
      </c>
      <c r="N3410" s="5">
        <v>18</v>
      </c>
      <c r="O3410" t="b">
        <v>1</v>
      </c>
      <c r="P3410" s="5" t="s">
        <v>8269</v>
      </c>
      <c r="Q3410" s="5">
        <f t="shared" si="212"/>
        <v>211</v>
      </c>
      <c r="R3410" s="5">
        <v>58.611111111111114</v>
      </c>
      <c r="S3410" s="5">
        <f t="shared" si="213"/>
        <v>58.611111111111114</v>
      </c>
      <c r="T3410" s="5" t="s">
        <v>8328</v>
      </c>
      <c r="U3410" s="5" t="s">
        <v>8329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12">
        <f t="shared" si="214"/>
        <v>42582.623611111107</v>
      </c>
      <c r="K3411" s="5">
        <v>1466710358</v>
      </c>
      <c r="L3411" s="12">
        <f t="shared" si="215"/>
        <v>42544.564328703702</v>
      </c>
      <c r="M3411" t="b">
        <v>0</v>
      </c>
      <c r="N3411" s="5">
        <v>21</v>
      </c>
      <c r="O3411" t="b">
        <v>1</v>
      </c>
      <c r="P3411" s="5" t="s">
        <v>8269</v>
      </c>
      <c r="Q3411" s="5">
        <f t="shared" si="212"/>
        <v>123.6</v>
      </c>
      <c r="R3411" s="5">
        <v>29.428571428571427</v>
      </c>
      <c r="S3411" s="5">
        <f t="shared" si="213"/>
        <v>29.428571428571427</v>
      </c>
      <c r="T3411" s="5" t="s">
        <v>8328</v>
      </c>
      <c r="U3411" s="5" t="s">
        <v>8329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12">
        <f t="shared" si="214"/>
        <v>42527.041666666672</v>
      </c>
      <c r="K3412" s="5">
        <v>1462841990</v>
      </c>
      <c r="L3412" s="12">
        <f t="shared" si="215"/>
        <v>42499.791550925926</v>
      </c>
      <c r="M3412" t="b">
        <v>0</v>
      </c>
      <c r="N3412" s="5">
        <v>40</v>
      </c>
      <c r="O3412" t="b">
        <v>1</v>
      </c>
      <c r="P3412" s="5" t="s">
        <v>8269</v>
      </c>
      <c r="Q3412" s="5">
        <f t="shared" si="212"/>
        <v>108.5</v>
      </c>
      <c r="R3412" s="5">
        <v>81.375</v>
      </c>
      <c r="S3412" s="5">
        <f t="shared" si="213"/>
        <v>81.375</v>
      </c>
      <c r="T3412" s="5" t="s">
        <v>8328</v>
      </c>
      <c r="U3412" s="5" t="s">
        <v>8329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12">
        <f t="shared" si="214"/>
        <v>42284.772824074069</v>
      </c>
      <c r="K3413" s="5">
        <v>1442536372</v>
      </c>
      <c r="L3413" s="12">
        <f t="shared" si="215"/>
        <v>42264.772824074069</v>
      </c>
      <c r="M3413" t="b">
        <v>0</v>
      </c>
      <c r="N3413" s="5">
        <v>78</v>
      </c>
      <c r="O3413" t="b">
        <v>1</v>
      </c>
      <c r="P3413" s="5" t="s">
        <v>8269</v>
      </c>
      <c r="Q3413" s="5">
        <f t="shared" si="212"/>
        <v>103.56666666666666</v>
      </c>
      <c r="R3413" s="5">
        <v>199.16666666666666</v>
      </c>
      <c r="S3413" s="5">
        <f t="shared" si="213"/>
        <v>199.16666666666666</v>
      </c>
      <c r="T3413" s="5" t="s">
        <v>8328</v>
      </c>
      <c r="U3413" s="5" t="s">
        <v>8329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12">
        <f t="shared" si="214"/>
        <v>41909.709050925929</v>
      </c>
      <c r="K3414" s="5">
        <v>1409266862</v>
      </c>
      <c r="L3414" s="12">
        <f t="shared" si="215"/>
        <v>41879.709050925929</v>
      </c>
      <c r="M3414" t="b">
        <v>0</v>
      </c>
      <c r="N3414" s="5">
        <v>26</v>
      </c>
      <c r="O3414" t="b">
        <v>1</v>
      </c>
      <c r="P3414" s="5" t="s">
        <v>8269</v>
      </c>
      <c r="Q3414" s="5">
        <f t="shared" si="212"/>
        <v>100</v>
      </c>
      <c r="R3414" s="5">
        <v>115.38461538461539</v>
      </c>
      <c r="S3414" s="5">
        <f t="shared" si="213"/>
        <v>115.38461538461539</v>
      </c>
      <c r="T3414" s="5" t="s">
        <v>8328</v>
      </c>
      <c r="U3414" s="5" t="s">
        <v>8329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12">
        <f t="shared" si="214"/>
        <v>42062.957638888889</v>
      </c>
      <c r="K3415" s="5">
        <v>1424280938</v>
      </c>
      <c r="L3415" s="12">
        <f t="shared" si="215"/>
        <v>42053.483078703706</v>
      </c>
      <c r="M3415" t="b">
        <v>0</v>
      </c>
      <c r="N3415" s="5">
        <v>14</v>
      </c>
      <c r="O3415" t="b">
        <v>1</v>
      </c>
      <c r="P3415" s="5" t="s">
        <v>8269</v>
      </c>
      <c r="Q3415" s="5">
        <f t="shared" si="212"/>
        <v>130</v>
      </c>
      <c r="R3415" s="5">
        <v>46.428571428571431</v>
      </c>
      <c r="S3415" s="5">
        <f t="shared" si="213"/>
        <v>46.428571428571431</v>
      </c>
      <c r="T3415" s="5" t="s">
        <v>8328</v>
      </c>
      <c r="U3415" s="5" t="s">
        <v>8329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12">
        <f t="shared" si="214"/>
        <v>42705.082638888889</v>
      </c>
      <c r="K3416" s="5">
        <v>1478030325</v>
      </c>
      <c r="L3416" s="12">
        <f t="shared" si="215"/>
        <v>42675.582465277781</v>
      </c>
      <c r="M3416" t="b">
        <v>0</v>
      </c>
      <c r="N3416" s="5">
        <v>44</v>
      </c>
      <c r="O3416" t="b">
        <v>1</v>
      </c>
      <c r="P3416" s="5" t="s">
        <v>8269</v>
      </c>
      <c r="Q3416" s="5">
        <f t="shared" si="212"/>
        <v>103.5</v>
      </c>
      <c r="R3416" s="5">
        <v>70.568181818181813</v>
      </c>
      <c r="S3416" s="5">
        <f t="shared" si="213"/>
        <v>70.568181818181813</v>
      </c>
      <c r="T3416" s="5" t="s">
        <v>8328</v>
      </c>
      <c r="U3416" s="5" t="s">
        <v>8329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12">
        <f t="shared" si="214"/>
        <v>42477.729166666672</v>
      </c>
      <c r="K3417" s="5">
        <v>1459999656</v>
      </c>
      <c r="L3417" s="12">
        <f t="shared" si="215"/>
        <v>42466.894166666665</v>
      </c>
      <c r="M3417" t="b">
        <v>0</v>
      </c>
      <c r="N3417" s="5">
        <v>9</v>
      </c>
      <c r="O3417" t="b">
        <v>1</v>
      </c>
      <c r="P3417" s="5" t="s">
        <v>8269</v>
      </c>
      <c r="Q3417" s="5">
        <f t="shared" si="212"/>
        <v>100</v>
      </c>
      <c r="R3417" s="5">
        <v>22.222222222222221</v>
      </c>
      <c r="S3417" s="5">
        <f t="shared" si="213"/>
        <v>22.222222222222221</v>
      </c>
      <c r="T3417" s="5" t="s">
        <v>8328</v>
      </c>
      <c r="U3417" s="5" t="s">
        <v>8329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12">
        <f t="shared" si="214"/>
        <v>42117.520833333328</v>
      </c>
      <c r="K3418" s="5">
        <v>1427363645</v>
      </c>
      <c r="L3418" s="12">
        <f t="shared" si="215"/>
        <v>42089.162557870368</v>
      </c>
      <c r="M3418" t="b">
        <v>0</v>
      </c>
      <c r="N3418" s="5">
        <v>30</v>
      </c>
      <c r="O3418" t="b">
        <v>1</v>
      </c>
      <c r="P3418" s="5" t="s">
        <v>8269</v>
      </c>
      <c r="Q3418" s="5">
        <f t="shared" si="212"/>
        <v>119.6</v>
      </c>
      <c r="R3418" s="5">
        <v>159.46666666666667</v>
      </c>
      <c r="S3418" s="5">
        <f t="shared" si="213"/>
        <v>159.46666666666667</v>
      </c>
      <c r="T3418" s="5" t="s">
        <v>8328</v>
      </c>
      <c r="U3418" s="5" t="s">
        <v>8329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12">
        <f t="shared" si="214"/>
        <v>41937.779861111107</v>
      </c>
      <c r="K3419" s="5">
        <v>1410558948</v>
      </c>
      <c r="L3419" s="12">
        <f t="shared" si="215"/>
        <v>41894.66375</v>
      </c>
      <c r="M3419" t="b">
        <v>0</v>
      </c>
      <c r="N3419" s="5">
        <v>45</v>
      </c>
      <c r="O3419" t="b">
        <v>1</v>
      </c>
      <c r="P3419" s="5" t="s">
        <v>8269</v>
      </c>
      <c r="Q3419" s="5">
        <f t="shared" si="212"/>
        <v>100.00058823529412</v>
      </c>
      <c r="R3419" s="5">
        <v>37.777999999999999</v>
      </c>
      <c r="S3419" s="5">
        <f t="shared" si="213"/>
        <v>37.777999999999999</v>
      </c>
      <c r="T3419" s="5" t="s">
        <v>8328</v>
      </c>
      <c r="U3419" s="5" t="s">
        <v>8329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12">
        <f t="shared" si="214"/>
        <v>41782.58457175926</v>
      </c>
      <c r="K3420" s="5">
        <v>1398283307</v>
      </c>
      <c r="L3420" s="12">
        <f t="shared" si="215"/>
        <v>41752.58457175926</v>
      </c>
      <c r="M3420" t="b">
        <v>0</v>
      </c>
      <c r="N3420" s="5">
        <v>56</v>
      </c>
      <c r="O3420" t="b">
        <v>1</v>
      </c>
      <c r="P3420" s="5" t="s">
        <v>8269</v>
      </c>
      <c r="Q3420" s="5">
        <f t="shared" si="212"/>
        <v>100.875</v>
      </c>
      <c r="R3420" s="5">
        <v>72.053571428571431</v>
      </c>
      <c r="S3420" s="5">
        <f t="shared" si="213"/>
        <v>72.053571428571431</v>
      </c>
      <c r="T3420" s="5" t="s">
        <v>8328</v>
      </c>
      <c r="U3420" s="5" t="s">
        <v>8329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12">
        <f t="shared" si="214"/>
        <v>42466.645833333328</v>
      </c>
      <c r="K3421" s="5">
        <v>1458416585</v>
      </c>
      <c r="L3421" s="12">
        <f t="shared" si="215"/>
        <v>42448.571585648147</v>
      </c>
      <c r="M3421" t="b">
        <v>0</v>
      </c>
      <c r="N3421" s="5">
        <v>46</v>
      </c>
      <c r="O3421" t="b">
        <v>1</v>
      </c>
      <c r="P3421" s="5" t="s">
        <v>8269</v>
      </c>
      <c r="Q3421" s="5">
        <f t="shared" si="212"/>
        <v>106.54545454545455</v>
      </c>
      <c r="R3421" s="5">
        <v>63.695652173913047</v>
      </c>
      <c r="S3421" s="5">
        <f t="shared" si="213"/>
        <v>63.695652173913047</v>
      </c>
      <c r="T3421" s="5" t="s">
        <v>8328</v>
      </c>
      <c r="U3421" s="5" t="s">
        <v>8329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12">
        <f t="shared" si="214"/>
        <v>42413.75</v>
      </c>
      <c r="K3422" s="5">
        <v>1454638202</v>
      </c>
      <c r="L3422" s="12">
        <f t="shared" si="215"/>
        <v>42404.840300925927</v>
      </c>
      <c r="M3422" t="b">
        <v>0</v>
      </c>
      <c r="N3422" s="5">
        <v>34</v>
      </c>
      <c r="O3422" t="b">
        <v>1</v>
      </c>
      <c r="P3422" s="5" t="s">
        <v>8269</v>
      </c>
      <c r="Q3422" s="5">
        <f t="shared" si="212"/>
        <v>138</v>
      </c>
      <c r="R3422" s="5">
        <v>28.411764705882351</v>
      </c>
      <c r="S3422" s="5">
        <f t="shared" si="213"/>
        <v>28.411764705882351</v>
      </c>
      <c r="T3422" s="5" t="s">
        <v>8328</v>
      </c>
      <c r="U3422" s="5" t="s">
        <v>8329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12">
        <f t="shared" si="214"/>
        <v>42067.541238425925</v>
      </c>
      <c r="K3423" s="5">
        <v>1422903563</v>
      </c>
      <c r="L3423" s="12">
        <f t="shared" si="215"/>
        <v>42037.541238425925</v>
      </c>
      <c r="M3423" t="b">
        <v>0</v>
      </c>
      <c r="N3423" s="5">
        <v>98</v>
      </c>
      <c r="O3423" t="b">
        <v>1</v>
      </c>
      <c r="P3423" s="5" t="s">
        <v>8269</v>
      </c>
      <c r="Q3423" s="5">
        <f t="shared" si="212"/>
        <v>101.15</v>
      </c>
      <c r="R3423" s="5">
        <v>103.21428571428571</v>
      </c>
      <c r="S3423" s="5">
        <f t="shared" si="213"/>
        <v>103.21428571428571</v>
      </c>
      <c r="T3423" s="5" t="s">
        <v>8328</v>
      </c>
      <c r="U3423" s="5" t="s">
        <v>8329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12">
        <f t="shared" si="214"/>
        <v>42351.75</v>
      </c>
      <c r="K3424" s="5">
        <v>1447594176</v>
      </c>
      <c r="L3424" s="12">
        <f t="shared" si="215"/>
        <v>42323.312222222223</v>
      </c>
      <c r="M3424" t="b">
        <v>0</v>
      </c>
      <c r="N3424" s="5">
        <v>46</v>
      </c>
      <c r="O3424" t="b">
        <v>1</v>
      </c>
      <c r="P3424" s="5" t="s">
        <v>8269</v>
      </c>
      <c r="Q3424" s="5">
        <f t="shared" si="212"/>
        <v>109.1</v>
      </c>
      <c r="R3424" s="5">
        <v>71.152173913043484</v>
      </c>
      <c r="S3424" s="5">
        <f t="shared" si="213"/>
        <v>71.152173913043484</v>
      </c>
      <c r="T3424" s="5" t="s">
        <v>8328</v>
      </c>
      <c r="U3424" s="5" t="s">
        <v>8329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12">
        <f t="shared" si="214"/>
        <v>42118.661354166667</v>
      </c>
      <c r="K3425" s="5">
        <v>1427320341</v>
      </c>
      <c r="L3425" s="12">
        <f t="shared" si="215"/>
        <v>42088.661354166667</v>
      </c>
      <c r="M3425" t="b">
        <v>0</v>
      </c>
      <c r="N3425" s="5">
        <v>10</v>
      </c>
      <c r="O3425" t="b">
        <v>1</v>
      </c>
      <c r="P3425" s="5" t="s">
        <v>8269</v>
      </c>
      <c r="Q3425" s="5">
        <f t="shared" si="212"/>
        <v>140</v>
      </c>
      <c r="R3425" s="5">
        <v>35</v>
      </c>
      <c r="S3425" s="5">
        <f t="shared" si="213"/>
        <v>35</v>
      </c>
      <c r="T3425" s="5" t="s">
        <v>8328</v>
      </c>
      <c r="U3425" s="5" t="s">
        <v>8329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12">
        <f t="shared" si="214"/>
        <v>42040.040972222225</v>
      </c>
      <c r="K3426" s="5">
        <v>1421252084</v>
      </c>
      <c r="L3426" s="12">
        <f t="shared" si="215"/>
        <v>42018.426898148144</v>
      </c>
      <c r="M3426" t="b">
        <v>0</v>
      </c>
      <c r="N3426" s="5">
        <v>76</v>
      </c>
      <c r="O3426" t="b">
        <v>1</v>
      </c>
      <c r="P3426" s="5" t="s">
        <v>8269</v>
      </c>
      <c r="Q3426" s="5">
        <f t="shared" si="212"/>
        <v>103.58333333333333</v>
      </c>
      <c r="R3426" s="5">
        <v>81.776315789473685</v>
      </c>
      <c r="S3426" s="5">
        <f t="shared" si="213"/>
        <v>81.776315789473685</v>
      </c>
      <c r="T3426" s="5" t="s">
        <v>8328</v>
      </c>
      <c r="U3426" s="5" t="s">
        <v>8329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12">
        <f t="shared" si="214"/>
        <v>41916.367314814815</v>
      </c>
      <c r="K3427" s="5">
        <v>1409669336</v>
      </c>
      <c r="L3427" s="12">
        <f t="shared" si="215"/>
        <v>41884.367314814815</v>
      </c>
      <c r="M3427" t="b">
        <v>0</v>
      </c>
      <c r="N3427" s="5">
        <v>104</v>
      </c>
      <c r="O3427" t="b">
        <v>1</v>
      </c>
      <c r="P3427" s="5" t="s">
        <v>8269</v>
      </c>
      <c r="Q3427" s="5">
        <f t="shared" si="212"/>
        <v>102.97033333333333</v>
      </c>
      <c r="R3427" s="5">
        <v>297.02980769230766</v>
      </c>
      <c r="S3427" s="5">
        <f t="shared" si="213"/>
        <v>297.02980769230766</v>
      </c>
      <c r="T3427" s="5" t="s">
        <v>8328</v>
      </c>
      <c r="U3427" s="5" t="s">
        <v>8329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12">
        <f t="shared" si="214"/>
        <v>41902.833333333336</v>
      </c>
      <c r="K3428" s="5">
        <v>1409620903</v>
      </c>
      <c r="L3428" s="12">
        <f t="shared" si="215"/>
        <v>41883.806747685187</v>
      </c>
      <c r="M3428" t="b">
        <v>0</v>
      </c>
      <c r="N3428" s="5">
        <v>87</v>
      </c>
      <c r="O3428" t="b">
        <v>1</v>
      </c>
      <c r="P3428" s="5" t="s">
        <v>8269</v>
      </c>
      <c r="Q3428" s="5">
        <f t="shared" si="212"/>
        <v>108.13333333333334</v>
      </c>
      <c r="R3428" s="5">
        <v>46.609195402298852</v>
      </c>
      <c r="S3428" s="5">
        <f t="shared" si="213"/>
        <v>46.609195402298852</v>
      </c>
      <c r="T3428" s="5" t="s">
        <v>8328</v>
      </c>
      <c r="U3428" s="5" t="s">
        <v>8329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12">
        <f t="shared" si="214"/>
        <v>41822.395277777774</v>
      </c>
      <c r="K3429" s="5">
        <v>1401722952</v>
      </c>
      <c r="L3429" s="12">
        <f t="shared" si="215"/>
        <v>41792.395277777774</v>
      </c>
      <c r="M3429" t="b">
        <v>0</v>
      </c>
      <c r="N3429" s="5">
        <v>29</v>
      </c>
      <c r="O3429" t="b">
        <v>1</v>
      </c>
      <c r="P3429" s="5" t="s">
        <v>8269</v>
      </c>
      <c r="Q3429" s="5">
        <f t="shared" si="212"/>
        <v>100</v>
      </c>
      <c r="R3429" s="5">
        <v>51.724137931034484</v>
      </c>
      <c r="S3429" s="5">
        <f t="shared" si="213"/>
        <v>51.724137931034484</v>
      </c>
      <c r="T3429" s="5" t="s">
        <v>8328</v>
      </c>
      <c r="U3429" s="5" t="s">
        <v>8329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12">
        <f t="shared" si="214"/>
        <v>42063.458333333328</v>
      </c>
      <c r="K3430" s="5">
        <v>1422983847</v>
      </c>
      <c r="L3430" s="12">
        <f t="shared" si="215"/>
        <v>42038.470451388886</v>
      </c>
      <c r="M3430" t="b">
        <v>0</v>
      </c>
      <c r="N3430" s="5">
        <v>51</v>
      </c>
      <c r="O3430" t="b">
        <v>1</v>
      </c>
      <c r="P3430" s="5" t="s">
        <v>8269</v>
      </c>
      <c r="Q3430" s="5">
        <f t="shared" si="212"/>
        <v>102.75</v>
      </c>
      <c r="R3430" s="5">
        <v>40.294117647058826</v>
      </c>
      <c r="S3430" s="5">
        <f t="shared" si="213"/>
        <v>40.294117647058826</v>
      </c>
      <c r="T3430" s="5" t="s">
        <v>8328</v>
      </c>
      <c r="U3430" s="5" t="s">
        <v>8329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12">
        <f t="shared" si="214"/>
        <v>42675.771539351852</v>
      </c>
      <c r="K3431" s="5">
        <v>1476837061</v>
      </c>
      <c r="L3431" s="12">
        <f t="shared" si="215"/>
        <v>42661.771539351852</v>
      </c>
      <c r="M3431" t="b">
        <v>0</v>
      </c>
      <c r="N3431" s="5">
        <v>12</v>
      </c>
      <c r="O3431" t="b">
        <v>1</v>
      </c>
      <c r="P3431" s="5" t="s">
        <v>8269</v>
      </c>
      <c r="Q3431" s="5">
        <f t="shared" si="212"/>
        <v>130</v>
      </c>
      <c r="R3431" s="5">
        <v>16.25</v>
      </c>
      <c r="S3431" s="5">
        <f t="shared" si="213"/>
        <v>16.25</v>
      </c>
      <c r="T3431" s="5" t="s">
        <v>8328</v>
      </c>
      <c r="U3431" s="5" t="s">
        <v>8329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12">
        <f t="shared" si="214"/>
        <v>41850.695613425924</v>
      </c>
      <c r="K3432" s="5">
        <v>1404168101</v>
      </c>
      <c r="L3432" s="12">
        <f t="shared" si="215"/>
        <v>41820.695613425924</v>
      </c>
      <c r="M3432" t="b">
        <v>0</v>
      </c>
      <c r="N3432" s="5">
        <v>72</v>
      </c>
      <c r="O3432" t="b">
        <v>1</v>
      </c>
      <c r="P3432" s="5" t="s">
        <v>8269</v>
      </c>
      <c r="Q3432" s="5">
        <f t="shared" si="212"/>
        <v>108.54949999999998</v>
      </c>
      <c r="R3432" s="5">
        <v>30.152638888888887</v>
      </c>
      <c r="S3432" s="5">
        <f t="shared" si="213"/>
        <v>30.152638888888887</v>
      </c>
      <c r="T3432" s="5" t="s">
        <v>8328</v>
      </c>
      <c r="U3432" s="5" t="s">
        <v>8329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12">
        <f t="shared" si="214"/>
        <v>41869.480937500004</v>
      </c>
      <c r="K3433" s="5">
        <v>1405791153</v>
      </c>
      <c r="L3433" s="12">
        <f t="shared" si="215"/>
        <v>41839.480937500004</v>
      </c>
      <c r="M3433" t="b">
        <v>0</v>
      </c>
      <c r="N3433" s="5">
        <v>21</v>
      </c>
      <c r="O3433" t="b">
        <v>1</v>
      </c>
      <c r="P3433" s="5" t="s">
        <v>8269</v>
      </c>
      <c r="Q3433" s="5">
        <f t="shared" si="212"/>
        <v>100</v>
      </c>
      <c r="R3433" s="5">
        <v>95.238095238095241</v>
      </c>
      <c r="S3433" s="5">
        <f t="shared" si="213"/>
        <v>95.238095238095241</v>
      </c>
      <c r="T3433" s="5" t="s">
        <v>8328</v>
      </c>
      <c r="U3433" s="5" t="s">
        <v>8329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12">
        <f t="shared" si="214"/>
        <v>42405.666666666672</v>
      </c>
      <c r="K3434" s="5">
        <v>1452520614</v>
      </c>
      <c r="L3434" s="12">
        <f t="shared" si="215"/>
        <v>42380.331180555557</v>
      </c>
      <c r="M3434" t="b">
        <v>0</v>
      </c>
      <c r="N3434" s="5">
        <v>42</v>
      </c>
      <c r="O3434" t="b">
        <v>1</v>
      </c>
      <c r="P3434" s="5" t="s">
        <v>8269</v>
      </c>
      <c r="Q3434" s="5">
        <f t="shared" si="212"/>
        <v>109.65</v>
      </c>
      <c r="R3434" s="5">
        <v>52.214285714285715</v>
      </c>
      <c r="S3434" s="5">
        <f t="shared" si="213"/>
        <v>52.214285714285715</v>
      </c>
      <c r="T3434" s="5" t="s">
        <v>8328</v>
      </c>
      <c r="U3434" s="5" t="s">
        <v>8329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12">
        <f t="shared" si="214"/>
        <v>41806.875</v>
      </c>
      <c r="K3435" s="5">
        <v>1400290255</v>
      </c>
      <c r="L3435" s="12">
        <f t="shared" si="215"/>
        <v>41775.81313657407</v>
      </c>
      <c r="M3435" t="b">
        <v>0</v>
      </c>
      <c r="N3435" s="5">
        <v>71</v>
      </c>
      <c r="O3435" t="b">
        <v>1</v>
      </c>
      <c r="P3435" s="5" t="s">
        <v>8269</v>
      </c>
      <c r="Q3435" s="5">
        <f t="shared" si="212"/>
        <v>100.26315789473684</v>
      </c>
      <c r="R3435" s="5">
        <v>134.1549295774648</v>
      </c>
      <c r="S3435" s="5">
        <f t="shared" si="213"/>
        <v>134.1549295774648</v>
      </c>
      <c r="T3435" s="5" t="s">
        <v>8328</v>
      </c>
      <c r="U3435" s="5" t="s">
        <v>8329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12">
        <f t="shared" si="214"/>
        <v>41830.130428240736</v>
      </c>
      <c r="K3436" s="5">
        <v>1402391269</v>
      </c>
      <c r="L3436" s="12">
        <f t="shared" si="215"/>
        <v>41800.130428240736</v>
      </c>
      <c r="M3436" t="b">
        <v>0</v>
      </c>
      <c r="N3436" s="5">
        <v>168</v>
      </c>
      <c r="O3436" t="b">
        <v>1</v>
      </c>
      <c r="P3436" s="5" t="s">
        <v>8269</v>
      </c>
      <c r="Q3436" s="5">
        <f t="shared" si="212"/>
        <v>105.55</v>
      </c>
      <c r="R3436" s="5">
        <v>62.827380952380949</v>
      </c>
      <c r="S3436" s="5">
        <f t="shared" si="213"/>
        <v>62.827380952380949</v>
      </c>
      <c r="T3436" s="5" t="s">
        <v>8328</v>
      </c>
      <c r="U3436" s="5" t="s">
        <v>8329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12">
        <f t="shared" si="214"/>
        <v>42588.875</v>
      </c>
      <c r="K3437" s="5">
        <v>1469112493</v>
      </c>
      <c r="L3437" s="12">
        <f t="shared" si="215"/>
        <v>42572.36681712963</v>
      </c>
      <c r="M3437" t="b">
        <v>0</v>
      </c>
      <c r="N3437" s="5">
        <v>19</v>
      </c>
      <c r="O3437" t="b">
        <v>1</v>
      </c>
      <c r="P3437" s="5" t="s">
        <v>8269</v>
      </c>
      <c r="Q3437" s="5">
        <f t="shared" si="212"/>
        <v>112</v>
      </c>
      <c r="R3437" s="5">
        <v>58.94736842105263</v>
      </c>
      <c r="S3437" s="5">
        <f t="shared" si="213"/>
        <v>58.94736842105263</v>
      </c>
      <c r="T3437" s="5" t="s">
        <v>8328</v>
      </c>
      <c r="U3437" s="5" t="s">
        <v>8329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12">
        <f t="shared" si="214"/>
        <v>41872.436111111107</v>
      </c>
      <c r="K3438" s="5">
        <v>1406811593</v>
      </c>
      <c r="L3438" s="12">
        <f t="shared" si="215"/>
        <v>41851.291585648149</v>
      </c>
      <c r="M3438" t="b">
        <v>0</v>
      </c>
      <c r="N3438" s="5">
        <v>37</v>
      </c>
      <c r="O3438" t="b">
        <v>1</v>
      </c>
      <c r="P3438" s="5" t="s">
        <v>8269</v>
      </c>
      <c r="Q3438" s="5">
        <f t="shared" si="212"/>
        <v>105.9</v>
      </c>
      <c r="R3438" s="5">
        <v>143.1081081081081</v>
      </c>
      <c r="S3438" s="5">
        <f t="shared" si="213"/>
        <v>143.1081081081081</v>
      </c>
      <c r="T3438" s="5" t="s">
        <v>8328</v>
      </c>
      <c r="U3438" s="5" t="s">
        <v>8329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12">
        <f t="shared" si="214"/>
        <v>42235.460879629631</v>
      </c>
      <c r="K3439" s="5">
        <v>1437411820</v>
      </c>
      <c r="L3439" s="12">
        <f t="shared" si="215"/>
        <v>42205.460879629631</v>
      </c>
      <c r="M3439" t="b">
        <v>0</v>
      </c>
      <c r="N3439" s="5">
        <v>36</v>
      </c>
      <c r="O3439" t="b">
        <v>1</v>
      </c>
      <c r="P3439" s="5" t="s">
        <v>8269</v>
      </c>
      <c r="Q3439" s="5">
        <f t="shared" si="212"/>
        <v>101</v>
      </c>
      <c r="R3439" s="5">
        <v>84.166666666666671</v>
      </c>
      <c r="S3439" s="5">
        <f t="shared" si="213"/>
        <v>84.166666666666671</v>
      </c>
      <c r="T3439" s="5" t="s">
        <v>8328</v>
      </c>
      <c r="U3439" s="5" t="s">
        <v>8329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12">
        <f t="shared" si="214"/>
        <v>42126.625</v>
      </c>
      <c r="K3440" s="5">
        <v>1428358567</v>
      </c>
      <c r="L3440" s="12">
        <f t="shared" si="215"/>
        <v>42100.677858796298</v>
      </c>
      <c r="M3440" t="b">
        <v>0</v>
      </c>
      <c r="N3440" s="5">
        <v>14</v>
      </c>
      <c r="O3440" t="b">
        <v>1</v>
      </c>
      <c r="P3440" s="5" t="s">
        <v>8269</v>
      </c>
      <c r="Q3440" s="5">
        <f t="shared" si="212"/>
        <v>104.2</v>
      </c>
      <c r="R3440" s="5">
        <v>186.07142857142858</v>
      </c>
      <c r="S3440" s="5">
        <f t="shared" si="213"/>
        <v>186.07142857142858</v>
      </c>
      <c r="T3440" s="5" t="s">
        <v>8328</v>
      </c>
      <c r="U3440" s="5" t="s">
        <v>8329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12">
        <f t="shared" si="214"/>
        <v>42387.957638888889</v>
      </c>
      <c r="K3441" s="5">
        <v>1452030730</v>
      </c>
      <c r="L3441" s="12">
        <f t="shared" si="215"/>
        <v>42374.661226851851</v>
      </c>
      <c r="M3441" t="b">
        <v>0</v>
      </c>
      <c r="N3441" s="5">
        <v>18</v>
      </c>
      <c r="O3441" t="b">
        <v>1</v>
      </c>
      <c r="P3441" s="5" t="s">
        <v>8269</v>
      </c>
      <c r="Q3441" s="5">
        <f t="shared" si="212"/>
        <v>134.67833333333334</v>
      </c>
      <c r="R3441" s="5">
        <v>89.785555555555561</v>
      </c>
      <c r="S3441" s="5">
        <f t="shared" si="213"/>
        <v>89.785555555555561</v>
      </c>
      <c r="T3441" s="5" t="s">
        <v>8328</v>
      </c>
      <c r="U3441" s="5" t="s">
        <v>8329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12">
        <f t="shared" si="214"/>
        <v>41831.427083333336</v>
      </c>
      <c r="K3442" s="5">
        <v>1403146628</v>
      </c>
      <c r="L3442" s="12">
        <f t="shared" si="215"/>
        <v>41808.87300925926</v>
      </c>
      <c r="M3442" t="b">
        <v>0</v>
      </c>
      <c r="N3442" s="5">
        <v>82</v>
      </c>
      <c r="O3442" t="b">
        <v>1</v>
      </c>
      <c r="P3442" s="5" t="s">
        <v>8269</v>
      </c>
      <c r="Q3442" s="5">
        <f t="shared" si="212"/>
        <v>105.2184</v>
      </c>
      <c r="R3442" s="5">
        <v>64.157560975609755</v>
      </c>
      <c r="S3442" s="5">
        <f t="shared" si="213"/>
        <v>64.157560975609755</v>
      </c>
      <c r="T3442" s="5" t="s">
        <v>8328</v>
      </c>
      <c r="U3442" s="5" t="s">
        <v>8329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12">
        <f t="shared" si="214"/>
        <v>42321.595138888893</v>
      </c>
      <c r="K3443" s="5">
        <v>1445077121</v>
      </c>
      <c r="L3443" s="12">
        <f t="shared" si="215"/>
        <v>42294.179641203707</v>
      </c>
      <c r="M3443" t="b">
        <v>0</v>
      </c>
      <c r="N3443" s="5">
        <v>43</v>
      </c>
      <c r="O3443" t="b">
        <v>1</v>
      </c>
      <c r="P3443" s="5" t="s">
        <v>8269</v>
      </c>
      <c r="Q3443" s="5">
        <f t="shared" si="212"/>
        <v>102.6</v>
      </c>
      <c r="R3443" s="5">
        <v>59.651162790697676</v>
      </c>
      <c r="S3443" s="5">
        <f t="shared" si="213"/>
        <v>59.651162790697676</v>
      </c>
      <c r="T3443" s="5" t="s">
        <v>8328</v>
      </c>
      <c r="U3443" s="5" t="s">
        <v>8329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12">
        <f t="shared" si="214"/>
        <v>42154.591111111113</v>
      </c>
      <c r="K3444" s="5">
        <v>1430424672</v>
      </c>
      <c r="L3444" s="12">
        <f t="shared" si="215"/>
        <v>42124.591111111113</v>
      </c>
      <c r="M3444" t="b">
        <v>0</v>
      </c>
      <c r="N3444" s="5">
        <v>8</v>
      </c>
      <c r="O3444" t="b">
        <v>1</v>
      </c>
      <c r="P3444" s="5" t="s">
        <v>8269</v>
      </c>
      <c r="Q3444" s="5">
        <f t="shared" si="212"/>
        <v>100</v>
      </c>
      <c r="R3444" s="5">
        <v>31.25</v>
      </c>
      <c r="S3444" s="5">
        <f t="shared" si="213"/>
        <v>31.25</v>
      </c>
      <c r="T3444" s="5" t="s">
        <v>8328</v>
      </c>
      <c r="U3444" s="5" t="s">
        <v>8329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12">
        <f t="shared" si="214"/>
        <v>41891.274837962963</v>
      </c>
      <c r="K3445" s="5">
        <v>1407674146</v>
      </c>
      <c r="L3445" s="12">
        <f t="shared" si="215"/>
        <v>41861.274837962963</v>
      </c>
      <c r="M3445" t="b">
        <v>0</v>
      </c>
      <c r="N3445" s="5">
        <v>45</v>
      </c>
      <c r="O3445" t="b">
        <v>1</v>
      </c>
      <c r="P3445" s="5" t="s">
        <v>8269</v>
      </c>
      <c r="Q3445" s="5">
        <f t="shared" si="212"/>
        <v>185.5</v>
      </c>
      <c r="R3445" s="5">
        <v>41.222222222222221</v>
      </c>
      <c r="S3445" s="5">
        <f t="shared" si="213"/>
        <v>41.222222222222221</v>
      </c>
      <c r="T3445" s="5" t="s">
        <v>8328</v>
      </c>
      <c r="U3445" s="5" t="s">
        <v>8329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12">
        <f t="shared" si="214"/>
        <v>42529.332638888889</v>
      </c>
      <c r="K3446" s="5">
        <v>1464677986</v>
      </c>
      <c r="L3446" s="12">
        <f t="shared" si="215"/>
        <v>42521.041504629626</v>
      </c>
      <c r="M3446" t="b">
        <v>0</v>
      </c>
      <c r="N3446" s="5">
        <v>20</v>
      </c>
      <c r="O3446" t="b">
        <v>1</v>
      </c>
      <c r="P3446" s="5" t="s">
        <v>8269</v>
      </c>
      <c r="Q3446" s="5">
        <f t="shared" si="212"/>
        <v>289</v>
      </c>
      <c r="R3446" s="5">
        <v>43.35</v>
      </c>
      <c r="S3446" s="5">
        <f t="shared" si="213"/>
        <v>43.35</v>
      </c>
      <c r="T3446" s="5" t="s">
        <v>8328</v>
      </c>
      <c r="U3446" s="5" t="s">
        <v>8329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12">
        <f t="shared" si="214"/>
        <v>42300.280509259261</v>
      </c>
      <c r="K3447" s="5">
        <v>1443185036</v>
      </c>
      <c r="L3447" s="12">
        <f t="shared" si="215"/>
        <v>42272.280509259261</v>
      </c>
      <c r="M3447" t="b">
        <v>0</v>
      </c>
      <c r="N3447" s="5">
        <v>31</v>
      </c>
      <c r="O3447" t="b">
        <v>1</v>
      </c>
      <c r="P3447" s="5" t="s">
        <v>8269</v>
      </c>
      <c r="Q3447" s="5">
        <f t="shared" si="212"/>
        <v>100</v>
      </c>
      <c r="R3447" s="5">
        <v>64.516129032258064</v>
      </c>
      <c r="S3447" s="5">
        <f t="shared" si="213"/>
        <v>64.516129032258064</v>
      </c>
      <c r="T3447" s="5" t="s">
        <v>8328</v>
      </c>
      <c r="U3447" s="5" t="s">
        <v>8329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12">
        <f t="shared" si="214"/>
        <v>42040.263888888891</v>
      </c>
      <c r="K3448" s="5">
        <v>1421092725</v>
      </c>
      <c r="L3448" s="12">
        <f t="shared" si="215"/>
        <v>42016.582465277781</v>
      </c>
      <c r="M3448" t="b">
        <v>0</v>
      </c>
      <c r="N3448" s="5">
        <v>25</v>
      </c>
      <c r="O3448" t="b">
        <v>1</v>
      </c>
      <c r="P3448" s="5" t="s">
        <v>8269</v>
      </c>
      <c r="Q3448" s="5">
        <f t="shared" si="212"/>
        <v>108.2</v>
      </c>
      <c r="R3448" s="5">
        <v>43.28</v>
      </c>
      <c r="S3448" s="5">
        <f t="shared" si="213"/>
        <v>43.28</v>
      </c>
      <c r="T3448" s="5" t="s">
        <v>8328</v>
      </c>
      <c r="U3448" s="5" t="s">
        <v>8329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12">
        <f t="shared" si="214"/>
        <v>42447.597361111111</v>
      </c>
      <c r="K3449" s="5">
        <v>1454448012</v>
      </c>
      <c r="L3449" s="12">
        <f t="shared" si="215"/>
        <v>42402.639027777783</v>
      </c>
      <c r="M3449" t="b">
        <v>0</v>
      </c>
      <c r="N3449" s="5">
        <v>14</v>
      </c>
      <c r="O3449" t="b">
        <v>1</v>
      </c>
      <c r="P3449" s="5" t="s">
        <v>8269</v>
      </c>
      <c r="Q3449" s="5">
        <f t="shared" si="212"/>
        <v>107.8</v>
      </c>
      <c r="R3449" s="5">
        <v>77</v>
      </c>
      <c r="S3449" s="5">
        <f t="shared" si="213"/>
        <v>77</v>
      </c>
      <c r="T3449" s="5" t="s">
        <v>8328</v>
      </c>
      <c r="U3449" s="5" t="s">
        <v>8329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12">
        <f t="shared" si="214"/>
        <v>41989.869085648148</v>
      </c>
      <c r="K3450" s="5">
        <v>1416192689</v>
      </c>
      <c r="L3450" s="12">
        <f t="shared" si="215"/>
        <v>41959.869085648148</v>
      </c>
      <c r="M3450" t="b">
        <v>0</v>
      </c>
      <c r="N3450" s="5">
        <v>45</v>
      </c>
      <c r="O3450" t="b">
        <v>1</v>
      </c>
      <c r="P3450" s="5" t="s">
        <v>8269</v>
      </c>
      <c r="Q3450" s="5">
        <f t="shared" si="212"/>
        <v>109.76190476190476</v>
      </c>
      <c r="R3450" s="5">
        <v>51.222222222222221</v>
      </c>
      <c r="S3450" s="5">
        <f t="shared" si="213"/>
        <v>51.222222222222221</v>
      </c>
      <c r="T3450" s="5" t="s">
        <v>8328</v>
      </c>
      <c r="U3450" s="5" t="s">
        <v>8329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12">
        <f t="shared" si="214"/>
        <v>42559.916666666672</v>
      </c>
      <c r="K3451" s="5">
        <v>1465607738</v>
      </c>
      <c r="L3451" s="12">
        <f t="shared" si="215"/>
        <v>42531.802523148144</v>
      </c>
      <c r="M3451" t="b">
        <v>0</v>
      </c>
      <c r="N3451" s="5">
        <v>20</v>
      </c>
      <c r="O3451" t="b">
        <v>1</v>
      </c>
      <c r="P3451" s="5" t="s">
        <v>8269</v>
      </c>
      <c r="Q3451" s="5">
        <f t="shared" si="212"/>
        <v>170.625</v>
      </c>
      <c r="R3451" s="5">
        <v>68.25</v>
      </c>
      <c r="S3451" s="5">
        <f t="shared" si="213"/>
        <v>68.25</v>
      </c>
      <c r="T3451" s="5" t="s">
        <v>8328</v>
      </c>
      <c r="U3451" s="5" t="s">
        <v>8329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12">
        <f t="shared" si="214"/>
        <v>42096.412858796291</v>
      </c>
      <c r="K3452" s="5">
        <v>1422809671</v>
      </c>
      <c r="L3452" s="12">
        <f t="shared" si="215"/>
        <v>42036.454525462963</v>
      </c>
      <c r="M3452" t="b">
        <v>0</v>
      </c>
      <c r="N3452" s="5">
        <v>39</v>
      </c>
      <c r="O3452" t="b">
        <v>1</v>
      </c>
      <c r="P3452" s="5" t="s">
        <v>8269</v>
      </c>
      <c r="Q3452" s="5">
        <f t="shared" si="212"/>
        <v>152</v>
      </c>
      <c r="R3452" s="5">
        <v>19.487179487179485</v>
      </c>
      <c r="S3452" s="5">
        <f t="shared" si="213"/>
        <v>19.487179487179485</v>
      </c>
      <c r="T3452" s="5" t="s">
        <v>8328</v>
      </c>
      <c r="U3452" s="5" t="s">
        <v>8329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12">
        <f t="shared" si="214"/>
        <v>42115.473692129628</v>
      </c>
      <c r="K3453" s="5">
        <v>1427304127</v>
      </c>
      <c r="L3453" s="12">
        <f t="shared" si="215"/>
        <v>42088.473692129628</v>
      </c>
      <c r="M3453" t="b">
        <v>0</v>
      </c>
      <c r="N3453" s="5">
        <v>16</v>
      </c>
      <c r="O3453" t="b">
        <v>1</v>
      </c>
      <c r="P3453" s="5" t="s">
        <v>8269</v>
      </c>
      <c r="Q3453" s="5">
        <f t="shared" si="212"/>
        <v>101.23076923076923</v>
      </c>
      <c r="R3453" s="5">
        <v>41.125</v>
      </c>
      <c r="S3453" s="5">
        <f t="shared" si="213"/>
        <v>41.125</v>
      </c>
      <c r="T3453" s="5" t="s">
        <v>8328</v>
      </c>
      <c r="U3453" s="5" t="s">
        <v>8329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12">
        <f t="shared" si="214"/>
        <v>41842.915972222225</v>
      </c>
      <c r="K3454" s="5">
        <v>1404141626</v>
      </c>
      <c r="L3454" s="12">
        <f t="shared" si="215"/>
        <v>41820.389189814814</v>
      </c>
      <c r="M3454" t="b">
        <v>0</v>
      </c>
      <c r="N3454" s="5">
        <v>37</v>
      </c>
      <c r="O3454" t="b">
        <v>1</v>
      </c>
      <c r="P3454" s="5" t="s">
        <v>8269</v>
      </c>
      <c r="Q3454" s="5">
        <f t="shared" si="212"/>
        <v>153.19999999999999</v>
      </c>
      <c r="R3454" s="5">
        <v>41.405405405405403</v>
      </c>
      <c r="S3454" s="5">
        <f t="shared" si="213"/>
        <v>41.405405405405403</v>
      </c>
      <c r="T3454" s="5" t="s">
        <v>8328</v>
      </c>
      <c r="U3454" s="5" t="s">
        <v>8329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12">
        <f t="shared" si="214"/>
        <v>42595.72865740741</v>
      </c>
      <c r="K3455" s="5">
        <v>1465946956</v>
      </c>
      <c r="L3455" s="12">
        <f t="shared" si="215"/>
        <v>42535.72865740741</v>
      </c>
      <c r="M3455" t="b">
        <v>0</v>
      </c>
      <c r="N3455" s="5">
        <v>14</v>
      </c>
      <c r="O3455" t="b">
        <v>1</v>
      </c>
      <c r="P3455" s="5" t="s">
        <v>8269</v>
      </c>
      <c r="Q3455" s="5">
        <f t="shared" si="212"/>
        <v>128.33333333333334</v>
      </c>
      <c r="R3455" s="5">
        <v>27.5</v>
      </c>
      <c r="S3455" s="5">
        <f t="shared" si="213"/>
        <v>27.5</v>
      </c>
      <c r="T3455" s="5" t="s">
        <v>8328</v>
      </c>
      <c r="U3455" s="5" t="s">
        <v>8329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12">
        <f t="shared" si="214"/>
        <v>41851.448599537034</v>
      </c>
      <c r="K3456" s="5">
        <v>1404233159</v>
      </c>
      <c r="L3456" s="12">
        <f t="shared" si="215"/>
        <v>41821.448599537034</v>
      </c>
      <c r="M3456" t="b">
        <v>0</v>
      </c>
      <c r="N3456" s="5">
        <v>21</v>
      </c>
      <c r="O3456" t="b">
        <v>1</v>
      </c>
      <c r="P3456" s="5" t="s">
        <v>8269</v>
      </c>
      <c r="Q3456" s="5">
        <f t="shared" si="212"/>
        <v>100.71428571428571</v>
      </c>
      <c r="R3456" s="5">
        <v>33.571428571428569</v>
      </c>
      <c r="S3456" s="5">
        <f t="shared" si="213"/>
        <v>33.571428571428569</v>
      </c>
      <c r="T3456" s="5" t="s">
        <v>8328</v>
      </c>
      <c r="U3456" s="5" t="s">
        <v>8329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12">
        <f t="shared" si="214"/>
        <v>42656.5003125</v>
      </c>
      <c r="K3457" s="5">
        <v>1473789627</v>
      </c>
      <c r="L3457" s="12">
        <f t="shared" si="215"/>
        <v>42626.5003125</v>
      </c>
      <c r="M3457" t="b">
        <v>0</v>
      </c>
      <c r="N3457" s="5">
        <v>69</v>
      </c>
      <c r="O3457" t="b">
        <v>1</v>
      </c>
      <c r="P3457" s="5" t="s">
        <v>8269</v>
      </c>
      <c r="Q3457" s="5">
        <f t="shared" si="212"/>
        <v>100.65</v>
      </c>
      <c r="R3457" s="5">
        <v>145.86956521739131</v>
      </c>
      <c r="S3457" s="5">
        <f t="shared" si="213"/>
        <v>145.86956521739131</v>
      </c>
      <c r="T3457" s="5" t="s">
        <v>8328</v>
      </c>
      <c r="U3457" s="5" t="s">
        <v>8329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12">
        <f t="shared" si="214"/>
        <v>41852.040972222225</v>
      </c>
      <c r="K3458" s="5">
        <v>1404190567</v>
      </c>
      <c r="L3458" s="12">
        <f t="shared" si="215"/>
        <v>41820.955636574072</v>
      </c>
      <c r="M3458" t="b">
        <v>0</v>
      </c>
      <c r="N3458" s="5">
        <v>16</v>
      </c>
      <c r="O3458" t="b">
        <v>1</v>
      </c>
      <c r="P3458" s="5" t="s">
        <v>8269</v>
      </c>
      <c r="Q3458" s="5">
        <f t="shared" ref="Q3458:Q3521" si="216">E3458*100/D3458</f>
        <v>191.3</v>
      </c>
      <c r="R3458" s="5">
        <v>358.6875</v>
      </c>
      <c r="S3458" s="5">
        <f t="shared" ref="S3458:S3521" si="217">IFERROR(R3458,0)</f>
        <v>358.6875</v>
      </c>
      <c r="T3458" s="5" t="s">
        <v>8328</v>
      </c>
      <c r="U3458" s="5" t="s">
        <v>8329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12">
        <f t="shared" ref="J3459:J3522" si="218">(I3459/86400)+25569+(-6/24)</f>
        <v>42046.999305555553</v>
      </c>
      <c r="K3459" s="5">
        <v>1421081857</v>
      </c>
      <c r="L3459" s="12">
        <f t="shared" ref="L3459:L3522" si="219">(K3459/86400)+25569+(-6/24)</f>
        <v>42016.456678240742</v>
      </c>
      <c r="M3459" t="b">
        <v>0</v>
      </c>
      <c r="N3459" s="5">
        <v>55</v>
      </c>
      <c r="O3459" t="b">
        <v>1</v>
      </c>
      <c r="P3459" s="5" t="s">
        <v>8269</v>
      </c>
      <c r="Q3459" s="5">
        <f t="shared" si="216"/>
        <v>140.19999999999999</v>
      </c>
      <c r="R3459" s="5">
        <v>50.981818181818184</v>
      </c>
      <c r="S3459" s="5">
        <f t="shared" si="217"/>
        <v>50.981818181818184</v>
      </c>
      <c r="T3459" s="5" t="s">
        <v>8328</v>
      </c>
      <c r="U3459" s="5" t="s">
        <v>8329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12">
        <f t="shared" si="218"/>
        <v>42037.935416666667</v>
      </c>
      <c r="K3460" s="5">
        <v>1420606303</v>
      </c>
      <c r="L3460" s="12">
        <f t="shared" si="219"/>
        <v>42010.952581018515</v>
      </c>
      <c r="M3460" t="b">
        <v>0</v>
      </c>
      <c r="N3460" s="5">
        <v>27</v>
      </c>
      <c r="O3460" t="b">
        <v>1</v>
      </c>
      <c r="P3460" s="5" t="s">
        <v>8269</v>
      </c>
      <c r="Q3460" s="5">
        <f t="shared" si="216"/>
        <v>124.33537832310839</v>
      </c>
      <c r="R3460" s="5">
        <v>45.037037037037038</v>
      </c>
      <c r="S3460" s="5">
        <f t="shared" si="217"/>
        <v>45.037037037037038</v>
      </c>
      <c r="T3460" s="5" t="s">
        <v>8328</v>
      </c>
      <c r="U3460" s="5" t="s">
        <v>8329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12">
        <f t="shared" si="218"/>
        <v>42510.229861111111</v>
      </c>
      <c r="K3461" s="5">
        <v>1461151860</v>
      </c>
      <c r="L3461" s="12">
        <f t="shared" si="219"/>
        <v>42480.229861111111</v>
      </c>
      <c r="M3461" t="b">
        <v>0</v>
      </c>
      <c r="N3461" s="5">
        <v>36</v>
      </c>
      <c r="O3461" t="b">
        <v>1</v>
      </c>
      <c r="P3461" s="5" t="s">
        <v>8269</v>
      </c>
      <c r="Q3461" s="5">
        <f t="shared" si="216"/>
        <v>126.2</v>
      </c>
      <c r="R3461" s="5">
        <v>17.527777777777779</v>
      </c>
      <c r="S3461" s="5">
        <f t="shared" si="217"/>
        <v>17.527777777777779</v>
      </c>
      <c r="T3461" s="5" t="s">
        <v>8328</v>
      </c>
      <c r="U3461" s="5" t="s">
        <v>8329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12">
        <f t="shared" si="218"/>
        <v>41866.277222222227</v>
      </c>
      <c r="K3462" s="5">
        <v>1406896752</v>
      </c>
      <c r="L3462" s="12">
        <f t="shared" si="219"/>
        <v>41852.277222222227</v>
      </c>
      <c r="M3462" t="b">
        <v>0</v>
      </c>
      <c r="N3462" s="5">
        <v>19</v>
      </c>
      <c r="O3462" t="b">
        <v>1</v>
      </c>
      <c r="P3462" s="5" t="s">
        <v>8269</v>
      </c>
      <c r="Q3462" s="5">
        <f t="shared" si="216"/>
        <v>190</v>
      </c>
      <c r="R3462" s="5">
        <v>50</v>
      </c>
      <c r="S3462" s="5">
        <f t="shared" si="217"/>
        <v>50</v>
      </c>
      <c r="T3462" s="5" t="s">
        <v>8328</v>
      </c>
      <c r="U3462" s="5" t="s">
        <v>8329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12">
        <f t="shared" si="218"/>
        <v>42671.875</v>
      </c>
      <c r="K3463" s="5">
        <v>1475248279</v>
      </c>
      <c r="L3463" s="12">
        <f t="shared" si="219"/>
        <v>42643.382858796293</v>
      </c>
      <c r="M3463" t="b">
        <v>0</v>
      </c>
      <c r="N3463" s="5">
        <v>12</v>
      </c>
      <c r="O3463" t="b">
        <v>1</v>
      </c>
      <c r="P3463" s="5" t="s">
        <v>8269</v>
      </c>
      <c r="Q3463" s="5">
        <f t="shared" si="216"/>
        <v>139</v>
      </c>
      <c r="R3463" s="5">
        <v>57.916666666666664</v>
      </c>
      <c r="S3463" s="5">
        <f t="shared" si="217"/>
        <v>57.916666666666664</v>
      </c>
      <c r="T3463" s="5" t="s">
        <v>8328</v>
      </c>
      <c r="U3463" s="5" t="s">
        <v>8329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12">
        <f t="shared" si="218"/>
        <v>42195.5</v>
      </c>
      <c r="K3464" s="5">
        <v>1435181628</v>
      </c>
      <c r="L3464" s="12">
        <f t="shared" si="219"/>
        <v>42179.648472222223</v>
      </c>
      <c r="M3464" t="b">
        <v>0</v>
      </c>
      <c r="N3464" s="5">
        <v>17</v>
      </c>
      <c r="O3464" t="b">
        <v>1</v>
      </c>
      <c r="P3464" s="5" t="s">
        <v>8269</v>
      </c>
      <c r="Q3464" s="5">
        <f t="shared" si="216"/>
        <v>202</v>
      </c>
      <c r="R3464" s="5">
        <v>29.705882352941178</v>
      </c>
      <c r="S3464" s="5">
        <f t="shared" si="217"/>
        <v>29.705882352941178</v>
      </c>
      <c r="T3464" s="5" t="s">
        <v>8328</v>
      </c>
      <c r="U3464" s="5" t="s">
        <v>8329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12">
        <f t="shared" si="218"/>
        <v>42653.915972222225</v>
      </c>
      <c r="K3465" s="5">
        <v>1472594585</v>
      </c>
      <c r="L3465" s="12">
        <f t="shared" si="219"/>
        <v>42612.668807870374</v>
      </c>
      <c r="M3465" t="b">
        <v>0</v>
      </c>
      <c r="N3465" s="5">
        <v>114</v>
      </c>
      <c r="O3465" t="b">
        <v>1</v>
      </c>
      <c r="P3465" s="5" t="s">
        <v>8269</v>
      </c>
      <c r="Q3465" s="5">
        <f t="shared" si="216"/>
        <v>103.38</v>
      </c>
      <c r="R3465" s="5">
        <v>90.684210526315795</v>
      </c>
      <c r="S3465" s="5">
        <f t="shared" si="217"/>
        <v>90.684210526315795</v>
      </c>
      <c r="T3465" s="5" t="s">
        <v>8328</v>
      </c>
      <c r="U3465" s="5" t="s">
        <v>8329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12">
        <f t="shared" si="218"/>
        <v>42604.880057870367</v>
      </c>
      <c r="K3466" s="5">
        <v>1469329637</v>
      </c>
      <c r="L3466" s="12">
        <f t="shared" si="219"/>
        <v>42574.880057870367</v>
      </c>
      <c r="M3466" t="b">
        <v>0</v>
      </c>
      <c r="N3466" s="5">
        <v>93</v>
      </c>
      <c r="O3466" t="b">
        <v>1</v>
      </c>
      <c r="P3466" s="5" t="s">
        <v>8269</v>
      </c>
      <c r="Q3466" s="5">
        <f t="shared" si="216"/>
        <v>102.3236</v>
      </c>
      <c r="R3466" s="5">
        <v>55.012688172043013</v>
      </c>
      <c r="S3466" s="5">
        <f t="shared" si="217"/>
        <v>55.012688172043013</v>
      </c>
      <c r="T3466" s="5" t="s">
        <v>8328</v>
      </c>
      <c r="U3466" s="5" t="s">
        <v>8329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12">
        <f t="shared" si="218"/>
        <v>42225.416666666672</v>
      </c>
      <c r="K3467" s="5">
        <v>1436972472</v>
      </c>
      <c r="L3467" s="12">
        <f t="shared" si="219"/>
        <v>42200.375833333332</v>
      </c>
      <c r="M3467" t="b">
        <v>0</v>
      </c>
      <c r="N3467" s="5">
        <v>36</v>
      </c>
      <c r="O3467" t="b">
        <v>1</v>
      </c>
      <c r="P3467" s="5" t="s">
        <v>8269</v>
      </c>
      <c r="Q3467" s="5">
        <f t="shared" si="216"/>
        <v>103</v>
      </c>
      <c r="R3467" s="5">
        <v>57.222222222222221</v>
      </c>
      <c r="S3467" s="5">
        <f t="shared" si="217"/>
        <v>57.222222222222221</v>
      </c>
      <c r="T3467" s="5" t="s">
        <v>8328</v>
      </c>
      <c r="U3467" s="5" t="s">
        <v>8329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12">
        <f t="shared" si="218"/>
        <v>42479.727430555555</v>
      </c>
      <c r="K3468" s="5">
        <v>1455928050</v>
      </c>
      <c r="L3468" s="12">
        <f t="shared" si="219"/>
        <v>42419.769097222219</v>
      </c>
      <c r="M3468" t="b">
        <v>0</v>
      </c>
      <c r="N3468" s="5">
        <v>61</v>
      </c>
      <c r="O3468" t="b">
        <v>1</v>
      </c>
      <c r="P3468" s="5" t="s">
        <v>8269</v>
      </c>
      <c r="Q3468" s="5">
        <f t="shared" si="216"/>
        <v>127.14285714285714</v>
      </c>
      <c r="R3468" s="5">
        <v>72.950819672131146</v>
      </c>
      <c r="S3468" s="5">
        <f t="shared" si="217"/>
        <v>72.950819672131146</v>
      </c>
      <c r="T3468" s="5" t="s">
        <v>8328</v>
      </c>
      <c r="U3468" s="5" t="s">
        <v>8329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12">
        <f t="shared" si="218"/>
        <v>42083.380000000005</v>
      </c>
      <c r="K3469" s="5">
        <v>1424275632</v>
      </c>
      <c r="L3469" s="12">
        <f t="shared" si="219"/>
        <v>42053.421666666662</v>
      </c>
      <c r="M3469" t="b">
        <v>0</v>
      </c>
      <c r="N3469" s="5">
        <v>47</v>
      </c>
      <c r="O3469" t="b">
        <v>1</v>
      </c>
      <c r="P3469" s="5" t="s">
        <v>8269</v>
      </c>
      <c r="Q3469" s="5">
        <f t="shared" si="216"/>
        <v>101</v>
      </c>
      <c r="R3469" s="5">
        <v>64.468085106382972</v>
      </c>
      <c r="S3469" s="5">
        <f t="shared" si="217"/>
        <v>64.468085106382972</v>
      </c>
      <c r="T3469" s="5" t="s">
        <v>8328</v>
      </c>
      <c r="U3469" s="5" t="s">
        <v>8329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12">
        <f t="shared" si="218"/>
        <v>42633.875</v>
      </c>
      <c r="K3470" s="5">
        <v>1471976529</v>
      </c>
      <c r="L3470" s="12">
        <f t="shared" si="219"/>
        <v>42605.515381944446</v>
      </c>
      <c r="M3470" t="b">
        <v>0</v>
      </c>
      <c r="N3470" s="5">
        <v>17</v>
      </c>
      <c r="O3470" t="b">
        <v>1</v>
      </c>
      <c r="P3470" s="5" t="s">
        <v>8269</v>
      </c>
      <c r="Q3470" s="5">
        <f t="shared" si="216"/>
        <v>121.78</v>
      </c>
      <c r="R3470" s="5">
        <v>716.35294117647061</v>
      </c>
      <c r="S3470" s="5">
        <f t="shared" si="217"/>
        <v>716.35294117647061</v>
      </c>
      <c r="T3470" s="5" t="s">
        <v>8328</v>
      </c>
      <c r="U3470" s="5" t="s">
        <v>8329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12">
        <f t="shared" si="218"/>
        <v>42488.391724537039</v>
      </c>
      <c r="K3471" s="5">
        <v>1459265045</v>
      </c>
      <c r="L3471" s="12">
        <f t="shared" si="219"/>
        <v>42458.391724537039</v>
      </c>
      <c r="M3471" t="b">
        <v>0</v>
      </c>
      <c r="N3471" s="5">
        <v>63</v>
      </c>
      <c r="O3471" t="b">
        <v>1</v>
      </c>
      <c r="P3471" s="5" t="s">
        <v>8269</v>
      </c>
      <c r="Q3471" s="5">
        <f t="shared" si="216"/>
        <v>113.39285714285714</v>
      </c>
      <c r="R3471" s="5">
        <v>50.396825396825399</v>
      </c>
      <c r="S3471" s="5">
        <f t="shared" si="217"/>
        <v>50.396825396825399</v>
      </c>
      <c r="T3471" s="5" t="s">
        <v>8328</v>
      </c>
      <c r="U3471" s="5" t="s">
        <v>8329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12">
        <f t="shared" si="218"/>
        <v>42566.651388888888</v>
      </c>
      <c r="K3472" s="5">
        <v>1465345902</v>
      </c>
      <c r="L3472" s="12">
        <f t="shared" si="219"/>
        <v>42528.772013888884</v>
      </c>
      <c r="M3472" t="b">
        <v>0</v>
      </c>
      <c r="N3472" s="5">
        <v>9</v>
      </c>
      <c r="O3472" t="b">
        <v>1</v>
      </c>
      <c r="P3472" s="5" t="s">
        <v>8269</v>
      </c>
      <c r="Q3472" s="5">
        <f t="shared" si="216"/>
        <v>150</v>
      </c>
      <c r="R3472" s="5">
        <v>41.666666666666664</v>
      </c>
      <c r="S3472" s="5">
        <f t="shared" si="217"/>
        <v>41.666666666666664</v>
      </c>
      <c r="T3472" s="5" t="s">
        <v>8328</v>
      </c>
      <c r="U3472" s="5" t="s">
        <v>8329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12">
        <f t="shared" si="218"/>
        <v>41882.583333333336</v>
      </c>
      <c r="K3473" s="5">
        <v>1405971690</v>
      </c>
      <c r="L3473" s="12">
        <f t="shared" si="219"/>
        <v>41841.570486111115</v>
      </c>
      <c r="M3473" t="b">
        <v>0</v>
      </c>
      <c r="N3473" s="5">
        <v>30</v>
      </c>
      <c r="O3473" t="b">
        <v>1</v>
      </c>
      <c r="P3473" s="5" t="s">
        <v>8269</v>
      </c>
      <c r="Q3473" s="5">
        <f t="shared" si="216"/>
        <v>214.6</v>
      </c>
      <c r="R3473" s="5">
        <v>35.766666666666666</v>
      </c>
      <c r="S3473" s="5">
        <f t="shared" si="217"/>
        <v>35.766666666666666</v>
      </c>
      <c r="T3473" s="5" t="s">
        <v>8328</v>
      </c>
      <c r="U3473" s="5" t="s">
        <v>8329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12">
        <f t="shared" si="218"/>
        <v>41948.999305555553</v>
      </c>
      <c r="K3474" s="5">
        <v>1413432331</v>
      </c>
      <c r="L3474" s="12">
        <f t="shared" si="219"/>
        <v>41927.920497685183</v>
      </c>
      <c r="M3474" t="b">
        <v>0</v>
      </c>
      <c r="N3474" s="5">
        <v>23</v>
      </c>
      <c r="O3474" t="b">
        <v>1</v>
      </c>
      <c r="P3474" s="5" t="s">
        <v>8269</v>
      </c>
      <c r="Q3474" s="5">
        <f t="shared" si="216"/>
        <v>102.05</v>
      </c>
      <c r="R3474" s="5">
        <v>88.739130434782609</v>
      </c>
      <c r="S3474" s="5">
        <f t="shared" si="217"/>
        <v>88.739130434782609</v>
      </c>
      <c r="T3474" s="5" t="s">
        <v>8328</v>
      </c>
      <c r="U3474" s="5" t="s">
        <v>8329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12">
        <f t="shared" si="218"/>
        <v>42083.602083333331</v>
      </c>
      <c r="K3475" s="5">
        <v>1425067296</v>
      </c>
      <c r="L3475" s="12">
        <f t="shared" si="219"/>
        <v>42062.584444444445</v>
      </c>
      <c r="M3475" t="b">
        <v>0</v>
      </c>
      <c r="N3475" s="5">
        <v>33</v>
      </c>
      <c r="O3475" t="b">
        <v>1</v>
      </c>
      <c r="P3475" s="5" t="s">
        <v>8269</v>
      </c>
      <c r="Q3475" s="5">
        <f t="shared" si="216"/>
        <v>100</v>
      </c>
      <c r="R3475" s="5">
        <v>148.4848484848485</v>
      </c>
      <c r="S3475" s="5">
        <f t="shared" si="217"/>
        <v>148.4848484848485</v>
      </c>
      <c r="T3475" s="5" t="s">
        <v>8328</v>
      </c>
      <c r="U3475" s="5" t="s">
        <v>8329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12">
        <f t="shared" si="218"/>
        <v>42571.251516203702</v>
      </c>
      <c r="K3476" s="5">
        <v>1466424131</v>
      </c>
      <c r="L3476" s="12">
        <f t="shared" si="219"/>
        <v>42541.251516203702</v>
      </c>
      <c r="M3476" t="b">
        <v>0</v>
      </c>
      <c r="N3476" s="5">
        <v>39</v>
      </c>
      <c r="O3476" t="b">
        <v>1</v>
      </c>
      <c r="P3476" s="5" t="s">
        <v>8269</v>
      </c>
      <c r="Q3476" s="5">
        <f t="shared" si="216"/>
        <v>101</v>
      </c>
      <c r="R3476" s="5">
        <v>51.794871794871796</v>
      </c>
      <c r="S3476" s="5">
        <f t="shared" si="217"/>
        <v>51.794871794871796</v>
      </c>
      <c r="T3476" s="5" t="s">
        <v>8328</v>
      </c>
      <c r="U3476" s="5" t="s">
        <v>8329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12">
        <f t="shared" si="218"/>
        <v>41945.75</v>
      </c>
      <c r="K3477" s="5">
        <v>1412629704</v>
      </c>
      <c r="L3477" s="12">
        <f t="shared" si="219"/>
        <v>41918.630833333329</v>
      </c>
      <c r="M3477" t="b">
        <v>0</v>
      </c>
      <c r="N3477" s="5">
        <v>17</v>
      </c>
      <c r="O3477" t="b">
        <v>1</v>
      </c>
      <c r="P3477" s="5" t="s">
        <v>8269</v>
      </c>
      <c r="Q3477" s="5">
        <f t="shared" si="216"/>
        <v>113.33333333333333</v>
      </c>
      <c r="R3477" s="5">
        <v>20</v>
      </c>
      <c r="S3477" s="5">
        <f t="shared" si="217"/>
        <v>20</v>
      </c>
      <c r="T3477" s="5" t="s">
        <v>8328</v>
      </c>
      <c r="U3477" s="5" t="s">
        <v>8329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12">
        <f t="shared" si="218"/>
        <v>41938.875</v>
      </c>
      <c r="K3478" s="5">
        <v>1412836990</v>
      </c>
      <c r="L3478" s="12">
        <f t="shared" si="219"/>
        <v>41921.029976851853</v>
      </c>
      <c r="M3478" t="b">
        <v>0</v>
      </c>
      <c r="N3478" s="5">
        <v>6</v>
      </c>
      <c r="O3478" t="b">
        <v>1</v>
      </c>
      <c r="P3478" s="5" t="s">
        <v>8269</v>
      </c>
      <c r="Q3478" s="5">
        <f t="shared" si="216"/>
        <v>104</v>
      </c>
      <c r="R3478" s="5">
        <v>52</v>
      </c>
      <c r="S3478" s="5">
        <f t="shared" si="217"/>
        <v>52</v>
      </c>
      <c r="T3478" s="5" t="s">
        <v>8328</v>
      </c>
      <c r="U3478" s="5" t="s">
        <v>8329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12">
        <f t="shared" si="218"/>
        <v>42140.875</v>
      </c>
      <c r="K3479" s="5">
        <v>1430761243</v>
      </c>
      <c r="L3479" s="12">
        <f t="shared" si="219"/>
        <v>42128.486608796295</v>
      </c>
      <c r="M3479" t="b">
        <v>0</v>
      </c>
      <c r="N3479" s="5">
        <v>39</v>
      </c>
      <c r="O3479" t="b">
        <v>1</v>
      </c>
      <c r="P3479" s="5" t="s">
        <v>8269</v>
      </c>
      <c r="Q3479" s="5">
        <f t="shared" si="216"/>
        <v>115.33333333333333</v>
      </c>
      <c r="R3479" s="5">
        <v>53.230769230769234</v>
      </c>
      <c r="S3479" s="5">
        <f t="shared" si="217"/>
        <v>53.230769230769234</v>
      </c>
      <c r="T3479" s="5" t="s">
        <v>8328</v>
      </c>
      <c r="U3479" s="5" t="s">
        <v>8329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12">
        <f t="shared" si="218"/>
        <v>42079.625</v>
      </c>
      <c r="K3480" s="5">
        <v>1424296822</v>
      </c>
      <c r="L3480" s="12">
        <f t="shared" si="219"/>
        <v>42053.666921296295</v>
      </c>
      <c r="M3480" t="b">
        <v>0</v>
      </c>
      <c r="N3480" s="5">
        <v>57</v>
      </c>
      <c r="O3480" t="b">
        <v>1</v>
      </c>
      <c r="P3480" s="5" t="s">
        <v>8269</v>
      </c>
      <c r="Q3480" s="5">
        <f t="shared" si="216"/>
        <v>112.85</v>
      </c>
      <c r="R3480" s="5">
        <v>39.596491228070178</v>
      </c>
      <c r="S3480" s="5">
        <f t="shared" si="217"/>
        <v>39.596491228070178</v>
      </c>
      <c r="T3480" s="5" t="s">
        <v>8328</v>
      </c>
      <c r="U3480" s="5" t="s">
        <v>8329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12">
        <f t="shared" si="218"/>
        <v>41811.605092592596</v>
      </c>
      <c r="K3481" s="5">
        <v>1400790680</v>
      </c>
      <c r="L3481" s="12">
        <f t="shared" si="219"/>
        <v>41781.605092592596</v>
      </c>
      <c r="M3481" t="b">
        <v>0</v>
      </c>
      <c r="N3481" s="5">
        <v>56</v>
      </c>
      <c r="O3481" t="b">
        <v>1</v>
      </c>
      <c r="P3481" s="5" t="s">
        <v>8269</v>
      </c>
      <c r="Q3481" s="5">
        <f t="shared" si="216"/>
        <v>127.86666666666666</v>
      </c>
      <c r="R3481" s="5">
        <v>34.25</v>
      </c>
      <c r="S3481" s="5">
        <f t="shared" si="217"/>
        <v>34.25</v>
      </c>
      <c r="T3481" s="5" t="s">
        <v>8328</v>
      </c>
      <c r="U3481" s="5" t="s">
        <v>8329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12">
        <f t="shared" si="218"/>
        <v>42195.625</v>
      </c>
      <c r="K3482" s="5">
        <v>1434440227</v>
      </c>
      <c r="L3482" s="12">
        <f t="shared" si="219"/>
        <v>42171.067442129628</v>
      </c>
      <c r="M3482" t="b">
        <v>0</v>
      </c>
      <c r="N3482" s="5">
        <v>13</v>
      </c>
      <c r="O3482" t="b">
        <v>1</v>
      </c>
      <c r="P3482" s="5" t="s">
        <v>8269</v>
      </c>
      <c r="Q3482" s="5">
        <f t="shared" si="216"/>
        <v>142.66666666666666</v>
      </c>
      <c r="R3482" s="5">
        <v>164.61538461538461</v>
      </c>
      <c r="S3482" s="5">
        <f t="shared" si="217"/>
        <v>164.61538461538461</v>
      </c>
      <c r="T3482" s="5" t="s">
        <v>8328</v>
      </c>
      <c r="U3482" s="5" t="s">
        <v>8329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12">
        <f t="shared" si="218"/>
        <v>42005.997546296298</v>
      </c>
      <c r="K3483" s="5">
        <v>1418709388</v>
      </c>
      <c r="L3483" s="12">
        <f t="shared" si="219"/>
        <v>41988.997546296298</v>
      </c>
      <c r="M3483" t="b">
        <v>0</v>
      </c>
      <c r="N3483" s="5">
        <v>95</v>
      </c>
      <c r="O3483" t="b">
        <v>1</v>
      </c>
      <c r="P3483" s="5" t="s">
        <v>8269</v>
      </c>
      <c r="Q3483" s="5">
        <f t="shared" si="216"/>
        <v>118.8</v>
      </c>
      <c r="R3483" s="5">
        <v>125.05263157894737</v>
      </c>
      <c r="S3483" s="5">
        <f t="shared" si="217"/>
        <v>125.05263157894737</v>
      </c>
      <c r="T3483" s="5" t="s">
        <v>8328</v>
      </c>
      <c r="U3483" s="5" t="s">
        <v>8329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12">
        <f t="shared" si="218"/>
        <v>41826.521597222221</v>
      </c>
      <c r="K3484" s="5">
        <v>1402079466</v>
      </c>
      <c r="L3484" s="12">
        <f t="shared" si="219"/>
        <v>41796.521597222221</v>
      </c>
      <c r="M3484" t="b">
        <v>0</v>
      </c>
      <c r="N3484" s="5">
        <v>80</v>
      </c>
      <c r="O3484" t="b">
        <v>1</v>
      </c>
      <c r="P3484" s="5" t="s">
        <v>8269</v>
      </c>
      <c r="Q3484" s="5">
        <f t="shared" si="216"/>
        <v>138.33333333333334</v>
      </c>
      <c r="R3484" s="5">
        <v>51.875</v>
      </c>
      <c r="S3484" s="5">
        <f t="shared" si="217"/>
        <v>51.875</v>
      </c>
      <c r="T3484" s="5" t="s">
        <v>8328</v>
      </c>
      <c r="U3484" s="5" t="s">
        <v>8329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12">
        <f t="shared" si="218"/>
        <v>41823.418761574074</v>
      </c>
      <c r="K3485" s="5">
        <v>1401811381</v>
      </c>
      <c r="L3485" s="12">
        <f t="shared" si="219"/>
        <v>41793.418761574074</v>
      </c>
      <c r="M3485" t="b">
        <v>0</v>
      </c>
      <c r="N3485" s="5">
        <v>133</v>
      </c>
      <c r="O3485" t="b">
        <v>1</v>
      </c>
      <c r="P3485" s="5" t="s">
        <v>8269</v>
      </c>
      <c r="Q3485" s="5">
        <f t="shared" si="216"/>
        <v>159.9402985074627</v>
      </c>
      <c r="R3485" s="5">
        <v>40.285714285714285</v>
      </c>
      <c r="S3485" s="5">
        <f t="shared" si="217"/>
        <v>40.285714285714285</v>
      </c>
      <c r="T3485" s="5" t="s">
        <v>8328</v>
      </c>
      <c r="U3485" s="5" t="s">
        <v>8329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12">
        <f t="shared" si="218"/>
        <v>42536.510405092587</v>
      </c>
      <c r="K3486" s="5">
        <v>1463422499</v>
      </c>
      <c r="L3486" s="12">
        <f t="shared" si="219"/>
        <v>42506.510405092587</v>
      </c>
      <c r="M3486" t="b">
        <v>0</v>
      </c>
      <c r="N3486" s="5">
        <v>44</v>
      </c>
      <c r="O3486" t="b">
        <v>1</v>
      </c>
      <c r="P3486" s="5" t="s">
        <v>8269</v>
      </c>
      <c r="Q3486" s="5">
        <f t="shared" si="216"/>
        <v>114.24</v>
      </c>
      <c r="R3486" s="5">
        <v>64.909090909090907</v>
      </c>
      <c r="S3486" s="5">
        <f t="shared" si="217"/>
        <v>64.909090909090907</v>
      </c>
      <c r="T3486" s="5" t="s">
        <v>8328</v>
      </c>
      <c r="U3486" s="5" t="s">
        <v>8329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12">
        <f t="shared" si="218"/>
        <v>42402.443055555559</v>
      </c>
      <c r="K3487" s="5">
        <v>1451839080</v>
      </c>
      <c r="L3487" s="12">
        <f t="shared" si="219"/>
        <v>42372.443055555559</v>
      </c>
      <c r="M3487" t="b">
        <v>0</v>
      </c>
      <c r="N3487" s="5">
        <v>30</v>
      </c>
      <c r="O3487" t="b">
        <v>1</v>
      </c>
      <c r="P3487" s="5" t="s">
        <v>8269</v>
      </c>
      <c r="Q3487" s="5">
        <f t="shared" si="216"/>
        <v>100.60606060606061</v>
      </c>
      <c r="R3487" s="5">
        <v>55.333333333333336</v>
      </c>
      <c r="S3487" s="5">
        <f t="shared" si="217"/>
        <v>55.333333333333336</v>
      </c>
      <c r="T3487" s="5" t="s">
        <v>8328</v>
      </c>
      <c r="U3487" s="5" t="s">
        <v>8329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12">
        <f t="shared" si="218"/>
        <v>42158.040972222225</v>
      </c>
      <c r="K3488" s="5">
        <v>1430600401</v>
      </c>
      <c r="L3488" s="12">
        <f t="shared" si="219"/>
        <v>42126.62501157407</v>
      </c>
      <c r="M3488" t="b">
        <v>0</v>
      </c>
      <c r="N3488" s="5">
        <v>56</v>
      </c>
      <c r="O3488" t="b">
        <v>1</v>
      </c>
      <c r="P3488" s="5" t="s">
        <v>8269</v>
      </c>
      <c r="Q3488" s="5">
        <f t="shared" si="216"/>
        <v>155.19999999999999</v>
      </c>
      <c r="R3488" s="5">
        <v>83.142857142857139</v>
      </c>
      <c r="S3488" s="5">
        <f t="shared" si="217"/>
        <v>83.142857142857139</v>
      </c>
      <c r="T3488" s="5" t="s">
        <v>8328</v>
      </c>
      <c r="U3488" s="5" t="s">
        <v>8329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12">
        <f t="shared" si="218"/>
        <v>42179.690416666665</v>
      </c>
      <c r="K3489" s="5">
        <v>1432593252</v>
      </c>
      <c r="L3489" s="12">
        <f t="shared" si="219"/>
        <v>42149.690416666665</v>
      </c>
      <c r="M3489" t="b">
        <v>0</v>
      </c>
      <c r="N3489" s="5">
        <v>66</v>
      </c>
      <c r="O3489" t="b">
        <v>1</v>
      </c>
      <c r="P3489" s="5" t="s">
        <v>8269</v>
      </c>
      <c r="Q3489" s="5">
        <f t="shared" si="216"/>
        <v>127.75</v>
      </c>
      <c r="R3489" s="5">
        <v>38.712121212121211</v>
      </c>
      <c r="S3489" s="5">
        <f t="shared" si="217"/>
        <v>38.712121212121211</v>
      </c>
      <c r="T3489" s="5" t="s">
        <v>8328</v>
      </c>
      <c r="U3489" s="5" t="s">
        <v>8329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12">
        <f t="shared" si="218"/>
        <v>42111.416666666672</v>
      </c>
      <c r="K3490" s="5">
        <v>1427221560</v>
      </c>
      <c r="L3490" s="12">
        <f t="shared" si="219"/>
        <v>42087.518055555556</v>
      </c>
      <c r="M3490" t="b">
        <v>0</v>
      </c>
      <c r="N3490" s="5">
        <v>29</v>
      </c>
      <c r="O3490" t="b">
        <v>1</v>
      </c>
      <c r="P3490" s="5" t="s">
        <v>8269</v>
      </c>
      <c r="Q3490" s="5">
        <f t="shared" si="216"/>
        <v>121.2</v>
      </c>
      <c r="R3490" s="5">
        <v>125.37931034482759</v>
      </c>
      <c r="S3490" s="5">
        <f t="shared" si="217"/>
        <v>125.37931034482759</v>
      </c>
      <c r="T3490" s="5" t="s">
        <v>8328</v>
      </c>
      <c r="U3490" s="5" t="s">
        <v>8329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12">
        <f t="shared" si="218"/>
        <v>41783.625</v>
      </c>
      <c r="K3491" s="5">
        <v>1398352531</v>
      </c>
      <c r="L3491" s="12">
        <f t="shared" si="219"/>
        <v>41753.385775462964</v>
      </c>
      <c r="M3491" t="b">
        <v>0</v>
      </c>
      <c r="N3491" s="5">
        <v>72</v>
      </c>
      <c r="O3491" t="b">
        <v>1</v>
      </c>
      <c r="P3491" s="5" t="s">
        <v>8269</v>
      </c>
      <c r="Q3491" s="5">
        <f t="shared" si="216"/>
        <v>112.7</v>
      </c>
      <c r="R3491" s="5">
        <v>78.263888888888886</v>
      </c>
      <c r="S3491" s="5">
        <f t="shared" si="217"/>
        <v>78.263888888888886</v>
      </c>
      <c r="T3491" s="5" t="s">
        <v>8328</v>
      </c>
      <c r="U3491" s="5" t="s">
        <v>8329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12">
        <f t="shared" si="218"/>
        <v>42473.552361111113</v>
      </c>
      <c r="K3492" s="5">
        <v>1457982924</v>
      </c>
      <c r="L3492" s="12">
        <f t="shared" si="219"/>
        <v>42443.552361111113</v>
      </c>
      <c r="M3492" t="b">
        <v>0</v>
      </c>
      <c r="N3492" s="5">
        <v>27</v>
      </c>
      <c r="O3492" t="b">
        <v>1</v>
      </c>
      <c r="P3492" s="5" t="s">
        <v>8269</v>
      </c>
      <c r="Q3492" s="5">
        <f t="shared" si="216"/>
        <v>127.5</v>
      </c>
      <c r="R3492" s="5">
        <v>47.222222222222221</v>
      </c>
      <c r="S3492" s="5">
        <f t="shared" si="217"/>
        <v>47.222222222222221</v>
      </c>
      <c r="T3492" s="5" t="s">
        <v>8328</v>
      </c>
      <c r="U3492" s="5" t="s">
        <v>8329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12">
        <f t="shared" si="218"/>
        <v>42141.999814814815</v>
      </c>
      <c r="K3493" s="5">
        <v>1430114384</v>
      </c>
      <c r="L3493" s="12">
        <f t="shared" si="219"/>
        <v>42120.999814814815</v>
      </c>
      <c r="M3493" t="b">
        <v>0</v>
      </c>
      <c r="N3493" s="5">
        <v>10</v>
      </c>
      <c r="O3493" t="b">
        <v>1</v>
      </c>
      <c r="P3493" s="5" t="s">
        <v>8269</v>
      </c>
      <c r="Q3493" s="5">
        <f t="shared" si="216"/>
        <v>158.19999999999999</v>
      </c>
      <c r="R3493" s="5">
        <v>79.099999999999994</v>
      </c>
      <c r="S3493" s="5">
        <f t="shared" si="217"/>
        <v>79.099999999999994</v>
      </c>
      <c r="T3493" s="5" t="s">
        <v>8328</v>
      </c>
      <c r="U3493" s="5" t="s">
        <v>8329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12">
        <f t="shared" si="218"/>
        <v>42302.759224537032</v>
      </c>
      <c r="K3494" s="5">
        <v>1442794397</v>
      </c>
      <c r="L3494" s="12">
        <f t="shared" si="219"/>
        <v>42267.759224537032</v>
      </c>
      <c r="M3494" t="b">
        <v>0</v>
      </c>
      <c r="N3494" s="5">
        <v>35</v>
      </c>
      <c r="O3494" t="b">
        <v>1</v>
      </c>
      <c r="P3494" s="5" t="s">
        <v>8269</v>
      </c>
      <c r="Q3494" s="5">
        <f t="shared" si="216"/>
        <v>105.26894736842105</v>
      </c>
      <c r="R3494" s="5">
        <v>114.29199999999999</v>
      </c>
      <c r="S3494" s="5">
        <f t="shared" si="217"/>
        <v>114.29199999999999</v>
      </c>
      <c r="T3494" s="5" t="s">
        <v>8328</v>
      </c>
      <c r="U3494" s="5" t="s">
        <v>8329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12">
        <f t="shared" si="218"/>
        <v>41867.96597222222</v>
      </c>
      <c r="K3495" s="5">
        <v>1406580436</v>
      </c>
      <c r="L3495" s="12">
        <f t="shared" si="219"/>
        <v>41848.616157407407</v>
      </c>
      <c r="M3495" t="b">
        <v>0</v>
      </c>
      <c r="N3495" s="5">
        <v>29</v>
      </c>
      <c r="O3495" t="b">
        <v>1</v>
      </c>
      <c r="P3495" s="5" t="s">
        <v>8269</v>
      </c>
      <c r="Q3495" s="5">
        <f t="shared" si="216"/>
        <v>100</v>
      </c>
      <c r="R3495" s="5">
        <v>51.724137931034484</v>
      </c>
      <c r="S3495" s="5">
        <f t="shared" si="217"/>
        <v>51.724137931034484</v>
      </c>
      <c r="T3495" s="5" t="s">
        <v>8328</v>
      </c>
      <c r="U3495" s="5" t="s">
        <v>8329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12">
        <f t="shared" si="218"/>
        <v>42700</v>
      </c>
      <c r="K3496" s="5">
        <v>1479186575</v>
      </c>
      <c r="L3496" s="12">
        <f t="shared" si="219"/>
        <v>42688.964988425927</v>
      </c>
      <c r="M3496" t="b">
        <v>0</v>
      </c>
      <c r="N3496" s="5">
        <v>13</v>
      </c>
      <c r="O3496" t="b">
        <v>1</v>
      </c>
      <c r="P3496" s="5" t="s">
        <v>8269</v>
      </c>
      <c r="Q3496" s="5">
        <f t="shared" si="216"/>
        <v>100</v>
      </c>
      <c r="R3496" s="5">
        <v>30.76923076923077</v>
      </c>
      <c r="S3496" s="5">
        <f t="shared" si="217"/>
        <v>30.76923076923077</v>
      </c>
      <c r="T3496" s="5" t="s">
        <v>8328</v>
      </c>
      <c r="U3496" s="5" t="s">
        <v>8329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12">
        <f t="shared" si="218"/>
        <v>41944.470833333333</v>
      </c>
      <c r="K3497" s="5">
        <v>1412360309</v>
      </c>
      <c r="L3497" s="12">
        <f t="shared" si="219"/>
        <v>41915.512835648144</v>
      </c>
      <c r="M3497" t="b">
        <v>0</v>
      </c>
      <c r="N3497" s="5">
        <v>72</v>
      </c>
      <c r="O3497" t="b">
        <v>1</v>
      </c>
      <c r="P3497" s="5" t="s">
        <v>8269</v>
      </c>
      <c r="Q3497" s="5">
        <f t="shared" si="216"/>
        <v>106.86</v>
      </c>
      <c r="R3497" s="5">
        <v>74.208333333333329</v>
      </c>
      <c r="S3497" s="5">
        <f t="shared" si="217"/>
        <v>74.208333333333329</v>
      </c>
      <c r="T3497" s="5" t="s">
        <v>8328</v>
      </c>
      <c r="U3497" s="5" t="s">
        <v>8329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12">
        <f t="shared" si="218"/>
        <v>42624.596828703703</v>
      </c>
      <c r="K3498" s="5">
        <v>1470169166</v>
      </c>
      <c r="L3498" s="12">
        <f t="shared" si="219"/>
        <v>42584.596828703703</v>
      </c>
      <c r="M3498" t="b">
        <v>0</v>
      </c>
      <c r="N3498" s="5">
        <v>78</v>
      </c>
      <c r="O3498" t="b">
        <v>1</v>
      </c>
      <c r="P3498" s="5" t="s">
        <v>8269</v>
      </c>
      <c r="Q3498" s="5">
        <f t="shared" si="216"/>
        <v>124.4</v>
      </c>
      <c r="R3498" s="5">
        <v>47.846153846153847</v>
      </c>
      <c r="S3498" s="5">
        <f t="shared" si="217"/>
        <v>47.846153846153847</v>
      </c>
      <c r="T3498" s="5" t="s">
        <v>8328</v>
      </c>
      <c r="U3498" s="5" t="s">
        <v>8329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12">
        <f t="shared" si="218"/>
        <v>42523.666666666672</v>
      </c>
      <c r="K3499" s="5">
        <v>1463852904</v>
      </c>
      <c r="L3499" s="12">
        <f t="shared" si="219"/>
        <v>42511.491944444446</v>
      </c>
      <c r="M3499" t="b">
        <v>0</v>
      </c>
      <c r="N3499" s="5">
        <v>49</v>
      </c>
      <c r="O3499" t="b">
        <v>1</v>
      </c>
      <c r="P3499" s="5" t="s">
        <v>8269</v>
      </c>
      <c r="Q3499" s="5">
        <f t="shared" si="216"/>
        <v>108.70406189555126</v>
      </c>
      <c r="R3499" s="5">
        <v>34.408163265306122</v>
      </c>
      <c r="S3499" s="5">
        <f t="shared" si="217"/>
        <v>34.408163265306122</v>
      </c>
      <c r="T3499" s="5" t="s">
        <v>8328</v>
      </c>
      <c r="U3499" s="5" t="s">
        <v>8329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12">
        <f t="shared" si="218"/>
        <v>42518.655555555553</v>
      </c>
      <c r="K3500" s="5">
        <v>1459309704</v>
      </c>
      <c r="L3500" s="12">
        <f t="shared" si="219"/>
        <v>42458.90861111111</v>
      </c>
      <c r="M3500" t="b">
        <v>0</v>
      </c>
      <c r="N3500" s="5">
        <v>42</v>
      </c>
      <c r="O3500" t="b">
        <v>1</v>
      </c>
      <c r="P3500" s="5" t="s">
        <v>8269</v>
      </c>
      <c r="Q3500" s="5">
        <f t="shared" si="216"/>
        <v>102.42424242424242</v>
      </c>
      <c r="R3500" s="5">
        <v>40.238095238095241</v>
      </c>
      <c r="S3500" s="5">
        <f t="shared" si="217"/>
        <v>40.238095238095241</v>
      </c>
      <c r="T3500" s="5" t="s">
        <v>8328</v>
      </c>
      <c r="U3500" s="5" t="s">
        <v>8329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12">
        <f t="shared" si="218"/>
        <v>42186.040972222225</v>
      </c>
      <c r="K3501" s="5">
        <v>1431046325</v>
      </c>
      <c r="L3501" s="12">
        <f t="shared" si="219"/>
        <v>42131.786168981482</v>
      </c>
      <c r="M3501" t="b">
        <v>0</v>
      </c>
      <c r="N3501" s="5">
        <v>35</v>
      </c>
      <c r="O3501" t="b">
        <v>1</v>
      </c>
      <c r="P3501" s="5" t="s">
        <v>8269</v>
      </c>
      <c r="Q3501" s="5">
        <f t="shared" si="216"/>
        <v>105.5</v>
      </c>
      <c r="R3501" s="5">
        <v>60.285714285714285</v>
      </c>
      <c r="S3501" s="5">
        <f t="shared" si="217"/>
        <v>60.285714285714285</v>
      </c>
      <c r="T3501" s="5" t="s">
        <v>8328</v>
      </c>
      <c r="U3501" s="5" t="s">
        <v>8329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12">
        <f t="shared" si="218"/>
        <v>42435.957638888889</v>
      </c>
      <c r="K3502" s="5">
        <v>1455919438</v>
      </c>
      <c r="L3502" s="12">
        <f t="shared" si="219"/>
        <v>42419.669421296298</v>
      </c>
      <c r="M3502" t="b">
        <v>0</v>
      </c>
      <c r="N3502" s="5">
        <v>42</v>
      </c>
      <c r="O3502" t="b">
        <v>1</v>
      </c>
      <c r="P3502" s="5" t="s">
        <v>8269</v>
      </c>
      <c r="Q3502" s="5">
        <f t="shared" si="216"/>
        <v>106.3</v>
      </c>
      <c r="R3502" s="5">
        <v>25.30952380952381</v>
      </c>
      <c r="S3502" s="5">
        <f t="shared" si="217"/>
        <v>25.30952380952381</v>
      </c>
      <c r="T3502" s="5" t="s">
        <v>8328</v>
      </c>
      <c r="U3502" s="5" t="s">
        <v>8329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12">
        <f t="shared" si="218"/>
        <v>42258.513831018514</v>
      </c>
      <c r="K3503" s="5">
        <v>1439835595</v>
      </c>
      <c r="L3503" s="12">
        <f t="shared" si="219"/>
        <v>42233.513831018514</v>
      </c>
      <c r="M3503" t="b">
        <v>0</v>
      </c>
      <c r="N3503" s="5">
        <v>42</v>
      </c>
      <c r="O3503" t="b">
        <v>1</v>
      </c>
      <c r="P3503" s="5" t="s">
        <v>8269</v>
      </c>
      <c r="Q3503" s="5">
        <f t="shared" si="216"/>
        <v>100.66666666666667</v>
      </c>
      <c r="R3503" s="5">
        <v>35.952380952380949</v>
      </c>
      <c r="S3503" s="5">
        <f t="shared" si="217"/>
        <v>35.952380952380949</v>
      </c>
      <c r="T3503" s="5" t="s">
        <v>8328</v>
      </c>
      <c r="U3503" s="5" t="s">
        <v>8329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12">
        <f t="shared" si="218"/>
        <v>42444.915972222225</v>
      </c>
      <c r="K3504" s="5">
        <v>1456862924</v>
      </c>
      <c r="L3504" s="12">
        <f t="shared" si="219"/>
        <v>42430.589398148149</v>
      </c>
      <c r="M3504" t="b">
        <v>0</v>
      </c>
      <c r="N3504" s="5">
        <v>31</v>
      </c>
      <c r="O3504" t="b">
        <v>1</v>
      </c>
      <c r="P3504" s="5" t="s">
        <v>8269</v>
      </c>
      <c r="Q3504" s="5">
        <f t="shared" si="216"/>
        <v>105.4</v>
      </c>
      <c r="R3504" s="5">
        <v>136</v>
      </c>
      <c r="S3504" s="5">
        <f t="shared" si="217"/>
        <v>136</v>
      </c>
      <c r="T3504" s="5" t="s">
        <v>8328</v>
      </c>
      <c r="U3504" s="5" t="s">
        <v>8329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12">
        <f t="shared" si="218"/>
        <v>42575.228333333333</v>
      </c>
      <c r="K3505" s="5">
        <v>1466767728</v>
      </c>
      <c r="L3505" s="12">
        <f t="shared" si="219"/>
        <v>42545.228333333333</v>
      </c>
      <c r="M3505" t="b">
        <v>0</v>
      </c>
      <c r="N3505" s="5">
        <v>38</v>
      </c>
      <c r="O3505" t="b">
        <v>1</v>
      </c>
      <c r="P3505" s="5" t="s">
        <v>8269</v>
      </c>
      <c r="Q3505" s="5">
        <f t="shared" si="216"/>
        <v>107.56</v>
      </c>
      <c r="R3505" s="5">
        <v>70.763157894736835</v>
      </c>
      <c r="S3505" s="5">
        <f t="shared" si="217"/>
        <v>70.763157894736835</v>
      </c>
      <c r="T3505" s="5" t="s">
        <v>8328</v>
      </c>
      <c r="U3505" s="5" t="s">
        <v>8329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12">
        <f t="shared" si="218"/>
        <v>42327.540405092594</v>
      </c>
      <c r="K3506" s="5">
        <v>1445363891</v>
      </c>
      <c r="L3506" s="12">
        <f t="shared" si="219"/>
        <v>42297.498738425929</v>
      </c>
      <c r="M3506" t="b">
        <v>0</v>
      </c>
      <c r="N3506" s="5">
        <v>8</v>
      </c>
      <c r="O3506" t="b">
        <v>1</v>
      </c>
      <c r="P3506" s="5" t="s">
        <v>8269</v>
      </c>
      <c r="Q3506" s="5">
        <f t="shared" si="216"/>
        <v>100</v>
      </c>
      <c r="R3506" s="5">
        <v>125</v>
      </c>
      <c r="S3506" s="5">
        <f t="shared" si="217"/>
        <v>125</v>
      </c>
      <c r="T3506" s="5" t="s">
        <v>8328</v>
      </c>
      <c r="U3506" s="5" t="s">
        <v>8329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12">
        <f t="shared" si="218"/>
        <v>41771.916666666664</v>
      </c>
      <c r="K3507" s="5">
        <v>1398983245</v>
      </c>
      <c r="L3507" s="12">
        <f t="shared" si="219"/>
        <v>41760.685706018521</v>
      </c>
      <c r="M3507" t="b">
        <v>0</v>
      </c>
      <c r="N3507" s="5">
        <v>39</v>
      </c>
      <c r="O3507" t="b">
        <v>1</v>
      </c>
      <c r="P3507" s="5" t="s">
        <v>8269</v>
      </c>
      <c r="Q3507" s="5">
        <f t="shared" si="216"/>
        <v>103.76</v>
      </c>
      <c r="R3507" s="5">
        <v>66.512820512820511</v>
      </c>
      <c r="S3507" s="5">
        <f t="shared" si="217"/>
        <v>66.512820512820511</v>
      </c>
      <c r="T3507" s="5" t="s">
        <v>8328</v>
      </c>
      <c r="U3507" s="5" t="s">
        <v>8329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12">
        <f t="shared" si="218"/>
        <v>41874.484259259261</v>
      </c>
      <c r="K3508" s="5">
        <v>1404927440</v>
      </c>
      <c r="L3508" s="12">
        <f t="shared" si="219"/>
        <v>41829.484259259261</v>
      </c>
      <c r="M3508" t="b">
        <v>0</v>
      </c>
      <c r="N3508" s="5">
        <v>29</v>
      </c>
      <c r="O3508" t="b">
        <v>1</v>
      </c>
      <c r="P3508" s="5" t="s">
        <v>8269</v>
      </c>
      <c r="Q3508" s="5">
        <f t="shared" si="216"/>
        <v>101.5</v>
      </c>
      <c r="R3508" s="5">
        <v>105</v>
      </c>
      <c r="S3508" s="5">
        <f t="shared" si="217"/>
        <v>105</v>
      </c>
      <c r="T3508" s="5" t="s">
        <v>8328</v>
      </c>
      <c r="U3508" s="5" t="s">
        <v>8329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12">
        <f t="shared" si="218"/>
        <v>42521.67288194444</v>
      </c>
      <c r="K3509" s="5">
        <v>1462140537</v>
      </c>
      <c r="L3509" s="12">
        <f t="shared" si="219"/>
        <v>42491.67288194444</v>
      </c>
      <c r="M3509" t="b">
        <v>0</v>
      </c>
      <c r="N3509" s="5">
        <v>72</v>
      </c>
      <c r="O3509" t="b">
        <v>1</v>
      </c>
      <c r="P3509" s="5" t="s">
        <v>8269</v>
      </c>
      <c r="Q3509" s="5">
        <f t="shared" si="216"/>
        <v>104.4</v>
      </c>
      <c r="R3509" s="5">
        <v>145</v>
      </c>
      <c r="S3509" s="5">
        <f t="shared" si="217"/>
        <v>145</v>
      </c>
      <c r="T3509" s="5" t="s">
        <v>8328</v>
      </c>
      <c r="U3509" s="5" t="s">
        <v>8329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12">
        <f t="shared" si="218"/>
        <v>42500.625</v>
      </c>
      <c r="K3510" s="5">
        <v>1460914253</v>
      </c>
      <c r="L3510" s="12">
        <f t="shared" si="219"/>
        <v>42477.479780092588</v>
      </c>
      <c r="M3510" t="b">
        <v>0</v>
      </c>
      <c r="N3510" s="5">
        <v>15</v>
      </c>
      <c r="O3510" t="b">
        <v>1</v>
      </c>
      <c r="P3510" s="5" t="s">
        <v>8269</v>
      </c>
      <c r="Q3510" s="5">
        <f t="shared" si="216"/>
        <v>180</v>
      </c>
      <c r="R3510" s="5">
        <v>12</v>
      </c>
      <c r="S3510" s="5">
        <f t="shared" si="217"/>
        <v>12</v>
      </c>
      <c r="T3510" s="5" t="s">
        <v>8328</v>
      </c>
      <c r="U3510" s="5" t="s">
        <v>8329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12">
        <f t="shared" si="218"/>
        <v>41963.954861111109</v>
      </c>
      <c r="K3511" s="5">
        <v>1415392666</v>
      </c>
      <c r="L3511" s="12">
        <f t="shared" si="219"/>
        <v>41950.609560185185</v>
      </c>
      <c r="M3511" t="b">
        <v>0</v>
      </c>
      <c r="N3511" s="5">
        <v>33</v>
      </c>
      <c r="O3511" t="b">
        <v>1</v>
      </c>
      <c r="P3511" s="5" t="s">
        <v>8269</v>
      </c>
      <c r="Q3511" s="5">
        <f t="shared" si="216"/>
        <v>106.33333333333333</v>
      </c>
      <c r="R3511" s="5">
        <v>96.666666666666671</v>
      </c>
      <c r="S3511" s="5">
        <f t="shared" si="217"/>
        <v>96.666666666666671</v>
      </c>
      <c r="T3511" s="5" t="s">
        <v>8328</v>
      </c>
      <c r="U3511" s="5" t="s">
        <v>8329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12">
        <f t="shared" si="218"/>
        <v>41822.37090277778</v>
      </c>
      <c r="K3512" s="5">
        <v>1402584846</v>
      </c>
      <c r="L3512" s="12">
        <f t="shared" si="219"/>
        <v>41802.37090277778</v>
      </c>
      <c r="M3512" t="b">
        <v>0</v>
      </c>
      <c r="N3512" s="5">
        <v>15</v>
      </c>
      <c r="O3512" t="b">
        <v>1</v>
      </c>
      <c r="P3512" s="5" t="s">
        <v>8269</v>
      </c>
      <c r="Q3512" s="5">
        <f t="shared" si="216"/>
        <v>100.55555555555556</v>
      </c>
      <c r="R3512" s="5">
        <v>60.333333333333336</v>
      </c>
      <c r="S3512" s="5">
        <f t="shared" si="217"/>
        <v>60.333333333333336</v>
      </c>
      <c r="T3512" s="5" t="s">
        <v>8328</v>
      </c>
      <c r="U3512" s="5" t="s">
        <v>8329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12">
        <f t="shared" si="218"/>
        <v>41950.520833333336</v>
      </c>
      <c r="K3513" s="5">
        <v>1413406695</v>
      </c>
      <c r="L3513" s="12">
        <f t="shared" si="219"/>
        <v>41927.623784722222</v>
      </c>
      <c r="M3513" t="b">
        <v>0</v>
      </c>
      <c r="N3513" s="5">
        <v>19</v>
      </c>
      <c r="O3513" t="b">
        <v>1</v>
      </c>
      <c r="P3513" s="5" t="s">
        <v>8269</v>
      </c>
      <c r="Q3513" s="5">
        <f t="shared" si="216"/>
        <v>101.2</v>
      </c>
      <c r="R3513" s="5">
        <v>79.89473684210526</v>
      </c>
      <c r="S3513" s="5">
        <f t="shared" si="217"/>
        <v>79.89473684210526</v>
      </c>
      <c r="T3513" s="5" t="s">
        <v>8328</v>
      </c>
      <c r="U3513" s="5" t="s">
        <v>8329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12">
        <f t="shared" si="218"/>
        <v>42117.24527777778</v>
      </c>
      <c r="K3514" s="5">
        <v>1424609592</v>
      </c>
      <c r="L3514" s="12">
        <f t="shared" si="219"/>
        <v>42057.286944444444</v>
      </c>
      <c r="M3514" t="b">
        <v>0</v>
      </c>
      <c r="N3514" s="5">
        <v>17</v>
      </c>
      <c r="O3514" t="b">
        <v>1</v>
      </c>
      <c r="P3514" s="5" t="s">
        <v>8269</v>
      </c>
      <c r="Q3514" s="5">
        <f t="shared" si="216"/>
        <v>100</v>
      </c>
      <c r="R3514" s="5">
        <v>58.823529411764703</v>
      </c>
      <c r="S3514" s="5">
        <f t="shared" si="217"/>
        <v>58.823529411764703</v>
      </c>
      <c r="T3514" s="5" t="s">
        <v>8328</v>
      </c>
      <c r="U3514" s="5" t="s">
        <v>8329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12">
        <f t="shared" si="218"/>
        <v>41793.957638888889</v>
      </c>
      <c r="K3515" s="5">
        <v>1400725112</v>
      </c>
      <c r="L3515" s="12">
        <f t="shared" si="219"/>
        <v>41780.846203703702</v>
      </c>
      <c r="M3515" t="b">
        <v>0</v>
      </c>
      <c r="N3515" s="5">
        <v>44</v>
      </c>
      <c r="O3515" t="b">
        <v>1</v>
      </c>
      <c r="P3515" s="5" t="s">
        <v>8269</v>
      </c>
      <c r="Q3515" s="5">
        <f t="shared" si="216"/>
        <v>118.39285714285714</v>
      </c>
      <c r="R3515" s="5">
        <v>75.340909090909093</v>
      </c>
      <c r="S3515" s="5">
        <f t="shared" si="217"/>
        <v>75.340909090909093</v>
      </c>
      <c r="T3515" s="5" t="s">
        <v>8328</v>
      </c>
      <c r="U3515" s="5" t="s">
        <v>8329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12">
        <f t="shared" si="218"/>
        <v>42036.957638888889</v>
      </c>
      <c r="K3516" s="5">
        <v>1421439552</v>
      </c>
      <c r="L3516" s="12">
        <f t="shared" si="219"/>
        <v>42020.596666666665</v>
      </c>
      <c r="M3516" t="b">
        <v>0</v>
      </c>
      <c r="N3516" s="5">
        <v>10</v>
      </c>
      <c r="O3516" t="b">
        <v>1</v>
      </c>
      <c r="P3516" s="5" t="s">
        <v>8269</v>
      </c>
      <c r="Q3516" s="5">
        <f t="shared" si="216"/>
        <v>110</v>
      </c>
      <c r="R3516" s="5">
        <v>55</v>
      </c>
      <c r="S3516" s="5">
        <f t="shared" si="217"/>
        <v>55</v>
      </c>
      <c r="T3516" s="5" t="s">
        <v>8328</v>
      </c>
      <c r="U3516" s="5" t="s">
        <v>8329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12">
        <f t="shared" si="218"/>
        <v>42155.522812499999</v>
      </c>
      <c r="K3517" s="5">
        <v>1430505171</v>
      </c>
      <c r="L3517" s="12">
        <f t="shared" si="219"/>
        <v>42125.522812499999</v>
      </c>
      <c r="M3517" t="b">
        <v>0</v>
      </c>
      <c r="N3517" s="5">
        <v>46</v>
      </c>
      <c r="O3517" t="b">
        <v>1</v>
      </c>
      <c r="P3517" s="5" t="s">
        <v>8269</v>
      </c>
      <c r="Q3517" s="5">
        <f t="shared" si="216"/>
        <v>102.66666666666667</v>
      </c>
      <c r="R3517" s="5">
        <v>66.956521739130437</v>
      </c>
      <c r="S3517" s="5">
        <f t="shared" si="217"/>
        <v>66.956521739130437</v>
      </c>
      <c r="T3517" s="5" t="s">
        <v>8328</v>
      </c>
      <c r="U3517" s="5" t="s">
        <v>8329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12">
        <f t="shared" si="218"/>
        <v>41889.875</v>
      </c>
      <c r="K3518" s="5">
        <v>1407197670</v>
      </c>
      <c r="L3518" s="12">
        <f t="shared" si="219"/>
        <v>41855.760069444441</v>
      </c>
      <c r="M3518" t="b">
        <v>0</v>
      </c>
      <c r="N3518" s="5">
        <v>11</v>
      </c>
      <c r="O3518" t="b">
        <v>1</v>
      </c>
      <c r="P3518" s="5" t="s">
        <v>8269</v>
      </c>
      <c r="Q3518" s="5">
        <f t="shared" si="216"/>
        <v>100</v>
      </c>
      <c r="R3518" s="5">
        <v>227.27272727272728</v>
      </c>
      <c r="S3518" s="5">
        <f t="shared" si="217"/>
        <v>227.27272727272728</v>
      </c>
      <c r="T3518" s="5" t="s">
        <v>8328</v>
      </c>
      <c r="U3518" s="5" t="s">
        <v>8329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12">
        <f t="shared" si="218"/>
        <v>41824.208333333336</v>
      </c>
      <c r="K3519" s="5">
        <v>1401910634</v>
      </c>
      <c r="L3519" s="12">
        <f t="shared" si="219"/>
        <v>41794.567523148144</v>
      </c>
      <c r="M3519" t="b">
        <v>0</v>
      </c>
      <c r="N3519" s="5">
        <v>13</v>
      </c>
      <c r="O3519" t="b">
        <v>1</v>
      </c>
      <c r="P3519" s="5" t="s">
        <v>8269</v>
      </c>
      <c r="Q3519" s="5">
        <f t="shared" si="216"/>
        <v>100</v>
      </c>
      <c r="R3519" s="5">
        <v>307.69230769230768</v>
      </c>
      <c r="S3519" s="5">
        <f t="shared" si="217"/>
        <v>307.69230769230768</v>
      </c>
      <c r="T3519" s="5" t="s">
        <v>8328</v>
      </c>
      <c r="U3519" s="5" t="s">
        <v>8329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12">
        <f t="shared" si="218"/>
        <v>41914.347916666666</v>
      </c>
      <c r="K3520" s="5">
        <v>1410461299</v>
      </c>
      <c r="L3520" s="12">
        <f t="shared" si="219"/>
        <v>41893.533553240741</v>
      </c>
      <c r="M3520" t="b">
        <v>0</v>
      </c>
      <c r="N3520" s="5">
        <v>33</v>
      </c>
      <c r="O3520" t="b">
        <v>1</v>
      </c>
      <c r="P3520" s="5" t="s">
        <v>8269</v>
      </c>
      <c r="Q3520" s="5">
        <f t="shared" si="216"/>
        <v>110.04600000000001</v>
      </c>
      <c r="R3520" s="5">
        <v>50.020909090909093</v>
      </c>
      <c r="S3520" s="5">
        <f t="shared" si="217"/>
        <v>50.020909090909093</v>
      </c>
      <c r="T3520" s="5" t="s">
        <v>8328</v>
      </c>
      <c r="U3520" s="5" t="s">
        <v>8329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12">
        <f t="shared" si="218"/>
        <v>42067.348958333328</v>
      </c>
      <c r="K3521" s="5">
        <v>1422886950</v>
      </c>
      <c r="L3521" s="12">
        <f t="shared" si="219"/>
        <v>42037.348958333328</v>
      </c>
      <c r="M3521" t="b">
        <v>0</v>
      </c>
      <c r="N3521" s="5">
        <v>28</v>
      </c>
      <c r="O3521" t="b">
        <v>1</v>
      </c>
      <c r="P3521" s="5" t="s">
        <v>8269</v>
      </c>
      <c r="Q3521" s="5">
        <f t="shared" si="216"/>
        <v>101.35</v>
      </c>
      <c r="R3521" s="5">
        <v>72.392857142857139</v>
      </c>
      <c r="S3521" s="5">
        <f t="shared" si="217"/>
        <v>72.392857142857139</v>
      </c>
      <c r="T3521" s="5" t="s">
        <v>8328</v>
      </c>
      <c r="U3521" s="5" t="s">
        <v>8329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12">
        <f t="shared" si="218"/>
        <v>42253.32430555555</v>
      </c>
      <c r="K3522" s="5">
        <v>1439322412</v>
      </c>
      <c r="L3522" s="12">
        <f t="shared" si="219"/>
        <v>42227.574212962965</v>
      </c>
      <c r="M3522" t="b">
        <v>0</v>
      </c>
      <c r="N3522" s="5">
        <v>21</v>
      </c>
      <c r="O3522" t="b">
        <v>1</v>
      </c>
      <c r="P3522" s="5" t="s">
        <v>8269</v>
      </c>
      <c r="Q3522" s="5">
        <f t="shared" ref="Q3522:Q3585" si="220">E3522*100/D3522</f>
        <v>100.75</v>
      </c>
      <c r="R3522" s="5">
        <v>95.952380952380949</v>
      </c>
      <c r="S3522" s="5">
        <f t="shared" ref="S3522:S3585" si="221">IFERROR(R3522,0)</f>
        <v>95.952380952380949</v>
      </c>
      <c r="T3522" s="5" t="s">
        <v>8328</v>
      </c>
      <c r="U3522" s="5" t="s">
        <v>8329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12">
        <f t="shared" ref="J3523:J3586" si="222">(I3523/86400)+25569+(-6/24)</f>
        <v>41911.111342592594</v>
      </c>
      <c r="K3523" s="5">
        <v>1409388020</v>
      </c>
      <c r="L3523" s="12">
        <f t="shared" ref="L3523:L3586" si="223">(K3523/86400)+25569+(-6/24)</f>
        <v>41881.111342592594</v>
      </c>
      <c r="M3523" t="b">
        <v>0</v>
      </c>
      <c r="N3523" s="5">
        <v>13</v>
      </c>
      <c r="O3523" t="b">
        <v>1</v>
      </c>
      <c r="P3523" s="5" t="s">
        <v>8269</v>
      </c>
      <c r="Q3523" s="5">
        <f t="shared" si="220"/>
        <v>169.42857142857142</v>
      </c>
      <c r="R3523" s="5">
        <v>45.615384615384613</v>
      </c>
      <c r="S3523" s="5">
        <f t="shared" si="221"/>
        <v>45.615384615384613</v>
      </c>
      <c r="T3523" s="5" t="s">
        <v>8328</v>
      </c>
      <c r="U3523" s="5" t="s">
        <v>8329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12">
        <f t="shared" si="222"/>
        <v>42262.170833333337</v>
      </c>
      <c r="K3524" s="5">
        <v>1439924246</v>
      </c>
      <c r="L3524" s="12">
        <f t="shared" si="223"/>
        <v>42234.539884259255</v>
      </c>
      <c r="M3524" t="b">
        <v>0</v>
      </c>
      <c r="N3524" s="5">
        <v>34</v>
      </c>
      <c r="O3524" t="b">
        <v>1</v>
      </c>
      <c r="P3524" s="5" t="s">
        <v>8269</v>
      </c>
      <c r="Q3524" s="5">
        <f t="shared" si="220"/>
        <v>100</v>
      </c>
      <c r="R3524" s="5">
        <v>41.029411764705884</v>
      </c>
      <c r="S3524" s="5">
        <f t="shared" si="221"/>
        <v>41.029411764705884</v>
      </c>
      <c r="T3524" s="5" t="s">
        <v>8328</v>
      </c>
      <c r="U3524" s="5" t="s">
        <v>8329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12">
        <f t="shared" si="222"/>
        <v>42638.708333333328</v>
      </c>
      <c r="K3525" s="5">
        <v>1469871148</v>
      </c>
      <c r="L3525" s="12">
        <f t="shared" si="223"/>
        <v>42581.147546296299</v>
      </c>
      <c r="M3525" t="b">
        <v>0</v>
      </c>
      <c r="N3525" s="5">
        <v>80</v>
      </c>
      <c r="O3525" t="b">
        <v>1</v>
      </c>
      <c r="P3525" s="5" t="s">
        <v>8269</v>
      </c>
      <c r="Q3525" s="5">
        <f t="shared" si="220"/>
        <v>113.65</v>
      </c>
      <c r="R3525" s="5">
        <v>56.825000000000003</v>
      </c>
      <c r="S3525" s="5">
        <f t="shared" si="221"/>
        <v>56.825000000000003</v>
      </c>
      <c r="T3525" s="5" t="s">
        <v>8328</v>
      </c>
      <c r="U3525" s="5" t="s">
        <v>8329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12">
        <f t="shared" si="222"/>
        <v>41894.916666666664</v>
      </c>
      <c r="K3526" s="5">
        <v>1409336373</v>
      </c>
      <c r="L3526" s="12">
        <f t="shared" si="223"/>
        <v>41880.51357638889</v>
      </c>
      <c r="M3526" t="b">
        <v>0</v>
      </c>
      <c r="N3526" s="5">
        <v>74</v>
      </c>
      <c r="O3526" t="b">
        <v>1</v>
      </c>
      <c r="P3526" s="5" t="s">
        <v>8269</v>
      </c>
      <c r="Q3526" s="5">
        <f t="shared" si="220"/>
        <v>101.56</v>
      </c>
      <c r="R3526" s="5">
        <v>137.24324324324326</v>
      </c>
      <c r="S3526" s="5">
        <f t="shared" si="221"/>
        <v>137.24324324324326</v>
      </c>
      <c r="T3526" s="5" t="s">
        <v>8328</v>
      </c>
      <c r="U3526" s="5" t="s">
        <v>8329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12">
        <f t="shared" si="222"/>
        <v>42225.416666666672</v>
      </c>
      <c r="K3527" s="5">
        <v>1438188106</v>
      </c>
      <c r="L3527" s="12">
        <f t="shared" si="223"/>
        <v>42214.4456712963</v>
      </c>
      <c r="M3527" t="b">
        <v>0</v>
      </c>
      <c r="N3527" s="5">
        <v>7</v>
      </c>
      <c r="O3527" t="b">
        <v>1</v>
      </c>
      <c r="P3527" s="5" t="s">
        <v>8269</v>
      </c>
      <c r="Q3527" s="5">
        <f t="shared" si="220"/>
        <v>106</v>
      </c>
      <c r="R3527" s="5">
        <v>75.714285714285708</v>
      </c>
      <c r="S3527" s="5">
        <f t="shared" si="221"/>
        <v>75.714285714285708</v>
      </c>
      <c r="T3527" s="5" t="s">
        <v>8328</v>
      </c>
      <c r="U3527" s="5" t="s">
        <v>8329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12">
        <f t="shared" si="222"/>
        <v>42487.999305555553</v>
      </c>
      <c r="K3528" s="5">
        <v>1459411371</v>
      </c>
      <c r="L3528" s="12">
        <f t="shared" si="223"/>
        <v>42460.085312499999</v>
      </c>
      <c r="M3528" t="b">
        <v>0</v>
      </c>
      <c r="N3528" s="5">
        <v>34</v>
      </c>
      <c r="O3528" t="b">
        <v>1</v>
      </c>
      <c r="P3528" s="5" t="s">
        <v>8269</v>
      </c>
      <c r="Q3528" s="5">
        <f t="shared" si="220"/>
        <v>102</v>
      </c>
      <c r="R3528" s="5">
        <v>99</v>
      </c>
      <c r="S3528" s="5">
        <f t="shared" si="221"/>
        <v>99</v>
      </c>
      <c r="T3528" s="5" t="s">
        <v>8328</v>
      </c>
      <c r="U3528" s="5" t="s">
        <v>8329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12">
        <f t="shared" si="222"/>
        <v>42195.915972222225</v>
      </c>
      <c r="K3529" s="5">
        <v>1434069205</v>
      </c>
      <c r="L3529" s="12">
        <f t="shared" si="223"/>
        <v>42166.773206018523</v>
      </c>
      <c r="M3529" t="b">
        <v>0</v>
      </c>
      <c r="N3529" s="5">
        <v>86</v>
      </c>
      <c r="O3529" t="b">
        <v>1</v>
      </c>
      <c r="P3529" s="5" t="s">
        <v>8269</v>
      </c>
      <c r="Q3529" s="5">
        <f t="shared" si="220"/>
        <v>116.91666666666667</v>
      </c>
      <c r="R3529" s="5">
        <v>81.569767441860463</v>
      </c>
      <c r="S3529" s="5">
        <f t="shared" si="221"/>
        <v>81.569767441860463</v>
      </c>
      <c r="T3529" s="5" t="s">
        <v>8328</v>
      </c>
      <c r="U3529" s="5" t="s">
        <v>8329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12">
        <f t="shared" si="222"/>
        <v>42753.25136574074</v>
      </c>
      <c r="K3530" s="5">
        <v>1483012918</v>
      </c>
      <c r="L3530" s="12">
        <f t="shared" si="223"/>
        <v>42733.25136574074</v>
      </c>
      <c r="M3530" t="b">
        <v>0</v>
      </c>
      <c r="N3530" s="5">
        <v>37</v>
      </c>
      <c r="O3530" t="b">
        <v>1</v>
      </c>
      <c r="P3530" s="5" t="s">
        <v>8269</v>
      </c>
      <c r="Q3530" s="5">
        <f t="shared" si="220"/>
        <v>101.15151515151516</v>
      </c>
      <c r="R3530" s="5">
        <v>45.108108108108105</v>
      </c>
      <c r="S3530" s="5">
        <f t="shared" si="221"/>
        <v>45.108108108108105</v>
      </c>
      <c r="T3530" s="5" t="s">
        <v>8328</v>
      </c>
      <c r="U3530" s="5" t="s">
        <v>8329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12">
        <f t="shared" si="222"/>
        <v>42197.791666666672</v>
      </c>
      <c r="K3531" s="5">
        <v>1434997018</v>
      </c>
      <c r="L3531" s="12">
        <f t="shared" si="223"/>
        <v>42177.511782407411</v>
      </c>
      <c r="M3531" t="b">
        <v>0</v>
      </c>
      <c r="N3531" s="5">
        <v>18</v>
      </c>
      <c r="O3531" t="b">
        <v>1</v>
      </c>
      <c r="P3531" s="5" t="s">
        <v>8269</v>
      </c>
      <c r="Q3531" s="5">
        <f t="shared" si="220"/>
        <v>132</v>
      </c>
      <c r="R3531" s="5">
        <v>36.666666666666664</v>
      </c>
      <c r="S3531" s="5">
        <f t="shared" si="221"/>
        <v>36.666666666666664</v>
      </c>
      <c r="T3531" s="5" t="s">
        <v>8328</v>
      </c>
      <c r="U3531" s="5" t="s">
        <v>8329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12">
        <f t="shared" si="222"/>
        <v>42470.583333333328</v>
      </c>
      <c r="K3532" s="5">
        <v>1457881057</v>
      </c>
      <c r="L3532" s="12">
        <f t="shared" si="223"/>
        <v>42442.373344907406</v>
      </c>
      <c r="M3532" t="b">
        <v>0</v>
      </c>
      <c r="N3532" s="5">
        <v>22</v>
      </c>
      <c r="O3532" t="b">
        <v>1</v>
      </c>
      <c r="P3532" s="5" t="s">
        <v>8269</v>
      </c>
      <c r="Q3532" s="5">
        <f t="shared" si="220"/>
        <v>100</v>
      </c>
      <c r="R3532" s="5">
        <v>125</v>
      </c>
      <c r="S3532" s="5">
        <f t="shared" si="221"/>
        <v>125</v>
      </c>
      <c r="T3532" s="5" t="s">
        <v>8328</v>
      </c>
      <c r="U3532" s="5" t="s">
        <v>8329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12">
        <f t="shared" si="222"/>
        <v>42551.404328703706</v>
      </c>
      <c r="K3533" s="5">
        <v>1464709334</v>
      </c>
      <c r="L3533" s="12">
        <f t="shared" si="223"/>
        <v>42521.404328703706</v>
      </c>
      <c r="M3533" t="b">
        <v>0</v>
      </c>
      <c r="N3533" s="5">
        <v>26</v>
      </c>
      <c r="O3533" t="b">
        <v>1</v>
      </c>
      <c r="P3533" s="5" t="s">
        <v>8269</v>
      </c>
      <c r="Q3533" s="5">
        <f t="shared" si="220"/>
        <v>128</v>
      </c>
      <c r="R3533" s="5">
        <v>49.230769230769234</v>
      </c>
      <c r="S3533" s="5">
        <f t="shared" si="221"/>
        <v>49.230769230769234</v>
      </c>
      <c r="T3533" s="5" t="s">
        <v>8328</v>
      </c>
      <c r="U3533" s="5" t="s">
        <v>8329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12">
        <f t="shared" si="222"/>
        <v>41899.915972222225</v>
      </c>
      <c r="K3534" s="5">
        <v>1409667827</v>
      </c>
      <c r="L3534" s="12">
        <f t="shared" si="223"/>
        <v>41884.349849537037</v>
      </c>
      <c r="M3534" t="b">
        <v>0</v>
      </c>
      <c r="N3534" s="5">
        <v>27</v>
      </c>
      <c r="O3534" t="b">
        <v>1</v>
      </c>
      <c r="P3534" s="5" t="s">
        <v>8269</v>
      </c>
      <c r="Q3534" s="5">
        <f t="shared" si="220"/>
        <v>118.95833333333333</v>
      </c>
      <c r="R3534" s="5">
        <v>42.296296296296298</v>
      </c>
      <c r="S3534" s="5">
        <f t="shared" si="221"/>
        <v>42.296296296296298</v>
      </c>
      <c r="T3534" s="5" t="s">
        <v>8328</v>
      </c>
      <c r="U3534" s="5" t="s">
        <v>8329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12">
        <f t="shared" si="222"/>
        <v>42319.552858796298</v>
      </c>
      <c r="K3535" s="5">
        <v>1444673767</v>
      </c>
      <c r="L3535" s="12">
        <f t="shared" si="223"/>
        <v>42289.511192129634</v>
      </c>
      <c r="M3535" t="b">
        <v>0</v>
      </c>
      <c r="N3535" s="5">
        <v>8</v>
      </c>
      <c r="O3535" t="b">
        <v>1</v>
      </c>
      <c r="P3535" s="5" t="s">
        <v>8269</v>
      </c>
      <c r="Q3535" s="5">
        <f t="shared" si="220"/>
        <v>126.2</v>
      </c>
      <c r="R3535" s="5">
        <v>78.875</v>
      </c>
      <c r="S3535" s="5">
        <f t="shared" si="221"/>
        <v>78.875</v>
      </c>
      <c r="T3535" s="5" t="s">
        <v>8328</v>
      </c>
      <c r="U3535" s="5" t="s">
        <v>8329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12">
        <f t="shared" si="222"/>
        <v>42278.3752662037</v>
      </c>
      <c r="K3536" s="5">
        <v>1440687623</v>
      </c>
      <c r="L3536" s="12">
        <f t="shared" si="223"/>
        <v>42243.3752662037</v>
      </c>
      <c r="M3536" t="b">
        <v>0</v>
      </c>
      <c r="N3536" s="5">
        <v>204</v>
      </c>
      <c r="O3536" t="b">
        <v>1</v>
      </c>
      <c r="P3536" s="5" t="s">
        <v>8269</v>
      </c>
      <c r="Q3536" s="5">
        <f t="shared" si="220"/>
        <v>156.19999999999999</v>
      </c>
      <c r="R3536" s="5">
        <v>38.284313725490193</v>
      </c>
      <c r="S3536" s="5">
        <f t="shared" si="221"/>
        <v>38.284313725490193</v>
      </c>
      <c r="T3536" s="5" t="s">
        <v>8328</v>
      </c>
      <c r="U3536" s="5" t="s">
        <v>8329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12">
        <f t="shared" si="222"/>
        <v>42279.5</v>
      </c>
      <c r="K3537" s="5">
        <v>1441120910</v>
      </c>
      <c r="L3537" s="12">
        <f t="shared" si="223"/>
        <v>42248.390162037038</v>
      </c>
      <c r="M3537" t="b">
        <v>0</v>
      </c>
      <c r="N3537" s="5">
        <v>46</v>
      </c>
      <c r="O3537" t="b">
        <v>1</v>
      </c>
      <c r="P3537" s="5" t="s">
        <v>8269</v>
      </c>
      <c r="Q3537" s="5">
        <f t="shared" si="220"/>
        <v>103.15</v>
      </c>
      <c r="R3537" s="5">
        <v>44.847826086956523</v>
      </c>
      <c r="S3537" s="5">
        <f t="shared" si="221"/>
        <v>44.847826086956523</v>
      </c>
      <c r="T3537" s="5" t="s">
        <v>8328</v>
      </c>
      <c r="U3537" s="5" t="s">
        <v>8329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12">
        <f t="shared" si="222"/>
        <v>42358.249305555553</v>
      </c>
      <c r="K3538" s="5">
        <v>1448040425</v>
      </c>
      <c r="L3538" s="12">
        <f t="shared" si="223"/>
        <v>42328.477141203708</v>
      </c>
      <c r="M3538" t="b">
        <v>0</v>
      </c>
      <c r="N3538" s="5">
        <v>17</v>
      </c>
      <c r="O3538" t="b">
        <v>1</v>
      </c>
      <c r="P3538" s="5" t="s">
        <v>8269</v>
      </c>
      <c r="Q3538" s="5">
        <f t="shared" si="220"/>
        <v>153.33333333333334</v>
      </c>
      <c r="R3538" s="5">
        <v>13.529411764705882</v>
      </c>
      <c r="S3538" s="5">
        <f t="shared" si="221"/>
        <v>13.529411764705882</v>
      </c>
      <c r="T3538" s="5" t="s">
        <v>8328</v>
      </c>
      <c r="U3538" s="5" t="s">
        <v>8329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12">
        <f t="shared" si="222"/>
        <v>41960.082638888889</v>
      </c>
      <c r="K3539" s="5">
        <v>1413016216</v>
      </c>
      <c r="L3539" s="12">
        <f t="shared" si="223"/>
        <v>41923.104351851856</v>
      </c>
      <c r="M3539" t="b">
        <v>0</v>
      </c>
      <c r="N3539" s="5">
        <v>28</v>
      </c>
      <c r="O3539" t="b">
        <v>1</v>
      </c>
      <c r="P3539" s="5" t="s">
        <v>8269</v>
      </c>
      <c r="Q3539" s="5">
        <f t="shared" si="220"/>
        <v>180.44444444444446</v>
      </c>
      <c r="R3539" s="5">
        <v>43.5</v>
      </c>
      <c r="S3539" s="5">
        <f t="shared" si="221"/>
        <v>43.5</v>
      </c>
      <c r="T3539" s="5" t="s">
        <v>8328</v>
      </c>
      <c r="U3539" s="5" t="s">
        <v>8329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12">
        <f t="shared" si="222"/>
        <v>42599.170601851853</v>
      </c>
      <c r="K3540" s="5">
        <v>1469009140</v>
      </c>
      <c r="L3540" s="12">
        <f t="shared" si="223"/>
        <v>42571.170601851853</v>
      </c>
      <c r="M3540" t="b">
        <v>0</v>
      </c>
      <c r="N3540" s="5">
        <v>83</v>
      </c>
      <c r="O3540" t="b">
        <v>1</v>
      </c>
      <c r="P3540" s="5" t="s">
        <v>8269</v>
      </c>
      <c r="Q3540" s="5">
        <f t="shared" si="220"/>
        <v>128.44999999999999</v>
      </c>
      <c r="R3540" s="5">
        <v>30.951807228915662</v>
      </c>
      <c r="S3540" s="5">
        <f t="shared" si="221"/>
        <v>30.951807228915662</v>
      </c>
      <c r="T3540" s="5" t="s">
        <v>8328</v>
      </c>
      <c r="U3540" s="5" t="s">
        <v>8329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12">
        <f t="shared" si="222"/>
        <v>42621.506041666667</v>
      </c>
      <c r="K3541" s="5">
        <v>1471543722</v>
      </c>
      <c r="L3541" s="12">
        <f t="shared" si="223"/>
        <v>42600.506041666667</v>
      </c>
      <c r="M3541" t="b">
        <v>0</v>
      </c>
      <c r="N3541" s="5">
        <v>13</v>
      </c>
      <c r="O3541" t="b">
        <v>1</v>
      </c>
      <c r="P3541" s="5" t="s">
        <v>8269</v>
      </c>
      <c r="Q3541" s="5">
        <f t="shared" si="220"/>
        <v>119.66666666666667</v>
      </c>
      <c r="R3541" s="5">
        <v>55.230769230769234</v>
      </c>
      <c r="S3541" s="5">
        <f t="shared" si="221"/>
        <v>55.230769230769234</v>
      </c>
      <c r="T3541" s="5" t="s">
        <v>8328</v>
      </c>
      <c r="U3541" s="5" t="s">
        <v>8329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12">
        <f t="shared" si="222"/>
        <v>42546.753368055557</v>
      </c>
      <c r="K3542" s="5">
        <v>1464307491</v>
      </c>
      <c r="L3542" s="12">
        <f t="shared" si="223"/>
        <v>42516.753368055557</v>
      </c>
      <c r="M3542" t="b">
        <v>0</v>
      </c>
      <c r="N3542" s="5">
        <v>8</v>
      </c>
      <c r="O3542" t="b">
        <v>1</v>
      </c>
      <c r="P3542" s="5" t="s">
        <v>8269</v>
      </c>
      <c r="Q3542" s="5">
        <f t="shared" si="220"/>
        <v>123</v>
      </c>
      <c r="R3542" s="5">
        <v>46.125</v>
      </c>
      <c r="S3542" s="5">
        <f t="shared" si="221"/>
        <v>46.125</v>
      </c>
      <c r="T3542" s="5" t="s">
        <v>8328</v>
      </c>
      <c r="U3542" s="5" t="s">
        <v>8329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12">
        <f t="shared" si="222"/>
        <v>42247.480034722219</v>
      </c>
      <c r="K3543" s="5">
        <v>1438882275</v>
      </c>
      <c r="L3543" s="12">
        <f t="shared" si="223"/>
        <v>42222.480034722219</v>
      </c>
      <c r="M3543" t="b">
        <v>0</v>
      </c>
      <c r="N3543" s="5">
        <v>32</v>
      </c>
      <c r="O3543" t="b">
        <v>1</v>
      </c>
      <c r="P3543" s="5" t="s">
        <v>8269</v>
      </c>
      <c r="Q3543" s="5">
        <f t="shared" si="220"/>
        <v>105</v>
      </c>
      <c r="R3543" s="5">
        <v>39.375</v>
      </c>
      <c r="S3543" s="5">
        <f t="shared" si="221"/>
        <v>39.375</v>
      </c>
      <c r="T3543" s="5" t="s">
        <v>8328</v>
      </c>
      <c r="U3543" s="5" t="s">
        <v>8329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12">
        <f t="shared" si="222"/>
        <v>41889.349791666667</v>
      </c>
      <c r="K3544" s="5">
        <v>1404915822</v>
      </c>
      <c r="L3544" s="12">
        <f t="shared" si="223"/>
        <v>41829.349791666667</v>
      </c>
      <c r="M3544" t="b">
        <v>0</v>
      </c>
      <c r="N3544" s="5">
        <v>85</v>
      </c>
      <c r="O3544" t="b">
        <v>1</v>
      </c>
      <c r="P3544" s="5" t="s">
        <v>8269</v>
      </c>
      <c r="Q3544" s="5">
        <f t="shared" si="220"/>
        <v>102.23636363636363</v>
      </c>
      <c r="R3544" s="5">
        <v>66.152941176470591</v>
      </c>
      <c r="S3544" s="5">
        <f t="shared" si="221"/>
        <v>66.152941176470591</v>
      </c>
      <c r="T3544" s="5" t="s">
        <v>8328</v>
      </c>
      <c r="U3544" s="5" t="s">
        <v>8329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12">
        <f t="shared" si="222"/>
        <v>42180.505312499998</v>
      </c>
      <c r="K3545" s="5">
        <v>1432663659</v>
      </c>
      <c r="L3545" s="12">
        <f t="shared" si="223"/>
        <v>42150.505312499998</v>
      </c>
      <c r="M3545" t="b">
        <v>0</v>
      </c>
      <c r="N3545" s="5">
        <v>29</v>
      </c>
      <c r="O3545" t="b">
        <v>1</v>
      </c>
      <c r="P3545" s="5" t="s">
        <v>8269</v>
      </c>
      <c r="Q3545" s="5">
        <f t="shared" si="220"/>
        <v>104.66666666666667</v>
      </c>
      <c r="R3545" s="5">
        <v>54.137931034482762</v>
      </c>
      <c r="S3545" s="5">
        <f t="shared" si="221"/>
        <v>54.137931034482762</v>
      </c>
      <c r="T3545" s="5" t="s">
        <v>8328</v>
      </c>
      <c r="U3545" s="5" t="s">
        <v>8329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12">
        <f t="shared" si="222"/>
        <v>42070.581678240742</v>
      </c>
      <c r="K3546" s="5">
        <v>1423166257</v>
      </c>
      <c r="L3546" s="12">
        <f t="shared" si="223"/>
        <v>42040.581678240742</v>
      </c>
      <c r="M3546" t="b">
        <v>0</v>
      </c>
      <c r="N3546" s="5">
        <v>24</v>
      </c>
      <c r="O3546" t="b">
        <v>1</v>
      </c>
      <c r="P3546" s="5" t="s">
        <v>8269</v>
      </c>
      <c r="Q3546" s="5">
        <f t="shared" si="220"/>
        <v>100</v>
      </c>
      <c r="R3546" s="5">
        <v>104.16666666666667</v>
      </c>
      <c r="S3546" s="5">
        <f t="shared" si="221"/>
        <v>104.16666666666667</v>
      </c>
      <c r="T3546" s="5" t="s">
        <v>8328</v>
      </c>
      <c r="U3546" s="5" t="s">
        <v>8329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12">
        <f t="shared" si="222"/>
        <v>42105.557395833333</v>
      </c>
      <c r="K3547" s="5">
        <v>1426188159</v>
      </c>
      <c r="L3547" s="12">
        <f t="shared" si="223"/>
        <v>42075.557395833333</v>
      </c>
      <c r="M3547" t="b">
        <v>0</v>
      </c>
      <c r="N3547" s="5">
        <v>8</v>
      </c>
      <c r="O3547" t="b">
        <v>1</v>
      </c>
      <c r="P3547" s="5" t="s">
        <v>8269</v>
      </c>
      <c r="Q3547" s="5">
        <f t="shared" si="220"/>
        <v>100.4</v>
      </c>
      <c r="R3547" s="5">
        <v>31.375</v>
      </c>
      <c r="S3547" s="5">
        <f t="shared" si="221"/>
        <v>31.375</v>
      </c>
      <c r="T3547" s="5" t="s">
        <v>8328</v>
      </c>
      <c r="U3547" s="5" t="s">
        <v>8329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12">
        <f t="shared" si="222"/>
        <v>42094.915972222225</v>
      </c>
      <c r="K3548" s="5">
        <v>1426002684</v>
      </c>
      <c r="L3548" s="12">
        <f t="shared" si="223"/>
        <v>42073.410694444443</v>
      </c>
      <c r="M3548" t="b">
        <v>0</v>
      </c>
      <c r="N3548" s="5">
        <v>19</v>
      </c>
      <c r="O3548" t="b">
        <v>1</v>
      </c>
      <c r="P3548" s="5" t="s">
        <v>8269</v>
      </c>
      <c r="Q3548" s="5">
        <f t="shared" si="220"/>
        <v>102.27272727272727</v>
      </c>
      <c r="R3548" s="5">
        <v>59.210526315789473</v>
      </c>
      <c r="S3548" s="5">
        <f t="shared" si="221"/>
        <v>59.210526315789473</v>
      </c>
      <c r="T3548" s="5" t="s">
        <v>8328</v>
      </c>
      <c r="U3548" s="5" t="s">
        <v>8329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12">
        <f t="shared" si="222"/>
        <v>42503.915972222225</v>
      </c>
      <c r="K3549" s="5">
        <v>1461117201</v>
      </c>
      <c r="L3549" s="12">
        <f t="shared" si="223"/>
        <v>42479.828715277778</v>
      </c>
      <c r="M3549" t="b">
        <v>0</v>
      </c>
      <c r="N3549" s="5">
        <v>336</v>
      </c>
      <c r="O3549" t="b">
        <v>1</v>
      </c>
      <c r="P3549" s="5" t="s">
        <v>8269</v>
      </c>
      <c r="Q3549" s="5">
        <f t="shared" si="220"/>
        <v>114.40928571428572</v>
      </c>
      <c r="R3549" s="5">
        <v>119.17633928571429</v>
      </c>
      <c r="S3549" s="5">
        <f t="shared" si="221"/>
        <v>119.17633928571429</v>
      </c>
      <c r="T3549" s="5" t="s">
        <v>8328</v>
      </c>
      <c r="U3549" s="5" t="s">
        <v>8329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12">
        <f t="shared" si="222"/>
        <v>42433.791666666672</v>
      </c>
      <c r="K3550" s="5">
        <v>1455230214</v>
      </c>
      <c r="L3550" s="12">
        <f t="shared" si="223"/>
        <v>42411.692291666666</v>
      </c>
      <c r="M3550" t="b">
        <v>0</v>
      </c>
      <c r="N3550" s="5">
        <v>13</v>
      </c>
      <c r="O3550" t="b">
        <v>1</v>
      </c>
      <c r="P3550" s="5" t="s">
        <v>8269</v>
      </c>
      <c r="Q3550" s="5">
        <f t="shared" si="220"/>
        <v>101.9047619047619</v>
      </c>
      <c r="R3550" s="5">
        <v>164.61538461538461</v>
      </c>
      <c r="S3550" s="5">
        <f t="shared" si="221"/>
        <v>164.61538461538461</v>
      </c>
      <c r="T3550" s="5" t="s">
        <v>8328</v>
      </c>
      <c r="U3550" s="5" t="s">
        <v>8329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12">
        <f t="shared" si="222"/>
        <v>42251.144363425927</v>
      </c>
      <c r="K3551" s="5">
        <v>1438939673</v>
      </c>
      <c r="L3551" s="12">
        <f t="shared" si="223"/>
        <v>42223.144363425927</v>
      </c>
      <c r="M3551" t="b">
        <v>0</v>
      </c>
      <c r="N3551" s="5">
        <v>42</v>
      </c>
      <c r="O3551" t="b">
        <v>1</v>
      </c>
      <c r="P3551" s="5" t="s">
        <v>8269</v>
      </c>
      <c r="Q3551" s="5">
        <f t="shared" si="220"/>
        <v>102</v>
      </c>
      <c r="R3551" s="5">
        <v>24.285714285714285</v>
      </c>
      <c r="S3551" s="5">
        <f t="shared" si="221"/>
        <v>24.285714285714285</v>
      </c>
      <c r="T3551" s="5" t="s">
        <v>8328</v>
      </c>
      <c r="U3551" s="5" t="s">
        <v>8329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12">
        <f t="shared" si="222"/>
        <v>42492.643495370372</v>
      </c>
      <c r="K3552" s="5">
        <v>1459632398</v>
      </c>
      <c r="L3552" s="12">
        <f t="shared" si="223"/>
        <v>42462.643495370372</v>
      </c>
      <c r="M3552" t="b">
        <v>0</v>
      </c>
      <c r="N3552" s="5">
        <v>64</v>
      </c>
      <c r="O3552" t="b">
        <v>1</v>
      </c>
      <c r="P3552" s="5" t="s">
        <v>8269</v>
      </c>
      <c r="Q3552" s="5">
        <f t="shared" si="220"/>
        <v>104.8</v>
      </c>
      <c r="R3552" s="5">
        <v>40.9375</v>
      </c>
      <c r="S3552" s="5">
        <f t="shared" si="221"/>
        <v>40.9375</v>
      </c>
      <c r="T3552" s="5" t="s">
        <v>8328</v>
      </c>
      <c r="U3552" s="5" t="s">
        <v>8329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12">
        <f t="shared" si="222"/>
        <v>41781.671527777777</v>
      </c>
      <c r="K3553" s="5">
        <v>1398342170</v>
      </c>
      <c r="L3553" s="12">
        <f t="shared" si="223"/>
        <v>41753.265856481477</v>
      </c>
      <c r="M3553" t="b">
        <v>0</v>
      </c>
      <c r="N3553" s="5">
        <v>25</v>
      </c>
      <c r="O3553" t="b">
        <v>1</v>
      </c>
      <c r="P3553" s="5" t="s">
        <v>8269</v>
      </c>
      <c r="Q3553" s="5">
        <f t="shared" si="220"/>
        <v>101.83333333333333</v>
      </c>
      <c r="R3553" s="5">
        <v>61.1</v>
      </c>
      <c r="S3553" s="5">
        <f t="shared" si="221"/>
        <v>61.1</v>
      </c>
      <c r="T3553" s="5" t="s">
        <v>8328</v>
      </c>
      <c r="U3553" s="5" t="s">
        <v>8329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12">
        <f t="shared" si="222"/>
        <v>41818.337083333332</v>
      </c>
      <c r="K3554" s="5">
        <v>1401372324</v>
      </c>
      <c r="L3554" s="12">
        <f t="shared" si="223"/>
        <v>41788.337083333332</v>
      </c>
      <c r="M3554" t="b">
        <v>0</v>
      </c>
      <c r="N3554" s="5">
        <v>20</v>
      </c>
      <c r="O3554" t="b">
        <v>1</v>
      </c>
      <c r="P3554" s="5" t="s">
        <v>8269</v>
      </c>
      <c r="Q3554" s="5">
        <f t="shared" si="220"/>
        <v>100</v>
      </c>
      <c r="R3554" s="5">
        <v>38.65</v>
      </c>
      <c r="S3554" s="5">
        <f t="shared" si="221"/>
        <v>38.65</v>
      </c>
      <c r="T3554" s="5" t="s">
        <v>8328</v>
      </c>
      <c r="U3554" s="5" t="s">
        <v>8329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12">
        <f t="shared" si="222"/>
        <v>42227.75</v>
      </c>
      <c r="K3555" s="5">
        <v>1436575280</v>
      </c>
      <c r="L3555" s="12">
        <f t="shared" si="223"/>
        <v>42195.778703703705</v>
      </c>
      <c r="M3555" t="b">
        <v>0</v>
      </c>
      <c r="N3555" s="5">
        <v>104</v>
      </c>
      <c r="O3555" t="b">
        <v>1</v>
      </c>
      <c r="P3555" s="5" t="s">
        <v>8269</v>
      </c>
      <c r="Q3555" s="5">
        <f t="shared" si="220"/>
        <v>106.27272727272727</v>
      </c>
      <c r="R3555" s="5">
        <v>56.20192307692308</v>
      </c>
      <c r="S3555" s="5">
        <f t="shared" si="221"/>
        <v>56.20192307692308</v>
      </c>
      <c r="T3555" s="5" t="s">
        <v>8328</v>
      </c>
      <c r="U3555" s="5" t="s">
        <v>8329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12">
        <f t="shared" si="222"/>
        <v>42046.458333333328</v>
      </c>
      <c r="K3556" s="5">
        <v>1421025159</v>
      </c>
      <c r="L3556" s="12">
        <f t="shared" si="223"/>
        <v>42015.800451388888</v>
      </c>
      <c r="M3556" t="b">
        <v>0</v>
      </c>
      <c r="N3556" s="5">
        <v>53</v>
      </c>
      <c r="O3556" t="b">
        <v>1</v>
      </c>
      <c r="P3556" s="5" t="s">
        <v>8269</v>
      </c>
      <c r="Q3556" s="5">
        <f t="shared" si="220"/>
        <v>113.4222</v>
      </c>
      <c r="R3556" s="5">
        <v>107.00207547169811</v>
      </c>
      <c r="S3556" s="5">
        <f t="shared" si="221"/>
        <v>107.00207547169811</v>
      </c>
      <c r="T3556" s="5" t="s">
        <v>8328</v>
      </c>
      <c r="U3556" s="5" t="s">
        <v>8329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12">
        <f t="shared" si="222"/>
        <v>42691.233726851853</v>
      </c>
      <c r="K3557" s="5">
        <v>1476786994</v>
      </c>
      <c r="L3557" s="12">
        <f t="shared" si="223"/>
        <v>42661.192060185189</v>
      </c>
      <c r="M3557" t="b">
        <v>0</v>
      </c>
      <c r="N3557" s="5">
        <v>14</v>
      </c>
      <c r="O3557" t="b">
        <v>1</v>
      </c>
      <c r="P3557" s="5" t="s">
        <v>8269</v>
      </c>
      <c r="Q3557" s="5">
        <f t="shared" si="220"/>
        <v>100</v>
      </c>
      <c r="R3557" s="5">
        <v>171.42857142857142</v>
      </c>
      <c r="S3557" s="5">
        <f t="shared" si="221"/>
        <v>171.42857142857142</v>
      </c>
      <c r="T3557" s="5" t="s">
        <v>8328</v>
      </c>
      <c r="U3557" s="5" t="s">
        <v>8329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12">
        <f t="shared" si="222"/>
        <v>41868.399583333332</v>
      </c>
      <c r="K3558" s="5">
        <v>1403105724</v>
      </c>
      <c r="L3558" s="12">
        <f t="shared" si="223"/>
        <v>41808.399583333332</v>
      </c>
      <c r="M3558" t="b">
        <v>0</v>
      </c>
      <c r="N3558" s="5">
        <v>20</v>
      </c>
      <c r="O3558" t="b">
        <v>1</v>
      </c>
      <c r="P3558" s="5" t="s">
        <v>8269</v>
      </c>
      <c r="Q3558" s="5">
        <f t="shared" si="220"/>
        <v>100.45454545454545</v>
      </c>
      <c r="R3558" s="5">
        <v>110.5</v>
      </c>
      <c r="S3558" s="5">
        <f t="shared" si="221"/>
        <v>110.5</v>
      </c>
      <c r="T3558" s="5" t="s">
        <v>8328</v>
      </c>
      <c r="U3558" s="5" t="s">
        <v>8329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12">
        <f t="shared" si="222"/>
        <v>41764.026747685188</v>
      </c>
      <c r="K3559" s="5">
        <v>1396334311</v>
      </c>
      <c r="L3559" s="12">
        <f t="shared" si="223"/>
        <v>41730.026747685188</v>
      </c>
      <c r="M3559" t="b">
        <v>0</v>
      </c>
      <c r="N3559" s="5">
        <v>558</v>
      </c>
      <c r="O3559" t="b">
        <v>1</v>
      </c>
      <c r="P3559" s="5" t="s">
        <v>8269</v>
      </c>
      <c r="Q3559" s="5">
        <f t="shared" si="220"/>
        <v>100.036</v>
      </c>
      <c r="R3559" s="5">
        <v>179.27598566308242</v>
      </c>
      <c r="S3559" s="5">
        <f t="shared" si="221"/>
        <v>179.27598566308242</v>
      </c>
      <c r="T3559" s="5" t="s">
        <v>8328</v>
      </c>
      <c r="U3559" s="5" t="s">
        <v>8329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12">
        <f t="shared" si="222"/>
        <v>42181.625</v>
      </c>
      <c r="K3560" s="5">
        <v>1431718575</v>
      </c>
      <c r="L3560" s="12">
        <f t="shared" si="223"/>
        <v>42139.566840277781</v>
      </c>
      <c r="M3560" t="b">
        <v>0</v>
      </c>
      <c r="N3560" s="5">
        <v>22</v>
      </c>
      <c r="O3560" t="b">
        <v>1</v>
      </c>
      <c r="P3560" s="5" t="s">
        <v>8269</v>
      </c>
      <c r="Q3560" s="5">
        <f t="shared" si="220"/>
        <v>144</v>
      </c>
      <c r="R3560" s="5">
        <v>22.90909090909091</v>
      </c>
      <c r="S3560" s="5">
        <f t="shared" si="221"/>
        <v>22.90909090909091</v>
      </c>
      <c r="T3560" s="5" t="s">
        <v>8328</v>
      </c>
      <c r="U3560" s="5" t="s">
        <v>8329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12">
        <f t="shared" si="222"/>
        <v>42216.123611111107</v>
      </c>
      <c r="K3561" s="5">
        <v>1436408308</v>
      </c>
      <c r="L3561" s="12">
        <f t="shared" si="223"/>
        <v>42193.846157407403</v>
      </c>
      <c r="M3561" t="b">
        <v>0</v>
      </c>
      <c r="N3561" s="5">
        <v>24</v>
      </c>
      <c r="O3561" t="b">
        <v>1</v>
      </c>
      <c r="P3561" s="5" t="s">
        <v>8269</v>
      </c>
      <c r="Q3561" s="5">
        <f t="shared" si="220"/>
        <v>103.5</v>
      </c>
      <c r="R3561" s="5">
        <v>43.125</v>
      </c>
      <c r="S3561" s="5">
        <f t="shared" si="221"/>
        <v>43.125</v>
      </c>
      <c r="T3561" s="5" t="s">
        <v>8328</v>
      </c>
      <c r="U3561" s="5" t="s">
        <v>8329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12">
        <f t="shared" si="222"/>
        <v>42150.864583333328</v>
      </c>
      <c r="K3562" s="5">
        <v>1429651266</v>
      </c>
      <c r="L3562" s="12">
        <f t="shared" si="223"/>
        <v>42115.639652777776</v>
      </c>
      <c r="M3562" t="b">
        <v>0</v>
      </c>
      <c r="N3562" s="5">
        <v>74</v>
      </c>
      <c r="O3562" t="b">
        <v>1</v>
      </c>
      <c r="P3562" s="5" t="s">
        <v>8269</v>
      </c>
      <c r="Q3562" s="5">
        <f t="shared" si="220"/>
        <v>108.4375</v>
      </c>
      <c r="R3562" s="5">
        <v>46.891891891891895</v>
      </c>
      <c r="S3562" s="5">
        <f t="shared" si="221"/>
        <v>46.891891891891895</v>
      </c>
      <c r="T3562" s="5" t="s">
        <v>8328</v>
      </c>
      <c r="U3562" s="5" t="s">
        <v>8329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12">
        <f t="shared" si="222"/>
        <v>42221.525000000001</v>
      </c>
      <c r="K3563" s="5">
        <v>1437236378</v>
      </c>
      <c r="L3563" s="12">
        <f t="shared" si="223"/>
        <v>42203.430300925931</v>
      </c>
      <c r="M3563" t="b">
        <v>0</v>
      </c>
      <c r="N3563" s="5">
        <v>54</v>
      </c>
      <c r="O3563" t="b">
        <v>1</v>
      </c>
      <c r="P3563" s="5" t="s">
        <v>8269</v>
      </c>
      <c r="Q3563" s="5">
        <f t="shared" si="220"/>
        <v>102.4</v>
      </c>
      <c r="R3563" s="5">
        <v>47.407407407407405</v>
      </c>
      <c r="S3563" s="5">
        <f t="shared" si="221"/>
        <v>47.407407407407405</v>
      </c>
      <c r="T3563" s="5" t="s">
        <v>8328</v>
      </c>
      <c r="U3563" s="5" t="s">
        <v>8329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12">
        <f t="shared" si="222"/>
        <v>42442.666666666672</v>
      </c>
      <c r="K3564" s="5">
        <v>1457115427</v>
      </c>
      <c r="L3564" s="12">
        <f t="shared" si="223"/>
        <v>42433.511886574073</v>
      </c>
      <c r="M3564" t="b">
        <v>0</v>
      </c>
      <c r="N3564" s="5">
        <v>31</v>
      </c>
      <c r="O3564" t="b">
        <v>1</v>
      </c>
      <c r="P3564" s="5" t="s">
        <v>8269</v>
      </c>
      <c r="Q3564" s="5">
        <f t="shared" si="220"/>
        <v>148.88888888888889</v>
      </c>
      <c r="R3564" s="5">
        <v>15.129032258064516</v>
      </c>
      <c r="S3564" s="5">
        <f t="shared" si="221"/>
        <v>15.129032258064516</v>
      </c>
      <c r="T3564" s="5" t="s">
        <v>8328</v>
      </c>
      <c r="U3564" s="5" t="s">
        <v>8329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12">
        <f t="shared" si="222"/>
        <v>42583.541666666672</v>
      </c>
      <c r="K3565" s="5">
        <v>1467648456</v>
      </c>
      <c r="L3565" s="12">
        <f t="shared" si="223"/>
        <v>42555.421944444446</v>
      </c>
      <c r="M3565" t="b">
        <v>0</v>
      </c>
      <c r="N3565" s="5">
        <v>25</v>
      </c>
      <c r="O3565" t="b">
        <v>1</v>
      </c>
      <c r="P3565" s="5" t="s">
        <v>8269</v>
      </c>
      <c r="Q3565" s="5">
        <f t="shared" si="220"/>
        <v>105.49000000000001</v>
      </c>
      <c r="R3565" s="5">
        <v>21.098000000000003</v>
      </c>
      <c r="S3565" s="5">
        <f t="shared" si="221"/>
        <v>21.098000000000003</v>
      </c>
      <c r="T3565" s="5" t="s">
        <v>8328</v>
      </c>
      <c r="U3565" s="5" t="s">
        <v>8329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12">
        <f t="shared" si="222"/>
        <v>42282.416666666672</v>
      </c>
      <c r="K3566" s="5">
        <v>1440082649</v>
      </c>
      <c r="L3566" s="12">
        <f t="shared" si="223"/>
        <v>42236.373252314814</v>
      </c>
      <c r="M3566" t="b">
        <v>0</v>
      </c>
      <c r="N3566" s="5">
        <v>17</v>
      </c>
      <c r="O3566" t="b">
        <v>1</v>
      </c>
      <c r="P3566" s="5" t="s">
        <v>8269</v>
      </c>
      <c r="Q3566" s="5">
        <f t="shared" si="220"/>
        <v>100.5</v>
      </c>
      <c r="R3566" s="5">
        <v>59.117647058823529</v>
      </c>
      <c r="S3566" s="5">
        <f t="shared" si="221"/>
        <v>59.117647058823529</v>
      </c>
      <c r="T3566" s="5" t="s">
        <v>8328</v>
      </c>
      <c r="U3566" s="5" t="s">
        <v>8329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12">
        <f t="shared" si="222"/>
        <v>42004.493148148147</v>
      </c>
      <c r="K3567" s="5">
        <v>1417456208</v>
      </c>
      <c r="L3567" s="12">
        <f t="shared" si="223"/>
        <v>41974.493148148147</v>
      </c>
      <c r="M3567" t="b">
        <v>0</v>
      </c>
      <c r="N3567" s="5">
        <v>12</v>
      </c>
      <c r="O3567" t="b">
        <v>1</v>
      </c>
      <c r="P3567" s="5" t="s">
        <v>8269</v>
      </c>
      <c r="Q3567" s="5">
        <f t="shared" si="220"/>
        <v>130.55555555555554</v>
      </c>
      <c r="R3567" s="5">
        <v>97.916666666666671</v>
      </c>
      <c r="S3567" s="5">
        <f t="shared" si="221"/>
        <v>97.916666666666671</v>
      </c>
      <c r="T3567" s="5" t="s">
        <v>8328</v>
      </c>
      <c r="U3567" s="5" t="s">
        <v>8329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12">
        <f t="shared" si="222"/>
        <v>42027.257905092592</v>
      </c>
      <c r="K3568" s="5">
        <v>1419423083</v>
      </c>
      <c r="L3568" s="12">
        <f t="shared" si="223"/>
        <v>41997.257905092592</v>
      </c>
      <c r="M3568" t="b">
        <v>0</v>
      </c>
      <c r="N3568" s="5">
        <v>38</v>
      </c>
      <c r="O3568" t="b">
        <v>1</v>
      </c>
      <c r="P3568" s="5" t="s">
        <v>8269</v>
      </c>
      <c r="Q3568" s="5">
        <f t="shared" si="220"/>
        <v>104.75</v>
      </c>
      <c r="R3568" s="5">
        <v>55.131578947368418</v>
      </c>
      <c r="S3568" s="5">
        <f t="shared" si="221"/>
        <v>55.131578947368418</v>
      </c>
      <c r="T3568" s="5" t="s">
        <v>8328</v>
      </c>
      <c r="U3568" s="5" t="s">
        <v>8329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12">
        <f t="shared" si="222"/>
        <v>42165.560694444444</v>
      </c>
      <c r="K3569" s="5">
        <v>1431372444</v>
      </c>
      <c r="L3569" s="12">
        <f t="shared" si="223"/>
        <v>42135.560694444444</v>
      </c>
      <c r="M3569" t="b">
        <v>0</v>
      </c>
      <c r="N3569" s="5">
        <v>41</v>
      </c>
      <c r="O3569" t="b">
        <v>1</v>
      </c>
      <c r="P3569" s="5" t="s">
        <v>8269</v>
      </c>
      <c r="Q3569" s="5">
        <f t="shared" si="220"/>
        <v>108.8</v>
      </c>
      <c r="R3569" s="5">
        <v>26.536585365853657</v>
      </c>
      <c r="S3569" s="5">
        <f t="shared" si="221"/>
        <v>26.536585365853657</v>
      </c>
      <c r="T3569" s="5" t="s">
        <v>8328</v>
      </c>
      <c r="U3569" s="5" t="s">
        <v>8329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12">
        <f t="shared" si="222"/>
        <v>41899.490671296298</v>
      </c>
      <c r="K3570" s="5">
        <v>1408383994</v>
      </c>
      <c r="L3570" s="12">
        <f t="shared" si="223"/>
        <v>41869.490671296298</v>
      </c>
      <c r="M3570" t="b">
        <v>0</v>
      </c>
      <c r="N3570" s="5">
        <v>19</v>
      </c>
      <c r="O3570" t="b">
        <v>1</v>
      </c>
      <c r="P3570" s="5" t="s">
        <v>8269</v>
      </c>
      <c r="Q3570" s="5">
        <f t="shared" si="220"/>
        <v>111</v>
      </c>
      <c r="R3570" s="5">
        <v>58.421052631578945</v>
      </c>
      <c r="S3570" s="5">
        <f t="shared" si="221"/>
        <v>58.421052631578945</v>
      </c>
      <c r="T3570" s="5" t="s">
        <v>8328</v>
      </c>
      <c r="U3570" s="5" t="s">
        <v>8329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12">
        <f t="shared" si="222"/>
        <v>42012.438611111109</v>
      </c>
      <c r="K3571" s="5">
        <v>1418142696</v>
      </c>
      <c r="L3571" s="12">
        <f t="shared" si="223"/>
        <v>41982.438611111109</v>
      </c>
      <c r="M3571" t="b">
        <v>0</v>
      </c>
      <c r="N3571" s="5">
        <v>41</v>
      </c>
      <c r="O3571" t="b">
        <v>1</v>
      </c>
      <c r="P3571" s="5" t="s">
        <v>8269</v>
      </c>
      <c r="Q3571" s="5">
        <f t="shared" si="220"/>
        <v>100.48</v>
      </c>
      <c r="R3571" s="5">
        <v>122.53658536585365</v>
      </c>
      <c r="S3571" s="5">
        <f t="shared" si="221"/>
        <v>122.53658536585365</v>
      </c>
      <c r="T3571" s="5" t="s">
        <v>8328</v>
      </c>
      <c r="U3571" s="5" t="s">
        <v>8329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12">
        <f t="shared" si="222"/>
        <v>42004.041666666672</v>
      </c>
      <c r="K3572" s="5">
        <v>1417593483</v>
      </c>
      <c r="L3572" s="12">
        <f t="shared" si="223"/>
        <v>41976.081979166665</v>
      </c>
      <c r="M3572" t="b">
        <v>0</v>
      </c>
      <c r="N3572" s="5">
        <v>26</v>
      </c>
      <c r="O3572" t="b">
        <v>1</v>
      </c>
      <c r="P3572" s="5" t="s">
        <v>8269</v>
      </c>
      <c r="Q3572" s="5">
        <f t="shared" si="220"/>
        <v>114.35</v>
      </c>
      <c r="R3572" s="5">
        <v>87.961538461538467</v>
      </c>
      <c r="S3572" s="5">
        <f t="shared" si="221"/>
        <v>87.961538461538467</v>
      </c>
      <c r="T3572" s="5" t="s">
        <v>8328</v>
      </c>
      <c r="U3572" s="5" t="s">
        <v>8329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12">
        <f t="shared" si="222"/>
        <v>41942.608946759261</v>
      </c>
      <c r="K3573" s="5">
        <v>1412109413</v>
      </c>
      <c r="L3573" s="12">
        <f t="shared" si="223"/>
        <v>41912.608946759261</v>
      </c>
      <c r="M3573" t="b">
        <v>0</v>
      </c>
      <c r="N3573" s="5">
        <v>25</v>
      </c>
      <c r="O3573" t="b">
        <v>1</v>
      </c>
      <c r="P3573" s="5" t="s">
        <v>8269</v>
      </c>
      <c r="Q3573" s="5">
        <f t="shared" si="220"/>
        <v>122.06666666666666</v>
      </c>
      <c r="R3573" s="5">
        <v>73.239999999999995</v>
      </c>
      <c r="S3573" s="5">
        <f t="shared" si="221"/>
        <v>73.239999999999995</v>
      </c>
      <c r="T3573" s="5" t="s">
        <v>8328</v>
      </c>
      <c r="U3573" s="5" t="s">
        <v>8329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12">
        <f t="shared" si="222"/>
        <v>42176.320393518516</v>
      </c>
      <c r="K3574" s="5">
        <v>1432302082</v>
      </c>
      <c r="L3574" s="12">
        <f t="shared" si="223"/>
        <v>42146.320393518516</v>
      </c>
      <c r="M3574" t="b">
        <v>0</v>
      </c>
      <c r="N3574" s="5">
        <v>9</v>
      </c>
      <c r="O3574" t="b">
        <v>1</v>
      </c>
      <c r="P3574" s="5" t="s">
        <v>8269</v>
      </c>
      <c r="Q3574" s="5">
        <f t="shared" si="220"/>
        <v>100</v>
      </c>
      <c r="R3574" s="5">
        <v>55.555555555555557</v>
      </c>
      <c r="S3574" s="5">
        <f t="shared" si="221"/>
        <v>55.555555555555557</v>
      </c>
      <c r="T3574" s="5" t="s">
        <v>8328</v>
      </c>
      <c r="U3574" s="5" t="s">
        <v>8329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12">
        <f t="shared" si="222"/>
        <v>41951.167199074072</v>
      </c>
      <c r="K3575" s="5">
        <v>1412845246</v>
      </c>
      <c r="L3575" s="12">
        <f t="shared" si="223"/>
        <v>41921.125532407408</v>
      </c>
      <c r="M3575" t="b">
        <v>0</v>
      </c>
      <c r="N3575" s="5">
        <v>78</v>
      </c>
      <c r="O3575" t="b">
        <v>1</v>
      </c>
      <c r="P3575" s="5" t="s">
        <v>8269</v>
      </c>
      <c r="Q3575" s="5">
        <f t="shared" si="220"/>
        <v>102.8</v>
      </c>
      <c r="R3575" s="5">
        <v>39.53846153846154</v>
      </c>
      <c r="S3575" s="5">
        <f t="shared" si="221"/>
        <v>39.53846153846154</v>
      </c>
      <c r="T3575" s="5" t="s">
        <v>8328</v>
      </c>
      <c r="U3575" s="5" t="s">
        <v>8329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12">
        <f t="shared" si="222"/>
        <v>41956.734351851846</v>
      </c>
      <c r="K3576" s="5">
        <v>1413326248</v>
      </c>
      <c r="L3576" s="12">
        <f t="shared" si="223"/>
        <v>41926.692685185189</v>
      </c>
      <c r="M3576" t="b">
        <v>0</v>
      </c>
      <c r="N3576" s="5">
        <v>45</v>
      </c>
      <c r="O3576" t="b">
        <v>1</v>
      </c>
      <c r="P3576" s="5" t="s">
        <v>8269</v>
      </c>
      <c r="Q3576" s="5">
        <f t="shared" si="220"/>
        <v>106.12068965517241</v>
      </c>
      <c r="R3576" s="5">
        <v>136.77777777777777</v>
      </c>
      <c r="S3576" s="5">
        <f t="shared" si="221"/>
        <v>136.77777777777777</v>
      </c>
      <c r="T3576" s="5" t="s">
        <v>8328</v>
      </c>
      <c r="U3576" s="5" t="s">
        <v>8329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12">
        <f t="shared" si="222"/>
        <v>42592.915972222225</v>
      </c>
      <c r="K3577" s="5">
        <v>1468176527</v>
      </c>
      <c r="L3577" s="12">
        <f t="shared" si="223"/>
        <v>42561.533877314811</v>
      </c>
      <c r="M3577" t="b">
        <v>0</v>
      </c>
      <c r="N3577" s="5">
        <v>102</v>
      </c>
      <c r="O3577" t="b">
        <v>1</v>
      </c>
      <c r="P3577" s="5" t="s">
        <v>8269</v>
      </c>
      <c r="Q3577" s="5">
        <f t="shared" si="220"/>
        <v>101.33</v>
      </c>
      <c r="R3577" s="5">
        <v>99.343137254901961</v>
      </c>
      <c r="S3577" s="5">
        <f t="shared" si="221"/>
        <v>99.343137254901961</v>
      </c>
      <c r="T3577" s="5" t="s">
        <v>8328</v>
      </c>
      <c r="U3577" s="5" t="s">
        <v>8329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12">
        <f t="shared" si="222"/>
        <v>42709.340902777782</v>
      </c>
      <c r="K3578" s="5">
        <v>1475759454</v>
      </c>
      <c r="L3578" s="12">
        <f t="shared" si="223"/>
        <v>42649.29923611111</v>
      </c>
      <c r="M3578" t="b">
        <v>0</v>
      </c>
      <c r="N3578" s="5">
        <v>5</v>
      </c>
      <c r="O3578" t="b">
        <v>1</v>
      </c>
      <c r="P3578" s="5" t="s">
        <v>8269</v>
      </c>
      <c r="Q3578" s="5">
        <f t="shared" si="220"/>
        <v>100</v>
      </c>
      <c r="R3578" s="5">
        <v>20</v>
      </c>
      <c r="S3578" s="5">
        <f t="shared" si="221"/>
        <v>20</v>
      </c>
      <c r="T3578" s="5" t="s">
        <v>8328</v>
      </c>
      <c r="U3578" s="5" t="s">
        <v>8329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12">
        <f t="shared" si="222"/>
        <v>42120.01944444445</v>
      </c>
      <c r="K3579" s="5">
        <v>1427741583</v>
      </c>
      <c r="L3579" s="12">
        <f t="shared" si="223"/>
        <v>42093.536840277782</v>
      </c>
      <c r="M3579" t="b">
        <v>0</v>
      </c>
      <c r="N3579" s="5">
        <v>27</v>
      </c>
      <c r="O3579" t="b">
        <v>1</v>
      </c>
      <c r="P3579" s="5" t="s">
        <v>8269</v>
      </c>
      <c r="Q3579" s="5">
        <f t="shared" si="220"/>
        <v>130</v>
      </c>
      <c r="R3579" s="5">
        <v>28.888888888888889</v>
      </c>
      <c r="S3579" s="5">
        <f t="shared" si="221"/>
        <v>28.888888888888889</v>
      </c>
      <c r="T3579" s="5" t="s">
        <v>8328</v>
      </c>
      <c r="U3579" s="5" t="s">
        <v>8329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12">
        <f t="shared" si="222"/>
        <v>42490.483530092592</v>
      </c>
      <c r="K3580" s="5">
        <v>1459445777</v>
      </c>
      <c r="L3580" s="12">
        <f t="shared" si="223"/>
        <v>42460.483530092592</v>
      </c>
      <c r="M3580" t="b">
        <v>0</v>
      </c>
      <c r="N3580" s="5">
        <v>37</v>
      </c>
      <c r="O3580" t="b">
        <v>1</v>
      </c>
      <c r="P3580" s="5" t="s">
        <v>8269</v>
      </c>
      <c r="Q3580" s="5">
        <f t="shared" si="220"/>
        <v>100.01333333333334</v>
      </c>
      <c r="R3580" s="5">
        <v>40.545945945945945</v>
      </c>
      <c r="S3580" s="5">
        <f t="shared" si="221"/>
        <v>40.545945945945945</v>
      </c>
      <c r="T3580" s="5" t="s">
        <v>8328</v>
      </c>
      <c r="U3580" s="5" t="s">
        <v>8329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12">
        <f t="shared" si="222"/>
        <v>42460.470555555556</v>
      </c>
      <c r="K3581" s="5">
        <v>1456856256</v>
      </c>
      <c r="L3581" s="12">
        <f t="shared" si="223"/>
        <v>42430.512222222227</v>
      </c>
      <c r="M3581" t="b">
        <v>0</v>
      </c>
      <c r="N3581" s="5">
        <v>14</v>
      </c>
      <c r="O3581" t="b">
        <v>1</v>
      </c>
      <c r="P3581" s="5" t="s">
        <v>8269</v>
      </c>
      <c r="Q3581" s="5">
        <f t="shared" si="220"/>
        <v>100</v>
      </c>
      <c r="R3581" s="5">
        <v>35.714285714285715</v>
      </c>
      <c r="S3581" s="5">
        <f t="shared" si="221"/>
        <v>35.714285714285715</v>
      </c>
      <c r="T3581" s="5" t="s">
        <v>8328</v>
      </c>
      <c r="U3581" s="5" t="s">
        <v>8329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12">
        <f t="shared" si="222"/>
        <v>42063.957638888889</v>
      </c>
      <c r="K3582" s="5">
        <v>1421900022</v>
      </c>
      <c r="L3582" s="12">
        <f t="shared" si="223"/>
        <v>42025.926180555558</v>
      </c>
      <c r="M3582" t="b">
        <v>0</v>
      </c>
      <c r="N3582" s="5">
        <v>27</v>
      </c>
      <c r="O3582" t="b">
        <v>1</v>
      </c>
      <c r="P3582" s="5" t="s">
        <v>8269</v>
      </c>
      <c r="Q3582" s="5">
        <f t="shared" si="220"/>
        <v>113.88888888888889</v>
      </c>
      <c r="R3582" s="5">
        <v>37.962962962962962</v>
      </c>
      <c r="S3582" s="5">
        <f t="shared" si="221"/>
        <v>37.962962962962962</v>
      </c>
      <c r="T3582" s="5" t="s">
        <v>8328</v>
      </c>
      <c r="U3582" s="5" t="s">
        <v>8329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12">
        <f t="shared" si="222"/>
        <v>41850.221180555556</v>
      </c>
      <c r="K3583" s="5">
        <v>1405509510</v>
      </c>
      <c r="L3583" s="12">
        <f t="shared" si="223"/>
        <v>41836.221180555556</v>
      </c>
      <c r="M3583" t="b">
        <v>0</v>
      </c>
      <c r="N3583" s="5">
        <v>45</v>
      </c>
      <c r="O3583" t="b">
        <v>1</v>
      </c>
      <c r="P3583" s="5" t="s">
        <v>8269</v>
      </c>
      <c r="Q3583" s="5">
        <f t="shared" si="220"/>
        <v>100</v>
      </c>
      <c r="R3583" s="5">
        <v>33.333333333333336</v>
      </c>
      <c r="S3583" s="5">
        <f t="shared" si="221"/>
        <v>33.333333333333336</v>
      </c>
      <c r="T3583" s="5" t="s">
        <v>8328</v>
      </c>
      <c r="U3583" s="5" t="s">
        <v>8329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12">
        <f t="shared" si="222"/>
        <v>42464.845856481479</v>
      </c>
      <c r="K3584" s="5">
        <v>1458613082</v>
      </c>
      <c r="L3584" s="12">
        <f t="shared" si="223"/>
        <v>42450.845856481479</v>
      </c>
      <c r="M3584" t="b">
        <v>0</v>
      </c>
      <c r="N3584" s="5">
        <v>49</v>
      </c>
      <c r="O3584" t="b">
        <v>1</v>
      </c>
      <c r="P3584" s="5" t="s">
        <v>8269</v>
      </c>
      <c r="Q3584" s="5">
        <f t="shared" si="220"/>
        <v>287</v>
      </c>
      <c r="R3584" s="5">
        <v>58.571428571428569</v>
      </c>
      <c r="S3584" s="5">
        <f t="shared" si="221"/>
        <v>58.571428571428569</v>
      </c>
      <c r="T3584" s="5" t="s">
        <v>8328</v>
      </c>
      <c r="U3584" s="5" t="s">
        <v>8329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12">
        <f t="shared" si="222"/>
        <v>42478.134317129632</v>
      </c>
      <c r="K3585" s="5">
        <v>1455790405</v>
      </c>
      <c r="L3585" s="12">
        <f t="shared" si="223"/>
        <v>42418.175983796296</v>
      </c>
      <c r="M3585" t="b">
        <v>0</v>
      </c>
      <c r="N3585" s="5">
        <v>24</v>
      </c>
      <c r="O3585" t="b">
        <v>1</v>
      </c>
      <c r="P3585" s="5" t="s">
        <v>8269</v>
      </c>
      <c r="Q3585" s="5">
        <f t="shared" si="220"/>
        <v>108.5</v>
      </c>
      <c r="R3585" s="5">
        <v>135.625</v>
      </c>
      <c r="S3585" s="5">
        <f t="shared" si="221"/>
        <v>135.625</v>
      </c>
      <c r="T3585" s="5" t="s">
        <v>8328</v>
      </c>
      <c r="U3585" s="5" t="s">
        <v>8329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12">
        <f t="shared" si="222"/>
        <v>42198.066481481481</v>
      </c>
      <c r="K3586" s="5">
        <v>1434180944</v>
      </c>
      <c r="L3586" s="12">
        <f t="shared" si="223"/>
        <v>42168.066481481481</v>
      </c>
      <c r="M3586" t="b">
        <v>0</v>
      </c>
      <c r="N3586" s="5">
        <v>112</v>
      </c>
      <c r="O3586" t="b">
        <v>1</v>
      </c>
      <c r="P3586" s="5" t="s">
        <v>8269</v>
      </c>
      <c r="Q3586" s="5">
        <f t="shared" ref="Q3586:Q3649" si="224">E3586*100/D3586</f>
        <v>115.5</v>
      </c>
      <c r="R3586" s="5">
        <v>30.9375</v>
      </c>
      <c r="S3586" s="5">
        <f t="shared" ref="S3586:S3649" si="225">IFERROR(R3586,0)</f>
        <v>30.9375</v>
      </c>
      <c r="T3586" s="5" t="s">
        <v>8328</v>
      </c>
      <c r="U3586" s="5" t="s">
        <v>8329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12">
        <f t="shared" ref="J3587:J3650" si="226">(I3587/86400)+25569+(-6/24)</f>
        <v>41994.466319444444</v>
      </c>
      <c r="K3587" s="5">
        <v>1416589890</v>
      </c>
      <c r="L3587" s="12">
        <f t="shared" ref="L3587:L3650" si="227">(K3587/86400)+25569+(-6/24)</f>
        <v>41964.466319444444</v>
      </c>
      <c r="M3587" t="b">
        <v>0</v>
      </c>
      <c r="N3587" s="5">
        <v>23</v>
      </c>
      <c r="O3587" t="b">
        <v>1</v>
      </c>
      <c r="P3587" s="5" t="s">
        <v>8269</v>
      </c>
      <c r="Q3587" s="5">
        <f t="shared" si="224"/>
        <v>119.11764705882354</v>
      </c>
      <c r="R3587" s="5">
        <v>176.08695652173913</v>
      </c>
      <c r="S3587" s="5">
        <f t="shared" si="225"/>
        <v>176.08695652173913</v>
      </c>
      <c r="T3587" s="5" t="s">
        <v>8328</v>
      </c>
      <c r="U3587" s="5" t="s">
        <v>8329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12">
        <f t="shared" si="226"/>
        <v>42636.447569444441</v>
      </c>
      <c r="K3588" s="5">
        <v>1469465070</v>
      </c>
      <c r="L3588" s="12">
        <f t="shared" si="227"/>
        <v>42576.447569444441</v>
      </c>
      <c r="M3588" t="b">
        <v>0</v>
      </c>
      <c r="N3588" s="5">
        <v>54</v>
      </c>
      <c r="O3588" t="b">
        <v>1</v>
      </c>
      <c r="P3588" s="5" t="s">
        <v>8269</v>
      </c>
      <c r="Q3588" s="5">
        <f t="shared" si="224"/>
        <v>109.42666666666666</v>
      </c>
      <c r="R3588" s="5">
        <v>151.9814814814815</v>
      </c>
      <c r="S3588" s="5">
        <f t="shared" si="225"/>
        <v>151.9814814814815</v>
      </c>
      <c r="T3588" s="5" t="s">
        <v>8328</v>
      </c>
      <c r="U3588" s="5" t="s">
        <v>8329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12">
        <f t="shared" si="226"/>
        <v>42548.541666666672</v>
      </c>
      <c r="K3589" s="5">
        <v>1463144254</v>
      </c>
      <c r="L3589" s="12">
        <f t="shared" si="227"/>
        <v>42503.289976851855</v>
      </c>
      <c r="M3589" t="b">
        <v>0</v>
      </c>
      <c r="N3589" s="5">
        <v>28</v>
      </c>
      <c r="O3589" t="b">
        <v>1</v>
      </c>
      <c r="P3589" s="5" t="s">
        <v>8269</v>
      </c>
      <c r="Q3589" s="5">
        <f t="shared" si="224"/>
        <v>126.6</v>
      </c>
      <c r="R3589" s="5">
        <v>22.607142857142858</v>
      </c>
      <c r="S3589" s="5">
        <f t="shared" si="225"/>
        <v>22.607142857142858</v>
      </c>
      <c r="T3589" s="5" t="s">
        <v>8328</v>
      </c>
      <c r="U3589" s="5" t="s">
        <v>8329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12">
        <f t="shared" si="226"/>
        <v>42123.708333333328</v>
      </c>
      <c r="K3590" s="5">
        <v>1428436410</v>
      </c>
      <c r="L3590" s="12">
        <f t="shared" si="227"/>
        <v>42101.578819444447</v>
      </c>
      <c r="M3590" t="b">
        <v>0</v>
      </c>
      <c r="N3590" s="5">
        <v>11</v>
      </c>
      <c r="O3590" t="b">
        <v>1</v>
      </c>
      <c r="P3590" s="5" t="s">
        <v>8269</v>
      </c>
      <c r="Q3590" s="5">
        <f t="shared" si="224"/>
        <v>100.5</v>
      </c>
      <c r="R3590" s="5">
        <v>18.272727272727273</v>
      </c>
      <c r="S3590" s="5">
        <f t="shared" si="225"/>
        <v>18.272727272727273</v>
      </c>
      <c r="T3590" s="5" t="s">
        <v>8328</v>
      </c>
      <c r="U3590" s="5" t="s">
        <v>8329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12">
        <f t="shared" si="226"/>
        <v>42150.397534722222</v>
      </c>
      <c r="K3591" s="5">
        <v>1430494347</v>
      </c>
      <c r="L3591" s="12">
        <f t="shared" si="227"/>
        <v>42125.397534722222</v>
      </c>
      <c r="M3591" t="b">
        <v>0</v>
      </c>
      <c r="N3591" s="5">
        <v>62</v>
      </c>
      <c r="O3591" t="b">
        <v>1</v>
      </c>
      <c r="P3591" s="5" t="s">
        <v>8269</v>
      </c>
      <c r="Q3591" s="5">
        <f t="shared" si="224"/>
        <v>127.5</v>
      </c>
      <c r="R3591" s="5">
        <v>82.258064516129039</v>
      </c>
      <c r="S3591" s="5">
        <f t="shared" si="225"/>
        <v>82.258064516129039</v>
      </c>
      <c r="T3591" s="5" t="s">
        <v>8328</v>
      </c>
      <c r="U3591" s="5" t="s">
        <v>8329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12">
        <f t="shared" si="226"/>
        <v>41932.083726851852</v>
      </c>
      <c r="K3592" s="5">
        <v>1411200034</v>
      </c>
      <c r="L3592" s="12">
        <f t="shared" si="227"/>
        <v>41902.083726851852</v>
      </c>
      <c r="M3592" t="b">
        <v>0</v>
      </c>
      <c r="N3592" s="5">
        <v>73</v>
      </c>
      <c r="O3592" t="b">
        <v>1</v>
      </c>
      <c r="P3592" s="5" t="s">
        <v>8269</v>
      </c>
      <c r="Q3592" s="5">
        <f t="shared" si="224"/>
        <v>100.06</v>
      </c>
      <c r="R3592" s="5">
        <v>68.534246575342465</v>
      </c>
      <c r="S3592" s="5">
        <f t="shared" si="225"/>
        <v>68.534246575342465</v>
      </c>
      <c r="T3592" s="5" t="s">
        <v>8328</v>
      </c>
      <c r="U3592" s="5" t="s">
        <v>8329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12">
        <f t="shared" si="226"/>
        <v>42027.957638888889</v>
      </c>
      <c r="K3593" s="5">
        <v>1419979544</v>
      </c>
      <c r="L3593" s="12">
        <f t="shared" si="227"/>
        <v>42003.698425925926</v>
      </c>
      <c r="M3593" t="b">
        <v>0</v>
      </c>
      <c r="N3593" s="5">
        <v>18</v>
      </c>
      <c r="O3593" t="b">
        <v>1</v>
      </c>
      <c r="P3593" s="5" t="s">
        <v>8269</v>
      </c>
      <c r="Q3593" s="5">
        <f t="shared" si="224"/>
        <v>175</v>
      </c>
      <c r="R3593" s="5">
        <v>68.055555555555557</v>
      </c>
      <c r="S3593" s="5">
        <f t="shared" si="225"/>
        <v>68.055555555555557</v>
      </c>
      <c r="T3593" s="5" t="s">
        <v>8328</v>
      </c>
      <c r="U3593" s="5" t="s">
        <v>8329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12">
        <f t="shared" si="226"/>
        <v>42045.957638888889</v>
      </c>
      <c r="K3594" s="5">
        <v>1418673307</v>
      </c>
      <c r="L3594" s="12">
        <f t="shared" si="227"/>
        <v>41988.579942129625</v>
      </c>
      <c r="M3594" t="b">
        <v>0</v>
      </c>
      <c r="N3594" s="5">
        <v>35</v>
      </c>
      <c r="O3594" t="b">
        <v>1</v>
      </c>
      <c r="P3594" s="5" t="s">
        <v>8269</v>
      </c>
      <c r="Q3594" s="5">
        <f t="shared" si="224"/>
        <v>127.25</v>
      </c>
      <c r="R3594" s="5">
        <v>72.714285714285708</v>
      </c>
      <c r="S3594" s="5">
        <f t="shared" si="225"/>
        <v>72.714285714285708</v>
      </c>
      <c r="T3594" s="5" t="s">
        <v>8328</v>
      </c>
      <c r="U3594" s="5" t="s">
        <v>8329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12">
        <f t="shared" si="226"/>
        <v>42009.601388888885</v>
      </c>
      <c r="K3595" s="5">
        <v>1417469639</v>
      </c>
      <c r="L3595" s="12">
        <f t="shared" si="227"/>
        <v>41974.648599537039</v>
      </c>
      <c r="M3595" t="b">
        <v>0</v>
      </c>
      <c r="N3595" s="5">
        <v>43</v>
      </c>
      <c r="O3595" t="b">
        <v>1</v>
      </c>
      <c r="P3595" s="5" t="s">
        <v>8269</v>
      </c>
      <c r="Q3595" s="5">
        <f t="shared" si="224"/>
        <v>110.63333333333334</v>
      </c>
      <c r="R3595" s="5">
        <v>77.186046511627907</v>
      </c>
      <c r="S3595" s="5">
        <f t="shared" si="225"/>
        <v>77.186046511627907</v>
      </c>
      <c r="T3595" s="5" t="s">
        <v>8328</v>
      </c>
      <c r="U3595" s="5" t="s">
        <v>8329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12">
        <f t="shared" si="226"/>
        <v>42616.816921296297</v>
      </c>
      <c r="K3596" s="5">
        <v>1470792982</v>
      </c>
      <c r="L3596" s="12">
        <f t="shared" si="227"/>
        <v>42591.816921296297</v>
      </c>
      <c r="M3596" t="b">
        <v>0</v>
      </c>
      <c r="N3596" s="5">
        <v>36</v>
      </c>
      <c r="O3596" t="b">
        <v>1</v>
      </c>
      <c r="P3596" s="5" t="s">
        <v>8269</v>
      </c>
      <c r="Q3596" s="5">
        <f t="shared" si="224"/>
        <v>125.9375</v>
      </c>
      <c r="R3596" s="5">
        <v>55.972222222222221</v>
      </c>
      <c r="S3596" s="5">
        <f t="shared" si="225"/>
        <v>55.972222222222221</v>
      </c>
      <c r="T3596" s="5" t="s">
        <v>8328</v>
      </c>
      <c r="U3596" s="5" t="s">
        <v>8329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12">
        <f t="shared" si="226"/>
        <v>42076.040972222225</v>
      </c>
      <c r="K3597" s="5">
        <v>1423959123</v>
      </c>
      <c r="L3597" s="12">
        <f t="shared" si="227"/>
        <v>42049.758368055554</v>
      </c>
      <c r="M3597" t="b">
        <v>0</v>
      </c>
      <c r="N3597" s="5">
        <v>62</v>
      </c>
      <c r="O3597" t="b">
        <v>1</v>
      </c>
      <c r="P3597" s="5" t="s">
        <v>8269</v>
      </c>
      <c r="Q3597" s="5">
        <f t="shared" si="224"/>
        <v>118.5</v>
      </c>
      <c r="R3597" s="5">
        <v>49.693548387096776</v>
      </c>
      <c r="S3597" s="5">
        <f t="shared" si="225"/>
        <v>49.693548387096776</v>
      </c>
      <c r="T3597" s="5" t="s">
        <v>8328</v>
      </c>
      <c r="U3597" s="5" t="s">
        <v>8329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12">
        <f t="shared" si="226"/>
        <v>41877.465069444443</v>
      </c>
      <c r="K3598" s="5">
        <v>1407258582</v>
      </c>
      <c r="L3598" s="12">
        <f t="shared" si="227"/>
        <v>41856.465069444443</v>
      </c>
      <c r="M3598" t="b">
        <v>0</v>
      </c>
      <c r="N3598" s="5">
        <v>15</v>
      </c>
      <c r="O3598" t="b">
        <v>1</v>
      </c>
      <c r="P3598" s="5" t="s">
        <v>8269</v>
      </c>
      <c r="Q3598" s="5">
        <f t="shared" si="224"/>
        <v>107.72727272727273</v>
      </c>
      <c r="R3598" s="5">
        <v>79</v>
      </c>
      <c r="S3598" s="5">
        <f t="shared" si="225"/>
        <v>79</v>
      </c>
      <c r="T3598" s="5" t="s">
        <v>8328</v>
      </c>
      <c r="U3598" s="5" t="s">
        <v>8329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12">
        <f t="shared" si="226"/>
        <v>42431.999305555553</v>
      </c>
      <c r="K3599" s="5">
        <v>1455717790</v>
      </c>
      <c r="L3599" s="12">
        <f t="shared" si="227"/>
        <v>42417.335532407407</v>
      </c>
      <c r="M3599" t="b">
        <v>0</v>
      </c>
      <c r="N3599" s="5">
        <v>33</v>
      </c>
      <c r="O3599" t="b">
        <v>1</v>
      </c>
      <c r="P3599" s="5" t="s">
        <v>8269</v>
      </c>
      <c r="Q3599" s="5">
        <f t="shared" si="224"/>
        <v>102.6</v>
      </c>
      <c r="R3599" s="5">
        <v>77.727272727272734</v>
      </c>
      <c r="S3599" s="5">
        <f t="shared" si="225"/>
        <v>77.727272727272734</v>
      </c>
      <c r="T3599" s="5" t="s">
        <v>8328</v>
      </c>
      <c r="U3599" s="5" t="s">
        <v>8329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12">
        <f t="shared" si="226"/>
        <v>41884.957638888889</v>
      </c>
      <c r="K3600" s="5">
        <v>1408129822</v>
      </c>
      <c r="L3600" s="12">
        <f t="shared" si="227"/>
        <v>41866.54886574074</v>
      </c>
      <c r="M3600" t="b">
        <v>0</v>
      </c>
      <c r="N3600" s="5">
        <v>27</v>
      </c>
      <c r="O3600" t="b">
        <v>1</v>
      </c>
      <c r="P3600" s="5" t="s">
        <v>8269</v>
      </c>
      <c r="Q3600" s="5">
        <f t="shared" si="224"/>
        <v>110.1</v>
      </c>
      <c r="R3600" s="5">
        <v>40.777777777777779</v>
      </c>
      <c r="S3600" s="5">
        <f t="shared" si="225"/>
        <v>40.777777777777779</v>
      </c>
      <c r="T3600" s="5" t="s">
        <v>8328</v>
      </c>
      <c r="U3600" s="5" t="s">
        <v>8329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12">
        <f t="shared" si="226"/>
        <v>42245.75</v>
      </c>
      <c r="K3601" s="5">
        <v>1438715077</v>
      </c>
      <c r="L3601" s="12">
        <f t="shared" si="227"/>
        <v>42220.54487268519</v>
      </c>
      <c r="M3601" t="b">
        <v>0</v>
      </c>
      <c r="N3601" s="5">
        <v>17</v>
      </c>
      <c r="O3601" t="b">
        <v>1</v>
      </c>
      <c r="P3601" s="5" t="s">
        <v>8269</v>
      </c>
      <c r="Q3601" s="5">
        <f t="shared" si="224"/>
        <v>202</v>
      </c>
      <c r="R3601" s="5">
        <v>59.411764705882355</v>
      </c>
      <c r="S3601" s="5">
        <f t="shared" si="225"/>
        <v>59.411764705882355</v>
      </c>
      <c r="T3601" s="5" t="s">
        <v>8328</v>
      </c>
      <c r="U3601" s="5" t="s">
        <v>8329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12">
        <f t="shared" si="226"/>
        <v>42656.599120370374</v>
      </c>
      <c r="K3602" s="5">
        <v>1473970964</v>
      </c>
      <c r="L3602" s="12">
        <f t="shared" si="227"/>
        <v>42628.599120370374</v>
      </c>
      <c r="M3602" t="b">
        <v>0</v>
      </c>
      <c r="N3602" s="5">
        <v>4</v>
      </c>
      <c r="O3602" t="b">
        <v>1</v>
      </c>
      <c r="P3602" s="5" t="s">
        <v>8269</v>
      </c>
      <c r="Q3602" s="5">
        <f t="shared" si="224"/>
        <v>130</v>
      </c>
      <c r="R3602" s="5">
        <v>3.25</v>
      </c>
      <c r="S3602" s="5">
        <f t="shared" si="225"/>
        <v>3.25</v>
      </c>
      <c r="T3602" s="5" t="s">
        <v>8328</v>
      </c>
      <c r="U3602" s="5" t="s">
        <v>8329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12">
        <f t="shared" si="226"/>
        <v>42020.74863425926</v>
      </c>
      <c r="K3603" s="5">
        <v>1418860682</v>
      </c>
      <c r="L3603" s="12">
        <f t="shared" si="227"/>
        <v>41990.74863425926</v>
      </c>
      <c r="M3603" t="b">
        <v>0</v>
      </c>
      <c r="N3603" s="5">
        <v>53</v>
      </c>
      <c r="O3603" t="b">
        <v>1</v>
      </c>
      <c r="P3603" s="5" t="s">
        <v>8269</v>
      </c>
      <c r="Q3603" s="5">
        <f t="shared" si="224"/>
        <v>104.35</v>
      </c>
      <c r="R3603" s="5">
        <v>39.377358490566039</v>
      </c>
      <c r="S3603" s="5">
        <f t="shared" si="225"/>
        <v>39.377358490566039</v>
      </c>
      <c r="T3603" s="5" t="s">
        <v>8328</v>
      </c>
      <c r="U3603" s="5" t="s">
        <v>8329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12">
        <f t="shared" si="226"/>
        <v>42507.644432870366</v>
      </c>
      <c r="K3604" s="5">
        <v>1458336479</v>
      </c>
      <c r="L3604" s="12">
        <f t="shared" si="227"/>
        <v>42447.644432870366</v>
      </c>
      <c r="M3604" t="b">
        <v>0</v>
      </c>
      <c r="N3604" s="5">
        <v>49</v>
      </c>
      <c r="O3604" t="b">
        <v>1</v>
      </c>
      <c r="P3604" s="5" t="s">
        <v>8269</v>
      </c>
      <c r="Q3604" s="5">
        <f t="shared" si="224"/>
        <v>100.05</v>
      </c>
      <c r="R3604" s="5">
        <v>81.673469387755105</v>
      </c>
      <c r="S3604" s="5">
        <f t="shared" si="225"/>
        <v>81.673469387755105</v>
      </c>
      <c r="T3604" s="5" t="s">
        <v>8328</v>
      </c>
      <c r="U3604" s="5" t="s">
        <v>8329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12">
        <f t="shared" si="226"/>
        <v>42313.656018518523</v>
      </c>
      <c r="K3605" s="5">
        <v>1444164280</v>
      </c>
      <c r="L3605" s="12">
        <f t="shared" si="227"/>
        <v>42283.614351851851</v>
      </c>
      <c r="M3605" t="b">
        <v>0</v>
      </c>
      <c r="N3605" s="5">
        <v>57</v>
      </c>
      <c r="O3605" t="b">
        <v>1</v>
      </c>
      <c r="P3605" s="5" t="s">
        <v>8269</v>
      </c>
      <c r="Q3605" s="5">
        <f t="shared" si="224"/>
        <v>170.66666666666666</v>
      </c>
      <c r="R3605" s="5">
        <v>44.912280701754383</v>
      </c>
      <c r="S3605" s="5">
        <f t="shared" si="225"/>
        <v>44.912280701754383</v>
      </c>
      <c r="T3605" s="5" t="s">
        <v>8328</v>
      </c>
      <c r="U3605" s="5" t="s">
        <v>8329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12">
        <f t="shared" si="226"/>
        <v>42489.040972222225</v>
      </c>
      <c r="K3606" s="5">
        <v>1461370956</v>
      </c>
      <c r="L3606" s="12">
        <f t="shared" si="227"/>
        <v>42482.765694444446</v>
      </c>
      <c r="M3606" t="b">
        <v>0</v>
      </c>
      <c r="N3606" s="5">
        <v>69</v>
      </c>
      <c r="O3606" t="b">
        <v>1</v>
      </c>
      <c r="P3606" s="5" t="s">
        <v>8269</v>
      </c>
      <c r="Q3606" s="5">
        <f t="shared" si="224"/>
        <v>112.83333333333333</v>
      </c>
      <c r="R3606" s="5">
        <v>49.05797101449275</v>
      </c>
      <c r="S3606" s="5">
        <f t="shared" si="225"/>
        <v>49.05797101449275</v>
      </c>
      <c r="T3606" s="5" t="s">
        <v>8328</v>
      </c>
      <c r="U3606" s="5" t="s">
        <v>8329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12">
        <f t="shared" si="226"/>
        <v>42413.543124999997</v>
      </c>
      <c r="K3607" s="5">
        <v>1452798126</v>
      </c>
      <c r="L3607" s="12">
        <f t="shared" si="227"/>
        <v>42383.543124999997</v>
      </c>
      <c r="M3607" t="b">
        <v>0</v>
      </c>
      <c r="N3607" s="5">
        <v>15</v>
      </c>
      <c r="O3607" t="b">
        <v>1</v>
      </c>
      <c r="P3607" s="5" t="s">
        <v>8269</v>
      </c>
      <c r="Q3607" s="5">
        <f t="shared" si="224"/>
        <v>184</v>
      </c>
      <c r="R3607" s="5">
        <v>30.666666666666668</v>
      </c>
      <c r="S3607" s="5">
        <f t="shared" si="225"/>
        <v>30.666666666666668</v>
      </c>
      <c r="T3607" s="5" t="s">
        <v>8328</v>
      </c>
      <c r="U3607" s="5" t="s">
        <v>8329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12">
        <f t="shared" si="226"/>
        <v>42596.354826388888</v>
      </c>
      <c r="K3608" s="5">
        <v>1468593057</v>
      </c>
      <c r="L3608" s="12">
        <f t="shared" si="227"/>
        <v>42566.354826388888</v>
      </c>
      <c r="M3608" t="b">
        <v>0</v>
      </c>
      <c r="N3608" s="5">
        <v>64</v>
      </c>
      <c r="O3608" t="b">
        <v>1</v>
      </c>
      <c r="P3608" s="5" t="s">
        <v>8269</v>
      </c>
      <c r="Q3608" s="5">
        <f t="shared" si="224"/>
        <v>130.26666666666668</v>
      </c>
      <c r="R3608" s="5">
        <v>61.0625</v>
      </c>
      <c r="S3608" s="5">
        <f t="shared" si="225"/>
        <v>61.0625</v>
      </c>
      <c r="T3608" s="5" t="s">
        <v>8328</v>
      </c>
      <c r="U3608" s="5" t="s">
        <v>8329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12">
        <f t="shared" si="226"/>
        <v>42352.75</v>
      </c>
      <c r="K3609" s="5">
        <v>1448924882</v>
      </c>
      <c r="L3609" s="12">
        <f t="shared" si="227"/>
        <v>42338.713912037041</v>
      </c>
      <c r="M3609" t="b">
        <v>0</v>
      </c>
      <c r="N3609" s="5">
        <v>20</v>
      </c>
      <c r="O3609" t="b">
        <v>1</v>
      </c>
      <c r="P3609" s="5" t="s">
        <v>8269</v>
      </c>
      <c r="Q3609" s="5">
        <f t="shared" si="224"/>
        <v>105.45454545454545</v>
      </c>
      <c r="R3609" s="5">
        <v>29</v>
      </c>
      <c r="S3609" s="5">
        <f t="shared" si="225"/>
        <v>29</v>
      </c>
      <c r="T3609" s="5" t="s">
        <v>8328</v>
      </c>
      <c r="U3609" s="5" t="s">
        <v>8329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12">
        <f t="shared" si="226"/>
        <v>42538.333333333328</v>
      </c>
      <c r="K3610" s="5">
        <v>1463418090</v>
      </c>
      <c r="L3610" s="12">
        <f t="shared" si="227"/>
        <v>42506.459374999999</v>
      </c>
      <c r="M3610" t="b">
        <v>0</v>
      </c>
      <c r="N3610" s="5">
        <v>27</v>
      </c>
      <c r="O3610" t="b">
        <v>1</v>
      </c>
      <c r="P3610" s="5" t="s">
        <v>8269</v>
      </c>
      <c r="Q3610" s="5">
        <f t="shared" si="224"/>
        <v>100</v>
      </c>
      <c r="R3610" s="5">
        <v>29.62962962962963</v>
      </c>
      <c r="S3610" s="5">
        <f t="shared" si="225"/>
        <v>29.62962962962963</v>
      </c>
      <c r="T3610" s="5" t="s">
        <v>8328</v>
      </c>
      <c r="U3610" s="5" t="s">
        <v>8329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12">
        <f t="shared" si="226"/>
        <v>42459.700057870374</v>
      </c>
      <c r="K3611" s="5">
        <v>1456789685</v>
      </c>
      <c r="L3611" s="12">
        <f t="shared" si="227"/>
        <v>42429.741724537038</v>
      </c>
      <c r="M3611" t="b">
        <v>0</v>
      </c>
      <c r="N3611" s="5">
        <v>21</v>
      </c>
      <c r="O3611" t="b">
        <v>1</v>
      </c>
      <c r="P3611" s="5" t="s">
        <v>8269</v>
      </c>
      <c r="Q3611" s="5">
        <f t="shared" si="224"/>
        <v>153.31632653061226</v>
      </c>
      <c r="R3611" s="5">
        <v>143.0952380952381</v>
      </c>
      <c r="S3611" s="5">
        <f t="shared" si="225"/>
        <v>143.0952380952381</v>
      </c>
      <c r="T3611" s="5" t="s">
        <v>8328</v>
      </c>
      <c r="U3611" s="5" t="s">
        <v>8329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12">
        <f t="shared" si="226"/>
        <v>42233.182129629626</v>
      </c>
      <c r="K3612" s="5">
        <v>1437214936</v>
      </c>
      <c r="L3612" s="12">
        <f t="shared" si="227"/>
        <v>42203.182129629626</v>
      </c>
      <c r="M3612" t="b">
        <v>0</v>
      </c>
      <c r="N3612" s="5">
        <v>31</v>
      </c>
      <c r="O3612" t="b">
        <v>1</v>
      </c>
      <c r="P3612" s="5" t="s">
        <v>8269</v>
      </c>
      <c r="Q3612" s="5">
        <f t="shared" si="224"/>
        <v>162.30000000000001</v>
      </c>
      <c r="R3612" s="5">
        <v>52.354838709677416</v>
      </c>
      <c r="S3612" s="5">
        <f t="shared" si="225"/>
        <v>52.354838709677416</v>
      </c>
      <c r="T3612" s="5" t="s">
        <v>8328</v>
      </c>
      <c r="U3612" s="5" t="s">
        <v>8329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12">
        <f t="shared" si="226"/>
        <v>42102.120381944449</v>
      </c>
      <c r="K3613" s="5">
        <v>1425891201</v>
      </c>
      <c r="L3613" s="12">
        <f t="shared" si="227"/>
        <v>42072.120381944449</v>
      </c>
      <c r="M3613" t="b">
        <v>0</v>
      </c>
      <c r="N3613" s="5">
        <v>51</v>
      </c>
      <c r="O3613" t="b">
        <v>1</v>
      </c>
      <c r="P3613" s="5" t="s">
        <v>8269</v>
      </c>
      <c r="Q3613" s="5">
        <f t="shared" si="224"/>
        <v>136</v>
      </c>
      <c r="R3613" s="5">
        <v>66.666666666666671</v>
      </c>
      <c r="S3613" s="5">
        <f t="shared" si="225"/>
        <v>66.666666666666671</v>
      </c>
      <c r="T3613" s="5" t="s">
        <v>8328</v>
      </c>
      <c r="U3613" s="5" t="s">
        <v>8329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12">
        <f t="shared" si="226"/>
        <v>41799.476979166662</v>
      </c>
      <c r="K3614" s="5">
        <v>1401470811</v>
      </c>
      <c r="L3614" s="12">
        <f t="shared" si="227"/>
        <v>41789.476979166662</v>
      </c>
      <c r="M3614" t="b">
        <v>0</v>
      </c>
      <c r="N3614" s="5">
        <v>57</v>
      </c>
      <c r="O3614" t="b">
        <v>1</v>
      </c>
      <c r="P3614" s="5" t="s">
        <v>8269</v>
      </c>
      <c r="Q3614" s="5">
        <f t="shared" si="224"/>
        <v>144.4</v>
      </c>
      <c r="R3614" s="5">
        <v>126.66666666666667</v>
      </c>
      <c r="S3614" s="5">
        <f t="shared" si="225"/>
        <v>126.66666666666667</v>
      </c>
      <c r="T3614" s="5" t="s">
        <v>8328</v>
      </c>
      <c r="U3614" s="5" t="s">
        <v>8329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12">
        <f t="shared" si="226"/>
        <v>41818.33997685185</v>
      </c>
      <c r="K3615" s="5">
        <v>1401372574</v>
      </c>
      <c r="L3615" s="12">
        <f t="shared" si="227"/>
        <v>41788.33997685185</v>
      </c>
      <c r="M3615" t="b">
        <v>0</v>
      </c>
      <c r="N3615" s="5">
        <v>20</v>
      </c>
      <c r="O3615" t="b">
        <v>1</v>
      </c>
      <c r="P3615" s="5" t="s">
        <v>8269</v>
      </c>
      <c r="Q3615" s="5">
        <f t="shared" si="224"/>
        <v>100</v>
      </c>
      <c r="R3615" s="5">
        <v>62.5</v>
      </c>
      <c r="S3615" s="5">
        <f t="shared" si="225"/>
        <v>62.5</v>
      </c>
      <c r="T3615" s="5" t="s">
        <v>8328</v>
      </c>
      <c r="U3615" s="5" t="s">
        <v>8329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12">
        <f t="shared" si="226"/>
        <v>42173.791851851856</v>
      </c>
      <c r="K3616" s="5">
        <v>1432083616</v>
      </c>
      <c r="L3616" s="12">
        <f t="shared" si="227"/>
        <v>42143.791851851856</v>
      </c>
      <c r="M3616" t="b">
        <v>0</v>
      </c>
      <c r="N3616" s="5">
        <v>71</v>
      </c>
      <c r="O3616" t="b">
        <v>1</v>
      </c>
      <c r="P3616" s="5" t="s">
        <v>8269</v>
      </c>
      <c r="Q3616" s="5">
        <f t="shared" si="224"/>
        <v>100.8</v>
      </c>
      <c r="R3616" s="5">
        <v>35.492957746478872</v>
      </c>
      <c r="S3616" s="5">
        <f t="shared" si="225"/>
        <v>35.492957746478872</v>
      </c>
      <c r="T3616" s="5" t="s">
        <v>8328</v>
      </c>
      <c r="U3616" s="5" t="s">
        <v>8329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12">
        <f t="shared" si="226"/>
        <v>42348.343703703707</v>
      </c>
      <c r="K3617" s="5">
        <v>1447164896</v>
      </c>
      <c r="L3617" s="12">
        <f t="shared" si="227"/>
        <v>42318.343703703707</v>
      </c>
      <c r="M3617" t="b">
        <v>0</v>
      </c>
      <c r="N3617" s="5">
        <v>72</v>
      </c>
      <c r="O3617" t="b">
        <v>1</v>
      </c>
      <c r="P3617" s="5" t="s">
        <v>8269</v>
      </c>
      <c r="Q3617" s="5">
        <f t="shared" si="224"/>
        <v>106.8</v>
      </c>
      <c r="R3617" s="5">
        <v>37.083333333333336</v>
      </c>
      <c r="S3617" s="5">
        <f t="shared" si="225"/>
        <v>37.083333333333336</v>
      </c>
      <c r="T3617" s="5" t="s">
        <v>8328</v>
      </c>
      <c r="U3617" s="5" t="s">
        <v>8329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12">
        <f t="shared" si="226"/>
        <v>42082.658148148148</v>
      </c>
      <c r="K3618" s="5">
        <v>1424213264</v>
      </c>
      <c r="L3618" s="12">
        <f t="shared" si="227"/>
        <v>42052.699814814812</v>
      </c>
      <c r="M3618" t="b">
        <v>0</v>
      </c>
      <c r="N3618" s="5">
        <v>45</v>
      </c>
      <c r="O3618" t="b">
        <v>1</v>
      </c>
      <c r="P3618" s="5" t="s">
        <v>8269</v>
      </c>
      <c r="Q3618" s="5">
        <f t="shared" si="224"/>
        <v>124.8</v>
      </c>
      <c r="R3618" s="5">
        <v>69.333333333333329</v>
      </c>
      <c r="S3618" s="5">
        <f t="shared" si="225"/>
        <v>69.333333333333329</v>
      </c>
      <c r="T3618" s="5" t="s">
        <v>8328</v>
      </c>
      <c r="U3618" s="5" t="s">
        <v>8329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12">
        <f t="shared" si="226"/>
        <v>42793.75</v>
      </c>
      <c r="K3619" s="5">
        <v>1486996729</v>
      </c>
      <c r="L3619" s="12">
        <f t="shared" si="227"/>
        <v>42779.360289351855</v>
      </c>
      <c r="M3619" t="b">
        <v>0</v>
      </c>
      <c r="N3619" s="5">
        <v>51</v>
      </c>
      <c r="O3619" t="b">
        <v>1</v>
      </c>
      <c r="P3619" s="5" t="s">
        <v>8269</v>
      </c>
      <c r="Q3619" s="5">
        <f t="shared" si="224"/>
        <v>118.91891891891892</v>
      </c>
      <c r="R3619" s="5">
        <v>17.254901960784313</v>
      </c>
      <c r="S3619" s="5">
        <f t="shared" si="225"/>
        <v>17.254901960784313</v>
      </c>
      <c r="T3619" s="5" t="s">
        <v>8328</v>
      </c>
      <c r="U3619" s="5" t="s">
        <v>8329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12">
        <f t="shared" si="226"/>
        <v>42158.377893518518</v>
      </c>
      <c r="K3620" s="5">
        <v>1430751850</v>
      </c>
      <c r="L3620" s="12">
        <f t="shared" si="227"/>
        <v>42128.377893518518</v>
      </c>
      <c r="M3620" t="b">
        <v>0</v>
      </c>
      <c r="N3620" s="5">
        <v>56</v>
      </c>
      <c r="O3620" t="b">
        <v>1</v>
      </c>
      <c r="P3620" s="5" t="s">
        <v>8269</v>
      </c>
      <c r="Q3620" s="5">
        <f t="shared" si="224"/>
        <v>101</v>
      </c>
      <c r="R3620" s="5">
        <v>36.071428571428569</v>
      </c>
      <c r="S3620" s="5">
        <f t="shared" si="225"/>
        <v>36.071428571428569</v>
      </c>
      <c r="T3620" s="5" t="s">
        <v>8328</v>
      </c>
      <c r="U3620" s="5" t="s">
        <v>8329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12">
        <f t="shared" si="226"/>
        <v>42693.666666666672</v>
      </c>
      <c r="K3621" s="5">
        <v>1476760226</v>
      </c>
      <c r="L3621" s="12">
        <f t="shared" si="227"/>
        <v>42660.882245370369</v>
      </c>
      <c r="M3621" t="b">
        <v>0</v>
      </c>
      <c r="N3621" s="5">
        <v>17</v>
      </c>
      <c r="O3621" t="b">
        <v>1</v>
      </c>
      <c r="P3621" s="5" t="s">
        <v>8269</v>
      </c>
      <c r="Q3621" s="5">
        <f t="shared" si="224"/>
        <v>113</v>
      </c>
      <c r="R3621" s="5">
        <v>66.470588235294116</v>
      </c>
      <c r="S3621" s="5">
        <f t="shared" si="225"/>
        <v>66.470588235294116</v>
      </c>
      <c r="T3621" s="5" t="s">
        <v>8328</v>
      </c>
      <c r="U3621" s="5" t="s">
        <v>8329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12">
        <f t="shared" si="226"/>
        <v>42067.916666666672</v>
      </c>
      <c r="K3622" s="5">
        <v>1422916261</v>
      </c>
      <c r="L3622" s="12">
        <f t="shared" si="227"/>
        <v>42037.688206018516</v>
      </c>
      <c r="M3622" t="b">
        <v>0</v>
      </c>
      <c r="N3622" s="5">
        <v>197</v>
      </c>
      <c r="O3622" t="b">
        <v>1</v>
      </c>
      <c r="P3622" s="5" t="s">
        <v>8269</v>
      </c>
      <c r="Q3622" s="5">
        <f t="shared" si="224"/>
        <v>105.19047619047619</v>
      </c>
      <c r="R3622" s="5">
        <v>56.065989847715734</v>
      </c>
      <c r="S3622" s="5">
        <f t="shared" si="225"/>
        <v>56.065989847715734</v>
      </c>
      <c r="T3622" s="5" t="s">
        <v>8328</v>
      </c>
      <c r="U3622" s="5" t="s">
        <v>8329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12">
        <f t="shared" si="226"/>
        <v>42643.625</v>
      </c>
      <c r="K3623" s="5">
        <v>1473200844</v>
      </c>
      <c r="L3623" s="12">
        <f t="shared" si="227"/>
        <v>42619.685694444444</v>
      </c>
      <c r="M3623" t="b">
        <v>0</v>
      </c>
      <c r="N3623" s="5">
        <v>70</v>
      </c>
      <c r="O3623" t="b">
        <v>1</v>
      </c>
      <c r="P3623" s="5" t="s">
        <v>8269</v>
      </c>
      <c r="Q3623" s="5">
        <f t="shared" si="224"/>
        <v>109.73333333333333</v>
      </c>
      <c r="R3623" s="5">
        <v>47.028571428571432</v>
      </c>
      <c r="S3623" s="5">
        <f t="shared" si="225"/>
        <v>47.028571428571432</v>
      </c>
      <c r="T3623" s="5" t="s">
        <v>8328</v>
      </c>
      <c r="U3623" s="5" t="s">
        <v>8329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12">
        <f t="shared" si="226"/>
        <v>41909.890972222223</v>
      </c>
      <c r="K3624" s="5">
        <v>1409030371</v>
      </c>
      <c r="L3624" s="12">
        <f t="shared" si="227"/>
        <v>41876.971886574072</v>
      </c>
      <c r="M3624" t="b">
        <v>0</v>
      </c>
      <c r="N3624" s="5">
        <v>21</v>
      </c>
      <c r="O3624" t="b">
        <v>1</v>
      </c>
      <c r="P3624" s="5" t="s">
        <v>8269</v>
      </c>
      <c r="Q3624" s="5">
        <f t="shared" si="224"/>
        <v>100.099</v>
      </c>
      <c r="R3624" s="5">
        <v>47.666190476190479</v>
      </c>
      <c r="S3624" s="5">
        <f t="shared" si="225"/>
        <v>47.666190476190479</v>
      </c>
      <c r="T3624" s="5" t="s">
        <v>8328</v>
      </c>
      <c r="U3624" s="5" t="s">
        <v>8329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12">
        <f t="shared" si="226"/>
        <v>41846.041666666664</v>
      </c>
      <c r="K3625" s="5">
        <v>1404841270</v>
      </c>
      <c r="L3625" s="12">
        <f t="shared" si="227"/>
        <v>41828.486921296295</v>
      </c>
      <c r="M3625" t="b">
        <v>0</v>
      </c>
      <c r="N3625" s="5">
        <v>34</v>
      </c>
      <c r="O3625" t="b">
        <v>1</v>
      </c>
      <c r="P3625" s="5" t="s">
        <v>8269</v>
      </c>
      <c r="Q3625" s="5">
        <f t="shared" si="224"/>
        <v>120</v>
      </c>
      <c r="R3625" s="5">
        <v>88.235294117647058</v>
      </c>
      <c r="S3625" s="5">
        <f t="shared" si="225"/>
        <v>88.235294117647058</v>
      </c>
      <c r="T3625" s="5" t="s">
        <v>8328</v>
      </c>
      <c r="U3625" s="5" t="s">
        <v>8329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12">
        <f t="shared" si="226"/>
        <v>42605.524189814816</v>
      </c>
      <c r="K3626" s="5">
        <v>1466793290</v>
      </c>
      <c r="L3626" s="12">
        <f t="shared" si="227"/>
        <v>42545.524189814816</v>
      </c>
      <c r="M3626" t="b">
        <v>0</v>
      </c>
      <c r="N3626" s="5">
        <v>39</v>
      </c>
      <c r="O3626" t="b">
        <v>1</v>
      </c>
      <c r="P3626" s="5" t="s">
        <v>8269</v>
      </c>
      <c r="Q3626" s="5">
        <f t="shared" si="224"/>
        <v>104.93333333333334</v>
      </c>
      <c r="R3626" s="5">
        <v>80.717948717948715</v>
      </c>
      <c r="S3626" s="5">
        <f t="shared" si="225"/>
        <v>80.717948717948715</v>
      </c>
      <c r="T3626" s="5" t="s">
        <v>8328</v>
      </c>
      <c r="U3626" s="5" t="s">
        <v>8329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12">
        <f t="shared" si="226"/>
        <v>42187.402511574073</v>
      </c>
      <c r="K3627" s="5">
        <v>1433259577</v>
      </c>
      <c r="L3627" s="12">
        <f t="shared" si="227"/>
        <v>42157.402511574073</v>
      </c>
      <c r="M3627" t="b">
        <v>0</v>
      </c>
      <c r="N3627" s="5">
        <v>78</v>
      </c>
      <c r="O3627" t="b">
        <v>1</v>
      </c>
      <c r="P3627" s="5" t="s">
        <v>8269</v>
      </c>
      <c r="Q3627" s="5">
        <f t="shared" si="224"/>
        <v>102.66666666666667</v>
      </c>
      <c r="R3627" s="5">
        <v>39.487179487179489</v>
      </c>
      <c r="S3627" s="5">
        <f t="shared" si="225"/>
        <v>39.487179487179489</v>
      </c>
      <c r="T3627" s="5" t="s">
        <v>8328</v>
      </c>
      <c r="U3627" s="5" t="s">
        <v>8329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12">
        <f t="shared" si="226"/>
        <v>41867.417326388888</v>
      </c>
      <c r="K3628" s="5">
        <v>1406390457</v>
      </c>
      <c r="L3628" s="12">
        <f t="shared" si="227"/>
        <v>41846.417326388888</v>
      </c>
      <c r="M3628" t="b">
        <v>0</v>
      </c>
      <c r="N3628" s="5">
        <v>48</v>
      </c>
      <c r="O3628" t="b">
        <v>1</v>
      </c>
      <c r="P3628" s="5" t="s">
        <v>8269</v>
      </c>
      <c r="Q3628" s="5">
        <f t="shared" si="224"/>
        <v>101.825</v>
      </c>
      <c r="R3628" s="5">
        <v>84.854166666666671</v>
      </c>
      <c r="S3628" s="5">
        <f t="shared" si="225"/>
        <v>84.854166666666671</v>
      </c>
      <c r="T3628" s="5" t="s">
        <v>8328</v>
      </c>
      <c r="U3628" s="5" t="s">
        <v>8329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12">
        <f t="shared" si="226"/>
        <v>42510.915972222225</v>
      </c>
      <c r="K3629" s="5">
        <v>1459446487</v>
      </c>
      <c r="L3629" s="12">
        <f t="shared" si="227"/>
        <v>42460.491747685184</v>
      </c>
      <c r="M3629" t="b">
        <v>0</v>
      </c>
      <c r="N3629" s="5">
        <v>29</v>
      </c>
      <c r="O3629" t="b">
        <v>1</v>
      </c>
      <c r="P3629" s="5" t="s">
        <v>8269</v>
      </c>
      <c r="Q3629" s="5">
        <f t="shared" si="224"/>
        <v>100</v>
      </c>
      <c r="R3629" s="5">
        <v>68.965517241379317</v>
      </c>
      <c r="S3629" s="5">
        <f t="shared" si="225"/>
        <v>68.965517241379317</v>
      </c>
      <c r="T3629" s="5" t="s">
        <v>8328</v>
      </c>
      <c r="U3629" s="5" t="s">
        <v>8329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12">
        <f t="shared" si="226"/>
        <v>42351.624953703707</v>
      </c>
      <c r="K3630" s="5">
        <v>1444852796</v>
      </c>
      <c r="L3630" s="12">
        <f t="shared" si="227"/>
        <v>42291.583287037036</v>
      </c>
      <c r="M3630" t="b">
        <v>0</v>
      </c>
      <c r="N3630" s="5">
        <v>0</v>
      </c>
      <c r="O3630" t="b">
        <v>0</v>
      </c>
      <c r="P3630" s="5" t="s">
        <v>8303</v>
      </c>
      <c r="Q3630" s="5">
        <f t="shared" si="224"/>
        <v>0</v>
      </c>
      <c r="R3630" s="5" t="e">
        <v>#DIV/0!</v>
      </c>
      <c r="S3630" s="5">
        <f t="shared" si="225"/>
        <v>0</v>
      </c>
      <c r="T3630" s="5" t="s">
        <v>8328</v>
      </c>
      <c r="U3630" s="5" t="s">
        <v>8354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12">
        <f t="shared" si="226"/>
        <v>42495.458333333328</v>
      </c>
      <c r="K3631" s="5">
        <v>1457403364</v>
      </c>
      <c r="L3631" s="12">
        <f t="shared" si="227"/>
        <v>42436.844490740739</v>
      </c>
      <c r="M3631" t="b">
        <v>0</v>
      </c>
      <c r="N3631" s="5">
        <v>2</v>
      </c>
      <c r="O3631" t="b">
        <v>0</v>
      </c>
      <c r="P3631" s="5" t="s">
        <v>8303</v>
      </c>
      <c r="Q3631" s="5">
        <f t="shared" si="224"/>
        <v>2.0000000000000001E-4</v>
      </c>
      <c r="R3631" s="5">
        <v>1</v>
      </c>
      <c r="S3631" s="5">
        <f t="shared" si="225"/>
        <v>1</v>
      </c>
      <c r="T3631" s="5" t="s">
        <v>8328</v>
      </c>
      <c r="U3631" s="5" t="s">
        <v>8354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12">
        <f t="shared" si="226"/>
        <v>41972.638773148152</v>
      </c>
      <c r="K3632" s="5">
        <v>1414700390</v>
      </c>
      <c r="L3632" s="12">
        <f t="shared" si="227"/>
        <v>41942.59710648148</v>
      </c>
      <c r="M3632" t="b">
        <v>0</v>
      </c>
      <c r="N3632" s="5">
        <v>1</v>
      </c>
      <c r="O3632" t="b">
        <v>0</v>
      </c>
      <c r="P3632" s="5" t="s">
        <v>8303</v>
      </c>
      <c r="Q3632" s="5">
        <f t="shared" si="224"/>
        <v>3.3333333333333333E-2</v>
      </c>
      <c r="R3632" s="5">
        <v>1</v>
      </c>
      <c r="S3632" s="5">
        <f t="shared" si="225"/>
        <v>1</v>
      </c>
      <c r="T3632" s="5" t="s">
        <v>8328</v>
      </c>
      <c r="U3632" s="5" t="s">
        <v>8354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12">
        <f t="shared" si="226"/>
        <v>41904.915972222225</v>
      </c>
      <c r="K3633" s="5">
        <v>1409335497</v>
      </c>
      <c r="L3633" s="12">
        <f t="shared" si="227"/>
        <v>41880.503437499996</v>
      </c>
      <c r="M3633" t="b">
        <v>0</v>
      </c>
      <c r="N3633" s="5">
        <v>59</v>
      </c>
      <c r="O3633" t="b">
        <v>0</v>
      </c>
      <c r="P3633" s="5" t="s">
        <v>8303</v>
      </c>
      <c r="Q3633" s="5">
        <f t="shared" si="224"/>
        <v>51.023391812865498</v>
      </c>
      <c r="R3633" s="5">
        <v>147.88135593220338</v>
      </c>
      <c r="S3633" s="5">
        <f t="shared" si="225"/>
        <v>147.88135593220338</v>
      </c>
      <c r="T3633" s="5" t="s">
        <v>8328</v>
      </c>
      <c r="U3633" s="5" t="s">
        <v>8354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12">
        <f t="shared" si="226"/>
        <v>41966.686909722222</v>
      </c>
      <c r="K3634" s="5">
        <v>1415053749</v>
      </c>
      <c r="L3634" s="12">
        <f t="shared" si="227"/>
        <v>41946.686909722222</v>
      </c>
      <c r="M3634" t="b">
        <v>0</v>
      </c>
      <c r="N3634" s="5">
        <v>1</v>
      </c>
      <c r="O3634" t="b">
        <v>0</v>
      </c>
      <c r="P3634" s="5" t="s">
        <v>8303</v>
      </c>
      <c r="Q3634" s="5">
        <f t="shared" si="224"/>
        <v>20</v>
      </c>
      <c r="R3634" s="5">
        <v>100</v>
      </c>
      <c r="S3634" s="5">
        <f t="shared" si="225"/>
        <v>100</v>
      </c>
      <c r="T3634" s="5" t="s">
        <v>8328</v>
      </c>
      <c r="U3634" s="5" t="s">
        <v>8354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12">
        <f t="shared" si="226"/>
        <v>42692.791666666672</v>
      </c>
      <c r="K3635" s="5">
        <v>1475765867</v>
      </c>
      <c r="L3635" s="12">
        <f t="shared" si="227"/>
        <v>42649.373460648145</v>
      </c>
      <c r="M3635" t="b">
        <v>0</v>
      </c>
      <c r="N3635" s="5">
        <v>31</v>
      </c>
      <c r="O3635" t="b">
        <v>0</v>
      </c>
      <c r="P3635" s="5" t="s">
        <v>8303</v>
      </c>
      <c r="Q3635" s="5">
        <f t="shared" si="224"/>
        <v>35.24</v>
      </c>
      <c r="R3635" s="5">
        <v>56.838709677419352</v>
      </c>
      <c r="S3635" s="5">
        <f t="shared" si="225"/>
        <v>56.838709677419352</v>
      </c>
      <c r="T3635" s="5" t="s">
        <v>8328</v>
      </c>
      <c r="U3635" s="5" t="s">
        <v>8354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12">
        <f t="shared" si="226"/>
        <v>42748.915972222225</v>
      </c>
      <c r="K3636" s="5">
        <v>1480219174</v>
      </c>
      <c r="L3636" s="12">
        <f t="shared" si="227"/>
        <v>42700.916365740741</v>
      </c>
      <c r="M3636" t="b">
        <v>0</v>
      </c>
      <c r="N3636" s="5">
        <v>18</v>
      </c>
      <c r="O3636" t="b">
        <v>0</v>
      </c>
      <c r="P3636" s="5" t="s">
        <v>8303</v>
      </c>
      <c r="Q3636" s="5">
        <f t="shared" si="224"/>
        <v>4.246666666666667</v>
      </c>
      <c r="R3636" s="5">
        <v>176.94444444444446</v>
      </c>
      <c r="S3636" s="5">
        <f t="shared" si="225"/>
        <v>176.94444444444446</v>
      </c>
      <c r="T3636" s="5" t="s">
        <v>8328</v>
      </c>
      <c r="U3636" s="5" t="s">
        <v>8354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12">
        <f t="shared" si="226"/>
        <v>42480.63282407407</v>
      </c>
      <c r="K3637" s="5">
        <v>1458594676</v>
      </c>
      <c r="L3637" s="12">
        <f t="shared" si="227"/>
        <v>42450.63282407407</v>
      </c>
      <c r="M3637" t="b">
        <v>0</v>
      </c>
      <c r="N3637" s="5">
        <v>10</v>
      </c>
      <c r="O3637" t="b">
        <v>0</v>
      </c>
      <c r="P3637" s="5" t="s">
        <v>8303</v>
      </c>
      <c r="Q3637" s="5">
        <f t="shared" si="224"/>
        <v>36.457142857142856</v>
      </c>
      <c r="R3637" s="5">
        <v>127.6</v>
      </c>
      <c r="S3637" s="5">
        <f t="shared" si="225"/>
        <v>127.6</v>
      </c>
      <c r="T3637" s="5" t="s">
        <v>8328</v>
      </c>
      <c r="U3637" s="5" t="s">
        <v>8354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12">
        <f t="shared" si="226"/>
        <v>42261.444780092592</v>
      </c>
      <c r="K3638" s="5">
        <v>1439224829</v>
      </c>
      <c r="L3638" s="12">
        <f t="shared" si="227"/>
        <v>42226.444780092592</v>
      </c>
      <c r="M3638" t="b">
        <v>0</v>
      </c>
      <c r="N3638" s="5">
        <v>0</v>
      </c>
      <c r="O3638" t="b">
        <v>0</v>
      </c>
      <c r="P3638" s="5" t="s">
        <v>8303</v>
      </c>
      <c r="Q3638" s="5">
        <f t="shared" si="224"/>
        <v>0</v>
      </c>
      <c r="R3638" s="5" t="e">
        <v>#DIV/0!</v>
      </c>
      <c r="S3638" s="5">
        <f t="shared" si="225"/>
        <v>0</v>
      </c>
      <c r="T3638" s="5" t="s">
        <v>8328</v>
      </c>
      <c r="U3638" s="5" t="s">
        <v>8354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12">
        <f t="shared" si="226"/>
        <v>42005.450636574074</v>
      </c>
      <c r="K3639" s="5">
        <v>1417538935</v>
      </c>
      <c r="L3639" s="12">
        <f t="shared" si="227"/>
        <v>41975.450636574074</v>
      </c>
      <c r="M3639" t="b">
        <v>0</v>
      </c>
      <c r="N3639" s="5">
        <v>14</v>
      </c>
      <c r="O3639" t="b">
        <v>0</v>
      </c>
      <c r="P3639" s="5" t="s">
        <v>8303</v>
      </c>
      <c r="Q3639" s="5">
        <f t="shared" si="224"/>
        <v>30.866666666666667</v>
      </c>
      <c r="R3639" s="5">
        <v>66.142857142857139</v>
      </c>
      <c r="S3639" s="5">
        <f t="shared" si="225"/>
        <v>66.142857142857139</v>
      </c>
      <c r="T3639" s="5" t="s">
        <v>8328</v>
      </c>
      <c r="U3639" s="5" t="s">
        <v>8354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12">
        <f t="shared" si="226"/>
        <v>42113.381157407406</v>
      </c>
      <c r="K3640" s="5">
        <v>1424275732</v>
      </c>
      <c r="L3640" s="12">
        <f t="shared" si="227"/>
        <v>42053.422824074078</v>
      </c>
      <c r="M3640" t="b">
        <v>0</v>
      </c>
      <c r="N3640" s="5">
        <v>2</v>
      </c>
      <c r="O3640" t="b">
        <v>0</v>
      </c>
      <c r="P3640" s="5" t="s">
        <v>8303</v>
      </c>
      <c r="Q3640" s="5">
        <f t="shared" si="224"/>
        <v>6.5454545454545459</v>
      </c>
      <c r="R3640" s="5">
        <v>108</v>
      </c>
      <c r="S3640" s="5">
        <f t="shared" si="225"/>
        <v>108</v>
      </c>
      <c r="T3640" s="5" t="s">
        <v>8328</v>
      </c>
      <c r="U3640" s="5" t="s">
        <v>8354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12">
        <f t="shared" si="226"/>
        <v>42650.382638888885</v>
      </c>
      <c r="K3641" s="5">
        <v>1470672906</v>
      </c>
      <c r="L3641" s="12">
        <f t="shared" si="227"/>
        <v>42590.427152777775</v>
      </c>
      <c r="M3641" t="b">
        <v>0</v>
      </c>
      <c r="N3641" s="5">
        <v>1</v>
      </c>
      <c r="O3641" t="b">
        <v>0</v>
      </c>
      <c r="P3641" s="5" t="s">
        <v>8303</v>
      </c>
      <c r="Q3641" s="5">
        <f t="shared" si="224"/>
        <v>4.0000000000000001E-3</v>
      </c>
      <c r="R3641" s="5">
        <v>1</v>
      </c>
      <c r="S3641" s="5">
        <f t="shared" si="225"/>
        <v>1</v>
      </c>
      <c r="T3641" s="5" t="s">
        <v>8328</v>
      </c>
      <c r="U3641" s="5" t="s">
        <v>8354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12">
        <f t="shared" si="226"/>
        <v>42134.531597222223</v>
      </c>
      <c r="K3642" s="5">
        <v>1428691530</v>
      </c>
      <c r="L3642" s="12">
        <f t="shared" si="227"/>
        <v>42104.531597222223</v>
      </c>
      <c r="M3642" t="b">
        <v>0</v>
      </c>
      <c r="N3642" s="5">
        <v>3</v>
      </c>
      <c r="O3642" t="b">
        <v>0</v>
      </c>
      <c r="P3642" s="5" t="s">
        <v>8303</v>
      </c>
      <c r="Q3642" s="5">
        <f t="shared" si="224"/>
        <v>5.5</v>
      </c>
      <c r="R3642" s="5">
        <v>18.333333333333332</v>
      </c>
      <c r="S3642" s="5">
        <f t="shared" si="225"/>
        <v>18.333333333333332</v>
      </c>
      <c r="T3642" s="5" t="s">
        <v>8328</v>
      </c>
      <c r="U3642" s="5" t="s">
        <v>8354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12">
        <f t="shared" si="226"/>
        <v>41916.958333333336</v>
      </c>
      <c r="K3643" s="5">
        <v>1410966179</v>
      </c>
      <c r="L3643" s="12">
        <f t="shared" si="227"/>
        <v>41899.377071759256</v>
      </c>
      <c r="M3643" t="b">
        <v>0</v>
      </c>
      <c r="N3643" s="5">
        <v>0</v>
      </c>
      <c r="O3643" t="b">
        <v>0</v>
      </c>
      <c r="P3643" s="5" t="s">
        <v>8303</v>
      </c>
      <c r="Q3643" s="5">
        <f t="shared" si="224"/>
        <v>0</v>
      </c>
      <c r="R3643" s="5" t="e">
        <v>#DIV/0!</v>
      </c>
      <c r="S3643" s="5">
        <f t="shared" si="225"/>
        <v>0</v>
      </c>
      <c r="T3643" s="5" t="s">
        <v>8328</v>
      </c>
      <c r="U3643" s="5" t="s">
        <v>8354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12">
        <f t="shared" si="226"/>
        <v>42338.458333333328</v>
      </c>
      <c r="K3644" s="5">
        <v>1445369727</v>
      </c>
      <c r="L3644" s="12">
        <f t="shared" si="227"/>
        <v>42297.566284722227</v>
      </c>
      <c r="M3644" t="b">
        <v>0</v>
      </c>
      <c r="N3644" s="5">
        <v>2</v>
      </c>
      <c r="O3644" t="b">
        <v>0</v>
      </c>
      <c r="P3644" s="5" t="s">
        <v>8303</v>
      </c>
      <c r="Q3644" s="5">
        <f t="shared" si="224"/>
        <v>2.1428571428571428</v>
      </c>
      <c r="R3644" s="5">
        <v>7.5</v>
      </c>
      <c r="S3644" s="5">
        <f t="shared" si="225"/>
        <v>7.5</v>
      </c>
      <c r="T3644" s="5" t="s">
        <v>8328</v>
      </c>
      <c r="U3644" s="5" t="s">
        <v>8354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12">
        <f t="shared" si="226"/>
        <v>42324.935636574075</v>
      </c>
      <c r="K3645" s="5">
        <v>1444274839</v>
      </c>
      <c r="L3645" s="12">
        <f t="shared" si="227"/>
        <v>42284.893969907411</v>
      </c>
      <c r="M3645" t="b">
        <v>0</v>
      </c>
      <c r="N3645" s="5">
        <v>0</v>
      </c>
      <c r="O3645" t="b">
        <v>0</v>
      </c>
      <c r="P3645" s="5" t="s">
        <v>8303</v>
      </c>
      <c r="Q3645" s="5">
        <f t="shared" si="224"/>
        <v>0</v>
      </c>
      <c r="R3645" s="5" t="e">
        <v>#DIV/0!</v>
      </c>
      <c r="S3645" s="5">
        <f t="shared" si="225"/>
        <v>0</v>
      </c>
      <c r="T3645" s="5" t="s">
        <v>8328</v>
      </c>
      <c r="U3645" s="5" t="s">
        <v>8354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12">
        <f t="shared" si="226"/>
        <v>42436.957638888889</v>
      </c>
      <c r="K3646" s="5">
        <v>1454996887</v>
      </c>
      <c r="L3646" s="12">
        <f t="shared" si="227"/>
        <v>42408.991747685184</v>
      </c>
      <c r="M3646" t="b">
        <v>0</v>
      </c>
      <c r="N3646" s="5">
        <v>12</v>
      </c>
      <c r="O3646" t="b">
        <v>0</v>
      </c>
      <c r="P3646" s="5" t="s">
        <v>8303</v>
      </c>
      <c r="Q3646" s="5">
        <f t="shared" si="224"/>
        <v>16.420000000000002</v>
      </c>
      <c r="R3646" s="5">
        <v>68.416666666666671</v>
      </c>
      <c r="S3646" s="5">
        <f t="shared" si="225"/>
        <v>68.416666666666671</v>
      </c>
      <c r="T3646" s="5" t="s">
        <v>8328</v>
      </c>
      <c r="U3646" s="5" t="s">
        <v>8354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12">
        <f t="shared" si="226"/>
        <v>42695.762013888889</v>
      </c>
      <c r="K3647" s="5">
        <v>1477178238</v>
      </c>
      <c r="L3647" s="12">
        <f t="shared" si="227"/>
        <v>42665.720347222217</v>
      </c>
      <c r="M3647" t="b">
        <v>0</v>
      </c>
      <c r="N3647" s="5">
        <v>1</v>
      </c>
      <c r="O3647" t="b">
        <v>0</v>
      </c>
      <c r="P3647" s="5" t="s">
        <v>8303</v>
      </c>
      <c r="Q3647" s="5">
        <f t="shared" si="224"/>
        <v>0.1</v>
      </c>
      <c r="R3647" s="5">
        <v>1</v>
      </c>
      <c r="S3647" s="5">
        <f t="shared" si="225"/>
        <v>1</v>
      </c>
      <c r="T3647" s="5" t="s">
        <v>8328</v>
      </c>
      <c r="U3647" s="5" t="s">
        <v>8354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12">
        <f t="shared" si="226"/>
        <v>42171.729166666672</v>
      </c>
      <c r="K3648" s="5">
        <v>1431770802</v>
      </c>
      <c r="L3648" s="12">
        <f t="shared" si="227"/>
        <v>42140.171319444446</v>
      </c>
      <c r="M3648" t="b">
        <v>0</v>
      </c>
      <c r="N3648" s="5">
        <v>8</v>
      </c>
      <c r="O3648" t="b">
        <v>0</v>
      </c>
      <c r="P3648" s="5" t="s">
        <v>8303</v>
      </c>
      <c r="Q3648" s="5">
        <f t="shared" si="224"/>
        <v>4.8099999999999996</v>
      </c>
      <c r="R3648" s="5">
        <v>60.125</v>
      </c>
      <c r="S3648" s="5">
        <f t="shared" si="225"/>
        <v>60.125</v>
      </c>
      <c r="T3648" s="5" t="s">
        <v>8328</v>
      </c>
      <c r="U3648" s="5" t="s">
        <v>8354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12">
        <f t="shared" si="226"/>
        <v>42643.499155092592</v>
      </c>
      <c r="K3649" s="5">
        <v>1471370327</v>
      </c>
      <c r="L3649" s="12">
        <f t="shared" si="227"/>
        <v>42598.499155092592</v>
      </c>
      <c r="M3649" t="b">
        <v>0</v>
      </c>
      <c r="N3649" s="5">
        <v>2</v>
      </c>
      <c r="O3649" t="b">
        <v>0</v>
      </c>
      <c r="P3649" s="5" t="s">
        <v>8303</v>
      </c>
      <c r="Q3649" s="5">
        <f t="shared" si="224"/>
        <v>6</v>
      </c>
      <c r="R3649" s="5">
        <v>15</v>
      </c>
      <c r="S3649" s="5">
        <f t="shared" si="225"/>
        <v>15</v>
      </c>
      <c r="T3649" s="5" t="s">
        <v>8328</v>
      </c>
      <c r="U3649" s="5" t="s">
        <v>8354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12">
        <f t="shared" si="226"/>
        <v>41917.042187500003</v>
      </c>
      <c r="K3650" s="5">
        <v>1409900445</v>
      </c>
      <c r="L3650" s="12">
        <f t="shared" si="227"/>
        <v>41887.042187500003</v>
      </c>
      <c r="M3650" t="b">
        <v>0</v>
      </c>
      <c r="N3650" s="5">
        <v>73</v>
      </c>
      <c r="O3650" t="b">
        <v>1</v>
      </c>
      <c r="P3650" s="5" t="s">
        <v>8269</v>
      </c>
      <c r="Q3650" s="5">
        <f t="shared" ref="Q3650:Q3713" si="228">E3650*100/D3650</f>
        <v>100.38249999999999</v>
      </c>
      <c r="R3650" s="5">
        <v>550.04109589041093</v>
      </c>
      <c r="S3650" s="5">
        <f t="shared" ref="S3650:S3713" si="229">IFERROR(R3650,0)</f>
        <v>550.04109589041093</v>
      </c>
      <c r="T3650" s="5" t="s">
        <v>8328</v>
      </c>
      <c r="U3650" s="5" t="s">
        <v>8329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12">
        <f t="shared" ref="J3651:J3714" si="230">(I3651/86400)+25569+(-6/24)</f>
        <v>41806.462893518517</v>
      </c>
      <c r="K3651" s="5">
        <v>1400691994</v>
      </c>
      <c r="L3651" s="12">
        <f t="shared" ref="L3651:L3714" si="231">(K3651/86400)+25569+(-6/24)</f>
        <v>41780.462893518517</v>
      </c>
      <c r="M3651" t="b">
        <v>0</v>
      </c>
      <c r="N3651" s="5">
        <v>8</v>
      </c>
      <c r="O3651" t="b">
        <v>1</v>
      </c>
      <c r="P3651" s="5" t="s">
        <v>8269</v>
      </c>
      <c r="Q3651" s="5">
        <f t="shared" si="228"/>
        <v>104</v>
      </c>
      <c r="R3651" s="5">
        <v>97.5</v>
      </c>
      <c r="S3651" s="5">
        <f t="shared" si="229"/>
        <v>97.5</v>
      </c>
      <c r="T3651" s="5" t="s">
        <v>8328</v>
      </c>
      <c r="U3651" s="5" t="s">
        <v>8329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12">
        <f t="shared" si="230"/>
        <v>42402.228981481487</v>
      </c>
      <c r="K3652" s="5">
        <v>1452598184</v>
      </c>
      <c r="L3652" s="12">
        <f t="shared" si="231"/>
        <v>42381.228981481487</v>
      </c>
      <c r="M3652" t="b">
        <v>0</v>
      </c>
      <c r="N3652" s="5">
        <v>17</v>
      </c>
      <c r="O3652" t="b">
        <v>1</v>
      </c>
      <c r="P3652" s="5" t="s">
        <v>8269</v>
      </c>
      <c r="Q3652" s="5">
        <f t="shared" si="228"/>
        <v>100</v>
      </c>
      <c r="R3652" s="5">
        <v>29.411764705882351</v>
      </c>
      <c r="S3652" s="5">
        <f t="shared" si="229"/>
        <v>29.411764705882351</v>
      </c>
      <c r="T3652" s="5" t="s">
        <v>8328</v>
      </c>
      <c r="U3652" s="5" t="s">
        <v>8329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12">
        <f t="shared" si="230"/>
        <v>41861.415972222225</v>
      </c>
      <c r="K3653" s="5">
        <v>1404833442</v>
      </c>
      <c r="L3653" s="12">
        <f t="shared" si="231"/>
        <v>41828.396319444444</v>
      </c>
      <c r="M3653" t="b">
        <v>0</v>
      </c>
      <c r="N3653" s="5">
        <v>9</v>
      </c>
      <c r="O3653" t="b">
        <v>1</v>
      </c>
      <c r="P3653" s="5" t="s">
        <v>8269</v>
      </c>
      <c r="Q3653" s="5">
        <f t="shared" si="228"/>
        <v>104</v>
      </c>
      <c r="R3653" s="5">
        <v>57.777777777777779</v>
      </c>
      <c r="S3653" s="5">
        <f t="shared" si="229"/>
        <v>57.777777777777779</v>
      </c>
      <c r="T3653" s="5" t="s">
        <v>8328</v>
      </c>
      <c r="U3653" s="5" t="s">
        <v>8329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12">
        <f t="shared" si="230"/>
        <v>42606.915972222225</v>
      </c>
      <c r="K3654" s="5">
        <v>1471188502</v>
      </c>
      <c r="L3654" s="12">
        <f t="shared" si="231"/>
        <v>42596.394699074073</v>
      </c>
      <c r="M3654" t="b">
        <v>0</v>
      </c>
      <c r="N3654" s="5">
        <v>17</v>
      </c>
      <c r="O3654" t="b">
        <v>1</v>
      </c>
      <c r="P3654" s="5" t="s">
        <v>8269</v>
      </c>
      <c r="Q3654" s="5">
        <f t="shared" si="228"/>
        <v>250.66666666666666</v>
      </c>
      <c r="R3654" s="5">
        <v>44.235294117647058</v>
      </c>
      <c r="S3654" s="5">
        <f t="shared" si="229"/>
        <v>44.235294117647058</v>
      </c>
      <c r="T3654" s="5" t="s">
        <v>8328</v>
      </c>
      <c r="U3654" s="5" t="s">
        <v>8329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12">
        <f t="shared" si="230"/>
        <v>42221.113506944443</v>
      </c>
      <c r="K3655" s="5">
        <v>1436172207</v>
      </c>
      <c r="L3655" s="12">
        <f t="shared" si="231"/>
        <v>42191.113506944443</v>
      </c>
      <c r="M3655" t="b">
        <v>0</v>
      </c>
      <c r="N3655" s="5">
        <v>33</v>
      </c>
      <c r="O3655" t="b">
        <v>1</v>
      </c>
      <c r="P3655" s="5" t="s">
        <v>8269</v>
      </c>
      <c r="Q3655" s="5">
        <f t="shared" si="228"/>
        <v>100.5</v>
      </c>
      <c r="R3655" s="5">
        <v>60.909090909090907</v>
      </c>
      <c r="S3655" s="5">
        <f t="shared" si="229"/>
        <v>60.909090909090907</v>
      </c>
      <c r="T3655" s="5" t="s">
        <v>8328</v>
      </c>
      <c r="U3655" s="5" t="s">
        <v>8329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12">
        <f t="shared" si="230"/>
        <v>42463.458333333328</v>
      </c>
      <c r="K3656" s="5">
        <v>1457690386</v>
      </c>
      <c r="L3656" s="12">
        <f t="shared" si="231"/>
        <v>42440.166504629626</v>
      </c>
      <c r="M3656" t="b">
        <v>0</v>
      </c>
      <c r="N3656" s="5">
        <v>38</v>
      </c>
      <c r="O3656" t="b">
        <v>1</v>
      </c>
      <c r="P3656" s="5" t="s">
        <v>8269</v>
      </c>
      <c r="Q3656" s="5">
        <f t="shared" si="228"/>
        <v>174.4</v>
      </c>
      <c r="R3656" s="5">
        <v>68.84210526315789</v>
      </c>
      <c r="S3656" s="5">
        <f t="shared" si="229"/>
        <v>68.84210526315789</v>
      </c>
      <c r="T3656" s="5" t="s">
        <v>8328</v>
      </c>
      <c r="U3656" s="5" t="s">
        <v>8329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12">
        <f t="shared" si="230"/>
        <v>42203.040972222225</v>
      </c>
      <c r="K3657" s="5">
        <v>1434654998</v>
      </c>
      <c r="L3657" s="12">
        <f t="shared" si="231"/>
        <v>42173.553217592591</v>
      </c>
      <c r="M3657" t="b">
        <v>0</v>
      </c>
      <c r="N3657" s="5">
        <v>79</v>
      </c>
      <c r="O3657" t="b">
        <v>1</v>
      </c>
      <c r="P3657" s="5" t="s">
        <v>8269</v>
      </c>
      <c r="Q3657" s="5">
        <f t="shared" si="228"/>
        <v>116.26</v>
      </c>
      <c r="R3657" s="5">
        <v>73.582278481012665</v>
      </c>
      <c r="S3657" s="5">
        <f t="shared" si="229"/>
        <v>73.582278481012665</v>
      </c>
      <c r="T3657" s="5" t="s">
        <v>8328</v>
      </c>
      <c r="U3657" s="5" t="s">
        <v>8329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12">
        <f t="shared" si="230"/>
        <v>42767.707638888889</v>
      </c>
      <c r="K3658" s="5">
        <v>1483393836</v>
      </c>
      <c r="L3658" s="12">
        <f t="shared" si="231"/>
        <v>42737.660138888888</v>
      </c>
      <c r="M3658" t="b">
        <v>0</v>
      </c>
      <c r="N3658" s="5">
        <v>46</v>
      </c>
      <c r="O3658" t="b">
        <v>1</v>
      </c>
      <c r="P3658" s="5" t="s">
        <v>8269</v>
      </c>
      <c r="Q3658" s="5">
        <f t="shared" si="228"/>
        <v>105.82</v>
      </c>
      <c r="R3658" s="5">
        <v>115.02173913043478</v>
      </c>
      <c r="S3658" s="5">
        <f t="shared" si="229"/>
        <v>115.02173913043478</v>
      </c>
      <c r="T3658" s="5" t="s">
        <v>8328</v>
      </c>
      <c r="U3658" s="5" t="s">
        <v>8329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12">
        <f t="shared" si="230"/>
        <v>42522.654166666667</v>
      </c>
      <c r="K3659" s="5">
        <v>1462806419</v>
      </c>
      <c r="L3659" s="12">
        <f t="shared" si="231"/>
        <v>42499.379849537036</v>
      </c>
      <c r="M3659" t="b">
        <v>0</v>
      </c>
      <c r="N3659" s="5">
        <v>20</v>
      </c>
      <c r="O3659" t="b">
        <v>1</v>
      </c>
      <c r="P3659" s="5" t="s">
        <v>8269</v>
      </c>
      <c r="Q3659" s="5">
        <f t="shared" si="228"/>
        <v>110.75</v>
      </c>
      <c r="R3659" s="5">
        <v>110.75</v>
      </c>
      <c r="S3659" s="5">
        <f t="shared" si="229"/>
        <v>110.75</v>
      </c>
      <c r="T3659" s="5" t="s">
        <v>8328</v>
      </c>
      <c r="U3659" s="5" t="s">
        <v>8329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12">
        <f t="shared" si="230"/>
        <v>41821.915972222225</v>
      </c>
      <c r="K3660" s="5">
        <v>1400272580</v>
      </c>
      <c r="L3660" s="12">
        <f t="shared" si="231"/>
        <v>41775.608564814815</v>
      </c>
      <c r="M3660" t="b">
        <v>0</v>
      </c>
      <c r="N3660" s="5">
        <v>20</v>
      </c>
      <c r="O3660" t="b">
        <v>1</v>
      </c>
      <c r="P3660" s="5" t="s">
        <v>8269</v>
      </c>
      <c r="Q3660" s="5">
        <f t="shared" si="228"/>
        <v>100.66666666666667</v>
      </c>
      <c r="R3660" s="5">
        <v>75.5</v>
      </c>
      <c r="S3660" s="5">
        <f t="shared" si="229"/>
        <v>75.5</v>
      </c>
      <c r="T3660" s="5" t="s">
        <v>8328</v>
      </c>
      <c r="U3660" s="5" t="s">
        <v>8329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12">
        <f t="shared" si="230"/>
        <v>42082.360416666663</v>
      </c>
      <c r="K3661" s="5">
        <v>1424414350</v>
      </c>
      <c r="L3661" s="12">
        <f t="shared" si="231"/>
        <v>42055.027199074073</v>
      </c>
      <c r="M3661" t="b">
        <v>0</v>
      </c>
      <c r="N3661" s="5">
        <v>13</v>
      </c>
      <c r="O3661" t="b">
        <v>1</v>
      </c>
      <c r="P3661" s="5" t="s">
        <v>8269</v>
      </c>
      <c r="Q3661" s="5">
        <f t="shared" si="228"/>
        <v>102.03333333333333</v>
      </c>
      <c r="R3661" s="5">
        <v>235.46153846153845</v>
      </c>
      <c r="S3661" s="5">
        <f t="shared" si="229"/>
        <v>235.46153846153845</v>
      </c>
      <c r="T3661" s="5" t="s">
        <v>8328</v>
      </c>
      <c r="U3661" s="5" t="s">
        <v>8329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12">
        <f t="shared" si="230"/>
        <v>41996.631076388891</v>
      </c>
      <c r="K3662" s="5">
        <v>1417208925</v>
      </c>
      <c r="L3662" s="12">
        <f t="shared" si="231"/>
        <v>41971.631076388891</v>
      </c>
      <c r="M3662" t="b">
        <v>0</v>
      </c>
      <c r="N3662" s="5">
        <v>22</v>
      </c>
      <c r="O3662" t="b">
        <v>1</v>
      </c>
      <c r="P3662" s="5" t="s">
        <v>8269</v>
      </c>
      <c r="Q3662" s="5">
        <f t="shared" si="228"/>
        <v>100</v>
      </c>
      <c r="R3662" s="5">
        <v>11.363636363636363</v>
      </c>
      <c r="S3662" s="5">
        <f t="shared" si="229"/>
        <v>11.363636363636363</v>
      </c>
      <c r="T3662" s="5" t="s">
        <v>8328</v>
      </c>
      <c r="U3662" s="5" t="s">
        <v>8329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12">
        <f t="shared" si="230"/>
        <v>42469.916666666672</v>
      </c>
      <c r="K3663" s="5">
        <v>1458336672</v>
      </c>
      <c r="L3663" s="12">
        <f t="shared" si="231"/>
        <v>42447.646666666667</v>
      </c>
      <c r="M3663" t="b">
        <v>0</v>
      </c>
      <c r="N3663" s="5">
        <v>36</v>
      </c>
      <c r="O3663" t="b">
        <v>1</v>
      </c>
      <c r="P3663" s="5" t="s">
        <v>8269</v>
      </c>
      <c r="Q3663" s="5">
        <f t="shared" si="228"/>
        <v>111</v>
      </c>
      <c r="R3663" s="5">
        <v>92.5</v>
      </c>
      <c r="S3663" s="5">
        <f t="shared" si="229"/>
        <v>92.5</v>
      </c>
      <c r="T3663" s="5" t="s">
        <v>8328</v>
      </c>
      <c r="U3663" s="5" t="s">
        <v>8329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12">
        <f t="shared" si="230"/>
        <v>42093.928402777776</v>
      </c>
      <c r="K3664" s="5">
        <v>1425187014</v>
      </c>
      <c r="L3664" s="12">
        <f t="shared" si="231"/>
        <v>42063.970069444447</v>
      </c>
      <c r="M3664" t="b">
        <v>0</v>
      </c>
      <c r="N3664" s="5">
        <v>40</v>
      </c>
      <c r="O3664" t="b">
        <v>1</v>
      </c>
      <c r="P3664" s="5" t="s">
        <v>8269</v>
      </c>
      <c r="Q3664" s="5">
        <f t="shared" si="228"/>
        <v>101.425</v>
      </c>
      <c r="R3664" s="5">
        <v>202.85</v>
      </c>
      <c r="S3664" s="5">
        <f t="shared" si="229"/>
        <v>202.85</v>
      </c>
      <c r="T3664" s="5" t="s">
        <v>8328</v>
      </c>
      <c r="U3664" s="5" t="s">
        <v>8329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12">
        <f t="shared" si="230"/>
        <v>42725.243402777778</v>
      </c>
      <c r="K3665" s="5">
        <v>1477133430</v>
      </c>
      <c r="L3665" s="12">
        <f t="shared" si="231"/>
        <v>42665.201736111107</v>
      </c>
      <c r="M3665" t="b">
        <v>0</v>
      </c>
      <c r="N3665" s="5">
        <v>9</v>
      </c>
      <c r="O3665" t="b">
        <v>1</v>
      </c>
      <c r="P3665" s="5" t="s">
        <v>8269</v>
      </c>
      <c r="Q3665" s="5">
        <f t="shared" si="228"/>
        <v>104</v>
      </c>
      <c r="R3665" s="5">
        <v>26</v>
      </c>
      <c r="S3665" s="5">
        <f t="shared" si="229"/>
        <v>26</v>
      </c>
      <c r="T3665" s="5" t="s">
        <v>8328</v>
      </c>
      <c r="U3665" s="5" t="s">
        <v>8329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12">
        <f t="shared" si="230"/>
        <v>42536.998715277776</v>
      </c>
      <c r="K3666" s="5">
        <v>1464847089</v>
      </c>
      <c r="L3666" s="12">
        <f t="shared" si="231"/>
        <v>42522.998715277776</v>
      </c>
      <c r="M3666" t="b">
        <v>0</v>
      </c>
      <c r="N3666" s="5">
        <v>19</v>
      </c>
      <c r="O3666" t="b">
        <v>1</v>
      </c>
      <c r="P3666" s="5" t="s">
        <v>8269</v>
      </c>
      <c r="Q3666" s="5">
        <f t="shared" si="228"/>
        <v>109.375</v>
      </c>
      <c r="R3666" s="5">
        <v>46.05263157894737</v>
      </c>
      <c r="S3666" s="5">
        <f t="shared" si="229"/>
        <v>46.05263157894737</v>
      </c>
      <c r="T3666" s="5" t="s">
        <v>8328</v>
      </c>
      <c r="U3666" s="5" t="s">
        <v>8329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12">
        <f t="shared" si="230"/>
        <v>42305.579166666663</v>
      </c>
      <c r="K3667" s="5">
        <v>1445109822</v>
      </c>
      <c r="L3667" s="12">
        <f t="shared" si="231"/>
        <v>42294.558124999996</v>
      </c>
      <c r="M3667" t="b">
        <v>0</v>
      </c>
      <c r="N3667" s="5">
        <v>14</v>
      </c>
      <c r="O3667" t="b">
        <v>1</v>
      </c>
      <c r="P3667" s="5" t="s">
        <v>8269</v>
      </c>
      <c r="Q3667" s="5">
        <f t="shared" si="228"/>
        <v>115.16129032258064</v>
      </c>
      <c r="R3667" s="5">
        <v>51</v>
      </c>
      <c r="S3667" s="5">
        <f t="shared" si="229"/>
        <v>51</v>
      </c>
      <c r="T3667" s="5" t="s">
        <v>8328</v>
      </c>
      <c r="U3667" s="5" t="s">
        <v>8329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12">
        <f t="shared" si="230"/>
        <v>41844.041666666664</v>
      </c>
      <c r="K3668" s="5">
        <v>1404337382</v>
      </c>
      <c r="L3668" s="12">
        <f t="shared" si="231"/>
        <v>41822.65488425926</v>
      </c>
      <c r="M3668" t="b">
        <v>0</v>
      </c>
      <c r="N3668" s="5">
        <v>38</v>
      </c>
      <c r="O3668" t="b">
        <v>1</v>
      </c>
      <c r="P3668" s="5" t="s">
        <v>8269</v>
      </c>
      <c r="Q3668" s="5">
        <f t="shared" si="228"/>
        <v>100</v>
      </c>
      <c r="R3668" s="5">
        <v>31.578947368421051</v>
      </c>
      <c r="S3668" s="5">
        <f t="shared" si="229"/>
        <v>31.578947368421051</v>
      </c>
      <c r="T3668" s="5" t="s">
        <v>8328</v>
      </c>
      <c r="U3668" s="5" t="s">
        <v>8329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12">
        <f t="shared" si="230"/>
        <v>42203.720127314809</v>
      </c>
      <c r="K3669" s="5">
        <v>1434669419</v>
      </c>
      <c r="L3669" s="12">
        <f t="shared" si="231"/>
        <v>42173.720127314809</v>
      </c>
      <c r="M3669" t="b">
        <v>0</v>
      </c>
      <c r="N3669" s="5">
        <v>58</v>
      </c>
      <c r="O3669" t="b">
        <v>1</v>
      </c>
      <c r="P3669" s="5" t="s">
        <v>8269</v>
      </c>
      <c r="Q3669" s="5">
        <f t="shared" si="228"/>
        <v>103.17033333333333</v>
      </c>
      <c r="R3669" s="5">
        <v>53.363965517241382</v>
      </c>
      <c r="S3669" s="5">
        <f t="shared" si="229"/>
        <v>53.363965517241382</v>
      </c>
      <c r="T3669" s="5" t="s">
        <v>8328</v>
      </c>
      <c r="U3669" s="5" t="s">
        <v>8329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12">
        <f t="shared" si="230"/>
        <v>42208.522916666669</v>
      </c>
      <c r="K3670" s="5">
        <v>1435670452</v>
      </c>
      <c r="L3670" s="12">
        <f t="shared" si="231"/>
        <v>42185.306157407409</v>
      </c>
      <c r="M3670" t="b">
        <v>0</v>
      </c>
      <c r="N3670" s="5">
        <v>28</v>
      </c>
      <c r="O3670" t="b">
        <v>1</v>
      </c>
      <c r="P3670" s="5" t="s">
        <v>8269</v>
      </c>
      <c r="Q3670" s="5">
        <f t="shared" si="228"/>
        <v>103.5</v>
      </c>
      <c r="R3670" s="5">
        <v>36.964285714285715</v>
      </c>
      <c r="S3670" s="5">
        <f t="shared" si="229"/>
        <v>36.964285714285715</v>
      </c>
      <c r="T3670" s="5" t="s">
        <v>8328</v>
      </c>
      <c r="U3670" s="5" t="s">
        <v>8329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12">
        <f t="shared" si="230"/>
        <v>42166.425196759257</v>
      </c>
      <c r="K3671" s="5">
        <v>1431447137</v>
      </c>
      <c r="L3671" s="12">
        <f t="shared" si="231"/>
        <v>42136.425196759257</v>
      </c>
      <c r="M3671" t="b">
        <v>0</v>
      </c>
      <c r="N3671" s="5">
        <v>17</v>
      </c>
      <c r="O3671" t="b">
        <v>1</v>
      </c>
      <c r="P3671" s="5" t="s">
        <v>8269</v>
      </c>
      <c r="Q3671" s="5">
        <f t="shared" si="228"/>
        <v>138.19999999999999</v>
      </c>
      <c r="R3671" s="5">
        <v>81.294117647058826</v>
      </c>
      <c r="S3671" s="5">
        <f t="shared" si="229"/>
        <v>81.294117647058826</v>
      </c>
      <c r="T3671" s="5" t="s">
        <v>8328</v>
      </c>
      <c r="U3671" s="5" t="s">
        <v>8329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12">
        <f t="shared" si="230"/>
        <v>42155.708333333328</v>
      </c>
      <c r="K3672" s="5">
        <v>1431951611</v>
      </c>
      <c r="L3672" s="12">
        <f t="shared" si="231"/>
        <v>42142.264016203699</v>
      </c>
      <c r="M3672" t="b">
        <v>0</v>
      </c>
      <c r="N3672" s="5">
        <v>12</v>
      </c>
      <c r="O3672" t="b">
        <v>1</v>
      </c>
      <c r="P3672" s="5" t="s">
        <v>8269</v>
      </c>
      <c r="Q3672" s="5">
        <f t="shared" si="228"/>
        <v>109.54545454545455</v>
      </c>
      <c r="R3672" s="5">
        <v>20.083333333333332</v>
      </c>
      <c r="S3672" s="5">
        <f t="shared" si="229"/>
        <v>20.083333333333332</v>
      </c>
      <c r="T3672" s="5" t="s">
        <v>8328</v>
      </c>
      <c r="U3672" s="5" t="s">
        <v>8329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12">
        <f t="shared" si="230"/>
        <v>41840.915972222225</v>
      </c>
      <c r="K3673" s="5">
        <v>1404140667</v>
      </c>
      <c r="L3673" s="12">
        <f t="shared" si="231"/>
        <v>41820.37809027778</v>
      </c>
      <c r="M3673" t="b">
        <v>0</v>
      </c>
      <c r="N3673" s="5">
        <v>40</v>
      </c>
      <c r="O3673" t="b">
        <v>1</v>
      </c>
      <c r="P3673" s="5" t="s">
        <v>8269</v>
      </c>
      <c r="Q3673" s="5">
        <f t="shared" si="228"/>
        <v>100.85714285714286</v>
      </c>
      <c r="R3673" s="5">
        <v>88.25</v>
      </c>
      <c r="S3673" s="5">
        <f t="shared" si="229"/>
        <v>88.25</v>
      </c>
      <c r="T3673" s="5" t="s">
        <v>8328</v>
      </c>
      <c r="U3673" s="5" t="s">
        <v>8329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12">
        <f t="shared" si="230"/>
        <v>41908.696574074071</v>
      </c>
      <c r="K3674" s="5">
        <v>1409179384</v>
      </c>
      <c r="L3674" s="12">
        <f t="shared" si="231"/>
        <v>41878.696574074071</v>
      </c>
      <c r="M3674" t="b">
        <v>0</v>
      </c>
      <c r="N3674" s="5">
        <v>57</v>
      </c>
      <c r="O3674" t="b">
        <v>1</v>
      </c>
      <c r="P3674" s="5" t="s">
        <v>8269</v>
      </c>
      <c r="Q3674" s="5">
        <f t="shared" si="228"/>
        <v>101.53333333333333</v>
      </c>
      <c r="R3674" s="5">
        <v>53.438596491228068</v>
      </c>
      <c r="S3674" s="5">
        <f t="shared" si="229"/>
        <v>53.438596491228068</v>
      </c>
      <c r="T3674" s="5" t="s">
        <v>8328</v>
      </c>
      <c r="U3674" s="5" t="s">
        <v>8329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12">
        <f t="shared" si="230"/>
        <v>41948.286111111112</v>
      </c>
      <c r="K3675" s="5">
        <v>1412233497</v>
      </c>
      <c r="L3675" s="12">
        <f t="shared" si="231"/>
        <v>41914.045104166667</v>
      </c>
      <c r="M3675" t="b">
        <v>0</v>
      </c>
      <c r="N3675" s="5">
        <v>114</v>
      </c>
      <c r="O3675" t="b">
        <v>1</v>
      </c>
      <c r="P3675" s="5" t="s">
        <v>8269</v>
      </c>
      <c r="Q3675" s="5">
        <f t="shared" si="228"/>
        <v>113.625</v>
      </c>
      <c r="R3675" s="5">
        <v>39.868421052631582</v>
      </c>
      <c r="S3675" s="5">
        <f t="shared" si="229"/>
        <v>39.868421052631582</v>
      </c>
      <c r="T3675" s="5" t="s">
        <v>8328</v>
      </c>
      <c r="U3675" s="5" t="s">
        <v>8329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12">
        <f t="shared" si="230"/>
        <v>42616.623020833329</v>
      </c>
      <c r="K3676" s="5">
        <v>1467752229</v>
      </c>
      <c r="L3676" s="12">
        <f t="shared" si="231"/>
        <v>42556.623020833329</v>
      </c>
      <c r="M3676" t="b">
        <v>0</v>
      </c>
      <c r="N3676" s="5">
        <v>31</v>
      </c>
      <c r="O3676" t="b">
        <v>1</v>
      </c>
      <c r="P3676" s="5" t="s">
        <v>8269</v>
      </c>
      <c r="Q3676" s="5">
        <f t="shared" si="228"/>
        <v>100</v>
      </c>
      <c r="R3676" s="5">
        <v>145.16129032258064</v>
      </c>
      <c r="S3676" s="5">
        <f t="shared" si="229"/>
        <v>145.16129032258064</v>
      </c>
      <c r="T3676" s="5" t="s">
        <v>8328</v>
      </c>
      <c r="U3676" s="5" t="s">
        <v>8329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12">
        <f t="shared" si="230"/>
        <v>42505.708333333328</v>
      </c>
      <c r="K3677" s="5">
        <v>1462285182</v>
      </c>
      <c r="L3677" s="12">
        <f t="shared" si="231"/>
        <v>42493.347013888888</v>
      </c>
      <c r="M3677" t="b">
        <v>0</v>
      </c>
      <c r="N3677" s="5">
        <v>3</v>
      </c>
      <c r="O3677" t="b">
        <v>1</v>
      </c>
      <c r="P3677" s="5" t="s">
        <v>8269</v>
      </c>
      <c r="Q3677" s="5">
        <f t="shared" si="228"/>
        <v>140</v>
      </c>
      <c r="R3677" s="5">
        <v>23.333333333333332</v>
      </c>
      <c r="S3677" s="5">
        <f t="shared" si="229"/>
        <v>23.333333333333332</v>
      </c>
      <c r="T3677" s="5" t="s">
        <v>8328</v>
      </c>
      <c r="U3677" s="5" t="s">
        <v>8329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12">
        <f t="shared" si="230"/>
        <v>41894.565787037034</v>
      </c>
      <c r="K3678" s="5">
        <v>1408995284</v>
      </c>
      <c r="L3678" s="12">
        <f t="shared" si="231"/>
        <v>41876.565787037034</v>
      </c>
      <c r="M3678" t="b">
        <v>0</v>
      </c>
      <c r="N3678" s="5">
        <v>16</v>
      </c>
      <c r="O3678" t="b">
        <v>1</v>
      </c>
      <c r="P3678" s="5" t="s">
        <v>8269</v>
      </c>
      <c r="Q3678" s="5">
        <f t="shared" si="228"/>
        <v>128.75</v>
      </c>
      <c r="R3678" s="5">
        <v>64.375</v>
      </c>
      <c r="S3678" s="5">
        <f t="shared" si="229"/>
        <v>64.375</v>
      </c>
      <c r="T3678" s="5" t="s">
        <v>8328</v>
      </c>
      <c r="U3678" s="5" t="s">
        <v>8329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12">
        <f t="shared" si="230"/>
        <v>41822.915972222225</v>
      </c>
      <c r="K3679" s="5">
        <v>1402580818</v>
      </c>
      <c r="L3679" s="12">
        <f t="shared" si="231"/>
        <v>41802.324282407411</v>
      </c>
      <c r="M3679" t="b">
        <v>0</v>
      </c>
      <c r="N3679" s="5">
        <v>199</v>
      </c>
      <c r="O3679" t="b">
        <v>1</v>
      </c>
      <c r="P3679" s="5" t="s">
        <v>8269</v>
      </c>
      <c r="Q3679" s="5">
        <f t="shared" si="228"/>
        <v>102.90416666666667</v>
      </c>
      <c r="R3679" s="5">
        <v>62.052763819095475</v>
      </c>
      <c r="S3679" s="5">
        <f t="shared" si="229"/>
        <v>62.052763819095475</v>
      </c>
      <c r="T3679" s="5" t="s">
        <v>8328</v>
      </c>
      <c r="U3679" s="5" t="s">
        <v>8329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12">
        <f t="shared" si="230"/>
        <v>42155.281226851846</v>
      </c>
      <c r="K3680" s="5">
        <v>1430052298</v>
      </c>
      <c r="L3680" s="12">
        <f t="shared" si="231"/>
        <v>42120.281226851846</v>
      </c>
      <c r="M3680" t="b">
        <v>0</v>
      </c>
      <c r="N3680" s="5">
        <v>31</v>
      </c>
      <c r="O3680" t="b">
        <v>1</v>
      </c>
      <c r="P3680" s="5" t="s">
        <v>8269</v>
      </c>
      <c r="Q3680" s="5">
        <f t="shared" si="228"/>
        <v>102.5</v>
      </c>
      <c r="R3680" s="5">
        <v>66.129032258064512</v>
      </c>
      <c r="S3680" s="5">
        <f t="shared" si="229"/>
        <v>66.129032258064512</v>
      </c>
      <c r="T3680" s="5" t="s">
        <v>8328</v>
      </c>
      <c r="U3680" s="5" t="s">
        <v>8329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12">
        <f t="shared" si="230"/>
        <v>41820.957638888889</v>
      </c>
      <c r="K3681" s="5">
        <v>1401214581</v>
      </c>
      <c r="L3681" s="12">
        <f t="shared" si="231"/>
        <v>41786.511354166665</v>
      </c>
      <c r="M3681" t="b">
        <v>0</v>
      </c>
      <c r="N3681" s="5">
        <v>30</v>
      </c>
      <c r="O3681" t="b">
        <v>1</v>
      </c>
      <c r="P3681" s="5" t="s">
        <v>8269</v>
      </c>
      <c r="Q3681" s="5">
        <f t="shared" si="228"/>
        <v>110.1</v>
      </c>
      <c r="R3681" s="5">
        <v>73.400000000000006</v>
      </c>
      <c r="S3681" s="5">
        <f t="shared" si="229"/>
        <v>73.400000000000006</v>
      </c>
      <c r="T3681" s="5" t="s">
        <v>8328</v>
      </c>
      <c r="U3681" s="5" t="s">
        <v>8329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12">
        <f t="shared" si="230"/>
        <v>42648.204097222224</v>
      </c>
      <c r="K3682" s="5">
        <v>1473850434</v>
      </c>
      <c r="L3682" s="12">
        <f t="shared" si="231"/>
        <v>42627.204097222224</v>
      </c>
      <c r="M3682" t="b">
        <v>0</v>
      </c>
      <c r="N3682" s="5">
        <v>34</v>
      </c>
      <c r="O3682" t="b">
        <v>1</v>
      </c>
      <c r="P3682" s="5" t="s">
        <v>8269</v>
      </c>
      <c r="Q3682" s="5">
        <f t="shared" si="228"/>
        <v>112.76666666666667</v>
      </c>
      <c r="R3682" s="5">
        <v>99.5</v>
      </c>
      <c r="S3682" s="5">
        <f t="shared" si="229"/>
        <v>99.5</v>
      </c>
      <c r="T3682" s="5" t="s">
        <v>8328</v>
      </c>
      <c r="U3682" s="5" t="s">
        <v>8329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12">
        <f t="shared" si="230"/>
        <v>42384.401504629626</v>
      </c>
      <c r="K3683" s="5">
        <v>1452008290</v>
      </c>
      <c r="L3683" s="12">
        <f t="shared" si="231"/>
        <v>42374.401504629626</v>
      </c>
      <c r="M3683" t="b">
        <v>0</v>
      </c>
      <c r="N3683" s="5">
        <v>18</v>
      </c>
      <c r="O3683" t="b">
        <v>1</v>
      </c>
      <c r="P3683" s="5" t="s">
        <v>8269</v>
      </c>
      <c r="Q3683" s="5">
        <f t="shared" si="228"/>
        <v>111.9</v>
      </c>
      <c r="R3683" s="5">
        <v>62.166666666666664</v>
      </c>
      <c r="S3683" s="5">
        <f t="shared" si="229"/>
        <v>62.166666666666664</v>
      </c>
      <c r="T3683" s="5" t="s">
        <v>8328</v>
      </c>
      <c r="U3683" s="5" t="s">
        <v>8329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12">
        <f t="shared" si="230"/>
        <v>41806.040972222225</v>
      </c>
      <c r="K3684" s="5">
        <v>1399998418</v>
      </c>
      <c r="L3684" s="12">
        <f t="shared" si="231"/>
        <v>41772.435393518521</v>
      </c>
      <c r="M3684" t="b">
        <v>0</v>
      </c>
      <c r="N3684" s="5">
        <v>67</v>
      </c>
      <c r="O3684" t="b">
        <v>1</v>
      </c>
      <c r="P3684" s="5" t="s">
        <v>8269</v>
      </c>
      <c r="Q3684" s="5">
        <f t="shared" si="228"/>
        <v>139.19999999999999</v>
      </c>
      <c r="R3684" s="5">
        <v>62.328358208955223</v>
      </c>
      <c r="S3684" s="5">
        <f t="shared" si="229"/>
        <v>62.328358208955223</v>
      </c>
      <c r="T3684" s="5" t="s">
        <v>8328</v>
      </c>
      <c r="U3684" s="5" t="s">
        <v>8329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12">
        <f t="shared" si="230"/>
        <v>42662.866851851853</v>
      </c>
      <c r="K3685" s="5">
        <v>1474339696</v>
      </c>
      <c r="L3685" s="12">
        <f t="shared" si="231"/>
        <v>42632.866851851853</v>
      </c>
      <c r="M3685" t="b">
        <v>0</v>
      </c>
      <c r="N3685" s="5">
        <v>66</v>
      </c>
      <c r="O3685" t="b">
        <v>1</v>
      </c>
      <c r="P3685" s="5" t="s">
        <v>8269</v>
      </c>
      <c r="Q3685" s="5">
        <f t="shared" si="228"/>
        <v>110.85714285714286</v>
      </c>
      <c r="R3685" s="5">
        <v>58.787878787878789</v>
      </c>
      <c r="S3685" s="5">
        <f t="shared" si="229"/>
        <v>58.787878787878789</v>
      </c>
      <c r="T3685" s="5" t="s">
        <v>8328</v>
      </c>
      <c r="U3685" s="5" t="s">
        <v>8329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12">
        <f t="shared" si="230"/>
        <v>42248.930393518516</v>
      </c>
      <c r="K3686" s="5">
        <v>1438575586</v>
      </c>
      <c r="L3686" s="12">
        <f t="shared" si="231"/>
        <v>42218.930393518516</v>
      </c>
      <c r="M3686" t="b">
        <v>0</v>
      </c>
      <c r="N3686" s="5">
        <v>23</v>
      </c>
      <c r="O3686" t="b">
        <v>1</v>
      </c>
      <c r="P3686" s="5" t="s">
        <v>8269</v>
      </c>
      <c r="Q3686" s="5">
        <f t="shared" si="228"/>
        <v>139.06666666666666</v>
      </c>
      <c r="R3686" s="5">
        <v>45.347826086956523</v>
      </c>
      <c r="S3686" s="5">
        <f t="shared" si="229"/>
        <v>45.347826086956523</v>
      </c>
      <c r="T3686" s="5" t="s">
        <v>8328</v>
      </c>
      <c r="U3686" s="5" t="s">
        <v>8329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12">
        <f t="shared" si="230"/>
        <v>41778.625</v>
      </c>
      <c r="K3687" s="5">
        <v>1398348859</v>
      </c>
      <c r="L3687" s="12">
        <f t="shared" si="231"/>
        <v>41753.343275462961</v>
      </c>
      <c r="M3687" t="b">
        <v>0</v>
      </c>
      <c r="N3687" s="5">
        <v>126</v>
      </c>
      <c r="O3687" t="b">
        <v>1</v>
      </c>
      <c r="P3687" s="5" t="s">
        <v>8269</v>
      </c>
      <c r="Q3687" s="5">
        <f t="shared" si="228"/>
        <v>105.7</v>
      </c>
      <c r="R3687" s="5">
        <v>41.944444444444443</v>
      </c>
      <c r="S3687" s="5">
        <f t="shared" si="229"/>
        <v>41.944444444444443</v>
      </c>
      <c r="T3687" s="5" t="s">
        <v>8328</v>
      </c>
      <c r="U3687" s="5" t="s">
        <v>8329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12">
        <f t="shared" si="230"/>
        <v>42244.915972222225</v>
      </c>
      <c r="K3688" s="5">
        <v>1439567660</v>
      </c>
      <c r="L3688" s="12">
        <f t="shared" si="231"/>
        <v>42230.412731481483</v>
      </c>
      <c r="M3688" t="b">
        <v>0</v>
      </c>
      <c r="N3688" s="5">
        <v>6</v>
      </c>
      <c r="O3688" t="b">
        <v>1</v>
      </c>
      <c r="P3688" s="5" t="s">
        <v>8269</v>
      </c>
      <c r="Q3688" s="5">
        <f t="shared" si="228"/>
        <v>101.42857142857143</v>
      </c>
      <c r="R3688" s="5">
        <v>59.166666666666664</v>
      </c>
      <c r="S3688" s="5">
        <f t="shared" si="229"/>
        <v>59.166666666666664</v>
      </c>
      <c r="T3688" s="5" t="s">
        <v>8328</v>
      </c>
      <c r="U3688" s="5" t="s">
        <v>8329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12">
        <f t="shared" si="230"/>
        <v>41816.968229166669</v>
      </c>
      <c r="K3689" s="5">
        <v>1401254055</v>
      </c>
      <c r="L3689" s="12">
        <f t="shared" si="231"/>
        <v>41786.968229166669</v>
      </c>
      <c r="M3689" t="b">
        <v>0</v>
      </c>
      <c r="N3689" s="5">
        <v>25</v>
      </c>
      <c r="O3689" t="b">
        <v>1</v>
      </c>
      <c r="P3689" s="5" t="s">
        <v>8269</v>
      </c>
      <c r="Q3689" s="5">
        <f t="shared" si="228"/>
        <v>100.245</v>
      </c>
      <c r="R3689" s="5">
        <v>200.49</v>
      </c>
      <c r="S3689" s="5">
        <f t="shared" si="229"/>
        <v>200.49</v>
      </c>
      <c r="T3689" s="5" t="s">
        <v>8328</v>
      </c>
      <c r="U3689" s="5" t="s">
        <v>8329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12">
        <f t="shared" si="230"/>
        <v>41859.537083333329</v>
      </c>
      <c r="K3690" s="5">
        <v>1404932004</v>
      </c>
      <c r="L3690" s="12">
        <f t="shared" si="231"/>
        <v>41829.537083333329</v>
      </c>
      <c r="M3690" t="b">
        <v>0</v>
      </c>
      <c r="N3690" s="5">
        <v>39</v>
      </c>
      <c r="O3690" t="b">
        <v>1</v>
      </c>
      <c r="P3690" s="5" t="s">
        <v>8269</v>
      </c>
      <c r="Q3690" s="5">
        <f t="shared" si="228"/>
        <v>109.16666666666667</v>
      </c>
      <c r="R3690" s="5">
        <v>83.974358974358978</v>
      </c>
      <c r="S3690" s="5">
        <f t="shared" si="229"/>
        <v>83.974358974358978</v>
      </c>
      <c r="T3690" s="5" t="s">
        <v>8328</v>
      </c>
      <c r="U3690" s="5" t="s">
        <v>8329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12">
        <f t="shared" si="230"/>
        <v>42176.684027777781</v>
      </c>
      <c r="K3691" s="5">
        <v>1432410639</v>
      </c>
      <c r="L3691" s="12">
        <f t="shared" si="231"/>
        <v>42147.576840277776</v>
      </c>
      <c r="M3691" t="b">
        <v>0</v>
      </c>
      <c r="N3691" s="5">
        <v>62</v>
      </c>
      <c r="O3691" t="b">
        <v>1</v>
      </c>
      <c r="P3691" s="5" t="s">
        <v>8269</v>
      </c>
      <c r="Q3691" s="5">
        <f t="shared" si="228"/>
        <v>118.33333333333333</v>
      </c>
      <c r="R3691" s="5">
        <v>57.258064516129032</v>
      </c>
      <c r="S3691" s="5">
        <f t="shared" si="229"/>
        <v>57.258064516129032</v>
      </c>
      <c r="T3691" s="5" t="s">
        <v>8328</v>
      </c>
      <c r="U3691" s="5" t="s">
        <v>8329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12">
        <f t="shared" si="230"/>
        <v>41970.389849537038</v>
      </c>
      <c r="K3692" s="5">
        <v>1414506083</v>
      </c>
      <c r="L3692" s="12">
        <f t="shared" si="231"/>
        <v>41940.348182870366</v>
      </c>
      <c r="M3692" t="b">
        <v>0</v>
      </c>
      <c r="N3692" s="5">
        <v>31</v>
      </c>
      <c r="O3692" t="b">
        <v>1</v>
      </c>
      <c r="P3692" s="5" t="s">
        <v>8269</v>
      </c>
      <c r="Q3692" s="5">
        <f t="shared" si="228"/>
        <v>120</v>
      </c>
      <c r="R3692" s="5">
        <v>58.064516129032256</v>
      </c>
      <c r="S3692" s="5">
        <f t="shared" si="229"/>
        <v>58.064516129032256</v>
      </c>
      <c r="T3692" s="5" t="s">
        <v>8328</v>
      </c>
      <c r="U3692" s="5" t="s">
        <v>8329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12">
        <f t="shared" si="230"/>
        <v>42064.957638888889</v>
      </c>
      <c r="K3693" s="5">
        <v>1421426929</v>
      </c>
      <c r="L3693" s="12">
        <f t="shared" si="231"/>
        <v>42020.450567129628</v>
      </c>
      <c r="M3693" t="b">
        <v>0</v>
      </c>
      <c r="N3693" s="5">
        <v>274</v>
      </c>
      <c r="O3693" t="b">
        <v>1</v>
      </c>
      <c r="P3693" s="5" t="s">
        <v>8269</v>
      </c>
      <c r="Q3693" s="5">
        <f t="shared" si="228"/>
        <v>127.96</v>
      </c>
      <c r="R3693" s="5">
        <v>186.80291970802921</v>
      </c>
      <c r="S3693" s="5">
        <f t="shared" si="229"/>
        <v>186.80291970802921</v>
      </c>
      <c r="T3693" s="5" t="s">
        <v>8328</v>
      </c>
      <c r="U3693" s="5" t="s">
        <v>8329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12">
        <f t="shared" si="230"/>
        <v>41900.75</v>
      </c>
      <c r="K3694" s="5">
        <v>1410304179</v>
      </c>
      <c r="L3694" s="12">
        <f t="shared" si="231"/>
        <v>41891.71503472222</v>
      </c>
      <c r="M3694" t="b">
        <v>0</v>
      </c>
      <c r="N3694" s="5">
        <v>17</v>
      </c>
      <c r="O3694" t="b">
        <v>1</v>
      </c>
      <c r="P3694" s="5" t="s">
        <v>8269</v>
      </c>
      <c r="Q3694" s="5">
        <f t="shared" si="228"/>
        <v>126</v>
      </c>
      <c r="R3694" s="5">
        <v>74.117647058823536</v>
      </c>
      <c r="S3694" s="5">
        <f t="shared" si="229"/>
        <v>74.117647058823536</v>
      </c>
      <c r="T3694" s="5" t="s">
        <v>8328</v>
      </c>
      <c r="U3694" s="5" t="s">
        <v>8329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12">
        <f t="shared" si="230"/>
        <v>42338.6875</v>
      </c>
      <c r="K3695" s="5">
        <v>1446352529</v>
      </c>
      <c r="L3695" s="12">
        <f t="shared" si="231"/>
        <v>42308.941307870366</v>
      </c>
      <c r="M3695" t="b">
        <v>0</v>
      </c>
      <c r="N3695" s="5">
        <v>14</v>
      </c>
      <c r="O3695" t="b">
        <v>1</v>
      </c>
      <c r="P3695" s="5" t="s">
        <v>8269</v>
      </c>
      <c r="Q3695" s="5">
        <f t="shared" si="228"/>
        <v>129.12912912912913</v>
      </c>
      <c r="R3695" s="5">
        <v>30.714285714285715</v>
      </c>
      <c r="S3695" s="5">
        <f t="shared" si="229"/>
        <v>30.714285714285715</v>
      </c>
      <c r="T3695" s="5" t="s">
        <v>8328</v>
      </c>
      <c r="U3695" s="5" t="s">
        <v>8329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12">
        <f t="shared" si="230"/>
        <v>42526.833333333328</v>
      </c>
      <c r="K3696" s="5">
        <v>1461985967</v>
      </c>
      <c r="L3696" s="12">
        <f t="shared" si="231"/>
        <v>42489.883877314816</v>
      </c>
      <c r="M3696" t="b">
        <v>0</v>
      </c>
      <c r="N3696" s="5">
        <v>60</v>
      </c>
      <c r="O3696" t="b">
        <v>1</v>
      </c>
      <c r="P3696" s="5" t="s">
        <v>8269</v>
      </c>
      <c r="Q3696" s="5">
        <f t="shared" si="228"/>
        <v>107.42857142857143</v>
      </c>
      <c r="R3696" s="5">
        <v>62.666666666666664</v>
      </c>
      <c r="S3696" s="5">
        <f t="shared" si="229"/>
        <v>62.666666666666664</v>
      </c>
      <c r="T3696" s="5" t="s">
        <v>8328</v>
      </c>
      <c r="U3696" s="5" t="s">
        <v>8329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12">
        <f t="shared" si="230"/>
        <v>42015.620486111111</v>
      </c>
      <c r="K3697" s="5">
        <v>1419281610</v>
      </c>
      <c r="L3697" s="12">
        <f t="shared" si="231"/>
        <v>41995.620486111111</v>
      </c>
      <c r="M3697" t="b">
        <v>0</v>
      </c>
      <c r="N3697" s="5">
        <v>33</v>
      </c>
      <c r="O3697" t="b">
        <v>1</v>
      </c>
      <c r="P3697" s="5" t="s">
        <v>8269</v>
      </c>
      <c r="Q3697" s="5">
        <f t="shared" si="228"/>
        <v>100.125</v>
      </c>
      <c r="R3697" s="5">
        <v>121.36363636363636</v>
      </c>
      <c r="S3697" s="5">
        <f t="shared" si="229"/>
        <v>121.36363636363636</v>
      </c>
      <c r="T3697" s="5" t="s">
        <v>8328</v>
      </c>
      <c r="U3697" s="5" t="s">
        <v>8329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12">
        <f t="shared" si="230"/>
        <v>42048.367083333331</v>
      </c>
      <c r="K3698" s="5">
        <v>1418654916</v>
      </c>
      <c r="L3698" s="12">
        <f t="shared" si="231"/>
        <v>41988.367083333331</v>
      </c>
      <c r="M3698" t="b">
        <v>0</v>
      </c>
      <c r="N3698" s="5">
        <v>78</v>
      </c>
      <c r="O3698" t="b">
        <v>1</v>
      </c>
      <c r="P3698" s="5" t="s">
        <v>8269</v>
      </c>
      <c r="Q3698" s="5">
        <f t="shared" si="228"/>
        <v>155</v>
      </c>
      <c r="R3698" s="5">
        <v>39.743589743589745</v>
      </c>
      <c r="S3698" s="5">
        <f t="shared" si="229"/>
        <v>39.743589743589745</v>
      </c>
      <c r="T3698" s="5" t="s">
        <v>8328</v>
      </c>
      <c r="U3698" s="5" t="s">
        <v>8329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12">
        <f t="shared" si="230"/>
        <v>42500.215833333335</v>
      </c>
      <c r="K3699" s="5">
        <v>1461064248</v>
      </c>
      <c r="L3699" s="12">
        <f t="shared" si="231"/>
        <v>42479.215833333335</v>
      </c>
      <c r="M3699" t="b">
        <v>0</v>
      </c>
      <c r="N3699" s="5">
        <v>30</v>
      </c>
      <c r="O3699" t="b">
        <v>1</v>
      </c>
      <c r="P3699" s="5" t="s">
        <v>8269</v>
      </c>
      <c r="Q3699" s="5">
        <f t="shared" si="228"/>
        <v>108</v>
      </c>
      <c r="R3699" s="5">
        <v>72</v>
      </c>
      <c r="S3699" s="5">
        <f t="shared" si="229"/>
        <v>72</v>
      </c>
      <c r="T3699" s="5" t="s">
        <v>8328</v>
      </c>
      <c r="U3699" s="5" t="s">
        <v>8329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12">
        <f t="shared" si="230"/>
        <v>42431.556562500002</v>
      </c>
      <c r="K3700" s="5">
        <v>1454354487</v>
      </c>
      <c r="L3700" s="12">
        <f t="shared" si="231"/>
        <v>42401.556562500002</v>
      </c>
      <c r="M3700" t="b">
        <v>0</v>
      </c>
      <c r="N3700" s="5">
        <v>136</v>
      </c>
      <c r="O3700" t="b">
        <v>1</v>
      </c>
      <c r="P3700" s="5" t="s">
        <v>8269</v>
      </c>
      <c r="Q3700" s="5">
        <f t="shared" si="228"/>
        <v>110.52</v>
      </c>
      <c r="R3700" s="5">
        <v>40.632352941176471</v>
      </c>
      <c r="S3700" s="5">
        <f t="shared" si="229"/>
        <v>40.632352941176471</v>
      </c>
      <c r="T3700" s="5" t="s">
        <v>8328</v>
      </c>
      <c r="U3700" s="5" t="s">
        <v>8329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12">
        <f t="shared" si="230"/>
        <v>41927.352037037039</v>
      </c>
      <c r="K3701" s="5">
        <v>1410791216</v>
      </c>
      <c r="L3701" s="12">
        <f t="shared" si="231"/>
        <v>41897.352037037039</v>
      </c>
      <c r="M3701" t="b">
        <v>0</v>
      </c>
      <c r="N3701" s="5">
        <v>40</v>
      </c>
      <c r="O3701" t="b">
        <v>1</v>
      </c>
      <c r="P3701" s="5" t="s">
        <v>8269</v>
      </c>
      <c r="Q3701" s="5">
        <f t="shared" si="228"/>
        <v>100.8</v>
      </c>
      <c r="R3701" s="5">
        <v>63</v>
      </c>
      <c r="S3701" s="5">
        <f t="shared" si="229"/>
        <v>63</v>
      </c>
      <c r="T3701" s="5" t="s">
        <v>8328</v>
      </c>
      <c r="U3701" s="5" t="s">
        <v>8329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12">
        <f t="shared" si="230"/>
        <v>41912.416666666664</v>
      </c>
      <c r="K3702" s="5">
        <v>1409493800</v>
      </c>
      <c r="L3702" s="12">
        <f t="shared" si="231"/>
        <v>41882.335648148146</v>
      </c>
      <c r="M3702" t="b">
        <v>0</v>
      </c>
      <c r="N3702" s="5">
        <v>18</v>
      </c>
      <c r="O3702" t="b">
        <v>1</v>
      </c>
      <c r="P3702" s="5" t="s">
        <v>8269</v>
      </c>
      <c r="Q3702" s="5">
        <f t="shared" si="228"/>
        <v>121.2</v>
      </c>
      <c r="R3702" s="5">
        <v>33.666666666666664</v>
      </c>
      <c r="S3702" s="5">
        <f t="shared" si="229"/>
        <v>33.666666666666664</v>
      </c>
      <c r="T3702" s="5" t="s">
        <v>8328</v>
      </c>
      <c r="U3702" s="5" t="s">
        <v>8329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12">
        <f t="shared" si="230"/>
        <v>42159.291585648149</v>
      </c>
      <c r="K3703" s="5">
        <v>1430830793</v>
      </c>
      <c r="L3703" s="12">
        <f t="shared" si="231"/>
        <v>42129.291585648149</v>
      </c>
      <c r="M3703" t="b">
        <v>0</v>
      </c>
      <c r="N3703" s="5">
        <v>39</v>
      </c>
      <c r="O3703" t="b">
        <v>1</v>
      </c>
      <c r="P3703" s="5" t="s">
        <v>8269</v>
      </c>
      <c r="Q3703" s="5">
        <f t="shared" si="228"/>
        <v>100.33333333333333</v>
      </c>
      <c r="R3703" s="5">
        <v>38.589743589743591</v>
      </c>
      <c r="S3703" s="5">
        <f t="shared" si="229"/>
        <v>38.589743589743591</v>
      </c>
      <c r="T3703" s="5" t="s">
        <v>8328</v>
      </c>
      <c r="U3703" s="5" t="s">
        <v>8329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12">
        <f t="shared" si="230"/>
        <v>42561.707638888889</v>
      </c>
      <c r="K3704" s="5">
        <v>1464958484</v>
      </c>
      <c r="L3704" s="12">
        <f t="shared" si="231"/>
        <v>42524.28800925926</v>
      </c>
      <c r="M3704" t="b">
        <v>0</v>
      </c>
      <c r="N3704" s="5">
        <v>21</v>
      </c>
      <c r="O3704" t="b">
        <v>1</v>
      </c>
      <c r="P3704" s="5" t="s">
        <v>8269</v>
      </c>
      <c r="Q3704" s="5">
        <f t="shared" si="228"/>
        <v>109.16666666666667</v>
      </c>
      <c r="R3704" s="5">
        <v>155.95238095238096</v>
      </c>
      <c r="S3704" s="5">
        <f t="shared" si="229"/>
        <v>155.95238095238096</v>
      </c>
      <c r="T3704" s="5" t="s">
        <v>8328</v>
      </c>
      <c r="U3704" s="5" t="s">
        <v>8329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12">
        <f t="shared" si="230"/>
        <v>42595.040972222225</v>
      </c>
      <c r="K3705" s="5">
        <v>1467720388</v>
      </c>
      <c r="L3705" s="12">
        <f t="shared" si="231"/>
        <v>42556.254490740743</v>
      </c>
      <c r="M3705" t="b">
        <v>0</v>
      </c>
      <c r="N3705" s="5">
        <v>30</v>
      </c>
      <c r="O3705" t="b">
        <v>1</v>
      </c>
      <c r="P3705" s="5" t="s">
        <v>8269</v>
      </c>
      <c r="Q3705" s="5">
        <f t="shared" si="228"/>
        <v>123.42857142857143</v>
      </c>
      <c r="R3705" s="5">
        <v>43.2</v>
      </c>
      <c r="S3705" s="5">
        <f t="shared" si="229"/>
        <v>43.2</v>
      </c>
      <c r="T3705" s="5" t="s">
        <v>8328</v>
      </c>
      <c r="U3705" s="5" t="s">
        <v>8329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12">
        <f t="shared" si="230"/>
        <v>42521.439745370371</v>
      </c>
      <c r="K3706" s="5">
        <v>1459528394</v>
      </c>
      <c r="L3706" s="12">
        <f t="shared" si="231"/>
        <v>42461.439745370371</v>
      </c>
      <c r="M3706" t="b">
        <v>0</v>
      </c>
      <c r="N3706" s="5">
        <v>27</v>
      </c>
      <c r="O3706" t="b">
        <v>1</v>
      </c>
      <c r="P3706" s="5" t="s">
        <v>8269</v>
      </c>
      <c r="Q3706" s="5">
        <f t="shared" si="228"/>
        <v>136.33666666666667</v>
      </c>
      <c r="R3706" s="5">
        <v>15.148518518518518</v>
      </c>
      <c r="S3706" s="5">
        <f t="shared" si="229"/>
        <v>15.148518518518518</v>
      </c>
      <c r="T3706" s="5" t="s">
        <v>8328</v>
      </c>
      <c r="U3706" s="5" t="s">
        <v>8329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12">
        <f t="shared" si="230"/>
        <v>41813.5</v>
      </c>
      <c r="K3707" s="5">
        <v>1401714114</v>
      </c>
      <c r="L3707" s="12">
        <f t="shared" si="231"/>
        <v>41792.292986111112</v>
      </c>
      <c r="M3707" t="b">
        <v>0</v>
      </c>
      <c r="N3707" s="5">
        <v>35</v>
      </c>
      <c r="O3707" t="b">
        <v>1</v>
      </c>
      <c r="P3707" s="5" t="s">
        <v>8269</v>
      </c>
      <c r="Q3707" s="5">
        <f t="shared" si="228"/>
        <v>103.46657233816767</v>
      </c>
      <c r="R3707" s="5">
        <v>83.571428571428569</v>
      </c>
      <c r="S3707" s="5">
        <f t="shared" si="229"/>
        <v>83.571428571428569</v>
      </c>
      <c r="T3707" s="5" t="s">
        <v>8328</v>
      </c>
      <c r="U3707" s="5" t="s">
        <v>8329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12">
        <f t="shared" si="230"/>
        <v>41894.663761574076</v>
      </c>
      <c r="K3708" s="5">
        <v>1409262949</v>
      </c>
      <c r="L3708" s="12">
        <f t="shared" si="231"/>
        <v>41879.663761574076</v>
      </c>
      <c r="M3708" t="b">
        <v>0</v>
      </c>
      <c r="N3708" s="5">
        <v>13</v>
      </c>
      <c r="O3708" t="b">
        <v>1</v>
      </c>
      <c r="P3708" s="5" t="s">
        <v>8269</v>
      </c>
      <c r="Q3708" s="5">
        <f t="shared" si="228"/>
        <v>121.33333333333333</v>
      </c>
      <c r="R3708" s="5">
        <v>140</v>
      </c>
      <c r="S3708" s="5">
        <f t="shared" si="229"/>
        <v>140</v>
      </c>
      <c r="T3708" s="5" t="s">
        <v>8328</v>
      </c>
      <c r="U3708" s="5" t="s">
        <v>8329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12">
        <f t="shared" si="230"/>
        <v>42572.976388888885</v>
      </c>
      <c r="K3709" s="5">
        <v>1467335378</v>
      </c>
      <c r="L3709" s="12">
        <f t="shared" si="231"/>
        <v>42551.798356481479</v>
      </c>
      <c r="M3709" t="b">
        <v>0</v>
      </c>
      <c r="N3709" s="5">
        <v>23</v>
      </c>
      <c r="O3709" t="b">
        <v>1</v>
      </c>
      <c r="P3709" s="5" t="s">
        <v>8269</v>
      </c>
      <c r="Q3709" s="5">
        <f t="shared" si="228"/>
        <v>186</v>
      </c>
      <c r="R3709" s="5">
        <v>80.869565217391298</v>
      </c>
      <c r="S3709" s="5">
        <f t="shared" si="229"/>
        <v>80.869565217391298</v>
      </c>
      <c r="T3709" s="5" t="s">
        <v>8328</v>
      </c>
      <c r="U3709" s="5" t="s">
        <v>8329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12">
        <f t="shared" si="230"/>
        <v>41823.892199074078</v>
      </c>
      <c r="K3710" s="5">
        <v>1403234686</v>
      </c>
      <c r="L3710" s="12">
        <f t="shared" si="231"/>
        <v>41809.892199074078</v>
      </c>
      <c r="M3710" t="b">
        <v>0</v>
      </c>
      <c r="N3710" s="5">
        <v>39</v>
      </c>
      <c r="O3710" t="b">
        <v>1</v>
      </c>
      <c r="P3710" s="5" t="s">
        <v>8269</v>
      </c>
      <c r="Q3710" s="5">
        <f t="shared" si="228"/>
        <v>300</v>
      </c>
      <c r="R3710" s="5">
        <v>53.846153846153847</v>
      </c>
      <c r="S3710" s="5">
        <f t="shared" si="229"/>
        <v>53.846153846153847</v>
      </c>
      <c r="T3710" s="5" t="s">
        <v>8328</v>
      </c>
      <c r="U3710" s="5" t="s">
        <v>8329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12">
        <f t="shared" si="230"/>
        <v>41815.457708333335</v>
      </c>
      <c r="K3711" s="5">
        <v>1401123546</v>
      </c>
      <c r="L3711" s="12">
        <f t="shared" si="231"/>
        <v>41785.457708333335</v>
      </c>
      <c r="M3711" t="b">
        <v>0</v>
      </c>
      <c r="N3711" s="5">
        <v>35</v>
      </c>
      <c r="O3711" t="b">
        <v>1</v>
      </c>
      <c r="P3711" s="5" t="s">
        <v>8269</v>
      </c>
      <c r="Q3711" s="5">
        <f t="shared" si="228"/>
        <v>108.25</v>
      </c>
      <c r="R3711" s="5">
        <v>30.928571428571427</v>
      </c>
      <c r="S3711" s="5">
        <f t="shared" si="229"/>
        <v>30.928571428571427</v>
      </c>
      <c r="T3711" s="5" t="s">
        <v>8328</v>
      </c>
      <c r="U3711" s="5" t="s">
        <v>8329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12">
        <f t="shared" si="230"/>
        <v>42097.326249999998</v>
      </c>
      <c r="K3712" s="5">
        <v>1425908988</v>
      </c>
      <c r="L3712" s="12">
        <f t="shared" si="231"/>
        <v>42072.326249999998</v>
      </c>
      <c r="M3712" t="b">
        <v>0</v>
      </c>
      <c r="N3712" s="5">
        <v>27</v>
      </c>
      <c r="O3712" t="b">
        <v>1</v>
      </c>
      <c r="P3712" s="5" t="s">
        <v>8269</v>
      </c>
      <c r="Q3712" s="5">
        <f t="shared" si="228"/>
        <v>141.15384615384616</v>
      </c>
      <c r="R3712" s="5">
        <v>67.962962962962962</v>
      </c>
      <c r="S3712" s="5">
        <f t="shared" si="229"/>
        <v>67.962962962962962</v>
      </c>
      <c r="T3712" s="5" t="s">
        <v>8328</v>
      </c>
      <c r="U3712" s="5" t="s">
        <v>8329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12">
        <f t="shared" si="230"/>
        <v>41805.416666666664</v>
      </c>
      <c r="K3713" s="5">
        <v>1400606573</v>
      </c>
      <c r="L3713" s="12">
        <f t="shared" si="231"/>
        <v>41779.474224537036</v>
      </c>
      <c r="M3713" t="b">
        <v>0</v>
      </c>
      <c r="N3713" s="5">
        <v>21</v>
      </c>
      <c r="O3713" t="b">
        <v>1</v>
      </c>
      <c r="P3713" s="5" t="s">
        <v>8269</v>
      </c>
      <c r="Q3713" s="5">
        <f t="shared" si="228"/>
        <v>114</v>
      </c>
      <c r="R3713" s="5">
        <v>27.142857142857142</v>
      </c>
      <c r="S3713" s="5">
        <f t="shared" si="229"/>
        <v>27.142857142857142</v>
      </c>
      <c r="T3713" s="5" t="s">
        <v>8328</v>
      </c>
      <c r="U3713" s="5" t="s">
        <v>8329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12">
        <f t="shared" si="230"/>
        <v>42155.040972222225</v>
      </c>
      <c r="K3714" s="5">
        <v>1431230867</v>
      </c>
      <c r="L3714" s="12">
        <f t="shared" si="231"/>
        <v>42133.922071759254</v>
      </c>
      <c r="M3714" t="b">
        <v>0</v>
      </c>
      <c r="N3714" s="5">
        <v>104</v>
      </c>
      <c r="O3714" t="b">
        <v>1</v>
      </c>
      <c r="P3714" s="5" t="s">
        <v>8269</v>
      </c>
      <c r="Q3714" s="5">
        <f t="shared" ref="Q3714:Q3777" si="232">E3714*100/D3714</f>
        <v>153.73333333333332</v>
      </c>
      <c r="R3714" s="5">
        <v>110.86538461538461</v>
      </c>
      <c r="S3714" s="5">
        <f t="shared" ref="S3714:S3777" si="233">IFERROR(R3714,0)</f>
        <v>110.86538461538461</v>
      </c>
      <c r="T3714" s="5" t="s">
        <v>8328</v>
      </c>
      <c r="U3714" s="5" t="s">
        <v>8329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12">
        <f t="shared" ref="J3715:J3778" si="234">(I3715/86400)+25569+(-6/24)</f>
        <v>42525.488032407404</v>
      </c>
      <c r="K3715" s="5">
        <v>1463334166</v>
      </c>
      <c r="L3715" s="12">
        <f t="shared" ref="L3715:L3778" si="235">(K3715/86400)+25569+(-6/24)</f>
        <v>42505.488032407404</v>
      </c>
      <c r="M3715" t="b">
        <v>0</v>
      </c>
      <c r="N3715" s="5">
        <v>19</v>
      </c>
      <c r="O3715" t="b">
        <v>1</v>
      </c>
      <c r="P3715" s="5" t="s">
        <v>8269</v>
      </c>
      <c r="Q3715" s="5">
        <f t="shared" si="232"/>
        <v>101.5</v>
      </c>
      <c r="R3715" s="5">
        <v>106.84210526315789</v>
      </c>
      <c r="S3715" s="5">
        <f t="shared" si="233"/>
        <v>106.84210526315789</v>
      </c>
      <c r="T3715" s="5" t="s">
        <v>8328</v>
      </c>
      <c r="U3715" s="5" t="s">
        <v>8329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12">
        <f t="shared" si="234"/>
        <v>42149.915972222225</v>
      </c>
      <c r="K3716" s="5">
        <v>1429881667</v>
      </c>
      <c r="L3716" s="12">
        <f t="shared" si="235"/>
        <v>42118.306331018517</v>
      </c>
      <c r="M3716" t="b">
        <v>0</v>
      </c>
      <c r="N3716" s="5">
        <v>97</v>
      </c>
      <c r="O3716" t="b">
        <v>1</v>
      </c>
      <c r="P3716" s="5" t="s">
        <v>8269</v>
      </c>
      <c r="Q3716" s="5">
        <f t="shared" si="232"/>
        <v>102.35</v>
      </c>
      <c r="R3716" s="5">
        <v>105.51546391752578</v>
      </c>
      <c r="S3716" s="5">
        <f t="shared" si="233"/>
        <v>105.51546391752578</v>
      </c>
      <c r="T3716" s="5" t="s">
        <v>8328</v>
      </c>
      <c r="U3716" s="5" t="s">
        <v>8329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12">
        <f t="shared" si="234"/>
        <v>42094.286111111112</v>
      </c>
      <c r="K3717" s="5">
        <v>1422834819</v>
      </c>
      <c r="L3717" s="12">
        <f t="shared" si="235"/>
        <v>42036.745590277773</v>
      </c>
      <c r="M3717" t="b">
        <v>0</v>
      </c>
      <c r="N3717" s="5">
        <v>27</v>
      </c>
      <c r="O3717" t="b">
        <v>1</v>
      </c>
      <c r="P3717" s="5" t="s">
        <v>8269</v>
      </c>
      <c r="Q3717" s="5">
        <f t="shared" si="232"/>
        <v>102.57142857142857</v>
      </c>
      <c r="R3717" s="5">
        <v>132.96296296296296</v>
      </c>
      <c r="S3717" s="5">
        <f t="shared" si="233"/>
        <v>132.96296296296296</v>
      </c>
      <c r="T3717" s="5" t="s">
        <v>8328</v>
      </c>
      <c r="U3717" s="5" t="s">
        <v>8329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12">
        <f t="shared" si="234"/>
        <v>42390.637835648144</v>
      </c>
      <c r="K3718" s="5">
        <v>1450819109</v>
      </c>
      <c r="L3718" s="12">
        <f t="shared" si="235"/>
        <v>42360.637835648144</v>
      </c>
      <c r="M3718" t="b">
        <v>0</v>
      </c>
      <c r="N3718" s="5">
        <v>24</v>
      </c>
      <c r="O3718" t="b">
        <v>1</v>
      </c>
      <c r="P3718" s="5" t="s">
        <v>8269</v>
      </c>
      <c r="Q3718" s="5">
        <f t="shared" si="232"/>
        <v>155.75</v>
      </c>
      <c r="R3718" s="5">
        <v>51.916666666666664</v>
      </c>
      <c r="S3718" s="5">
        <f t="shared" si="233"/>
        <v>51.916666666666664</v>
      </c>
      <c r="T3718" s="5" t="s">
        <v>8328</v>
      </c>
      <c r="U3718" s="5" t="s">
        <v>8329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12">
        <f t="shared" si="234"/>
        <v>42133.616307870368</v>
      </c>
      <c r="K3719" s="5">
        <v>1428526049</v>
      </c>
      <c r="L3719" s="12">
        <f t="shared" si="235"/>
        <v>42102.616307870368</v>
      </c>
      <c r="M3719" t="b">
        <v>0</v>
      </c>
      <c r="N3719" s="5">
        <v>13</v>
      </c>
      <c r="O3719" t="b">
        <v>1</v>
      </c>
      <c r="P3719" s="5" t="s">
        <v>8269</v>
      </c>
      <c r="Q3719" s="5">
        <f t="shared" si="232"/>
        <v>100.75</v>
      </c>
      <c r="R3719" s="5">
        <v>310</v>
      </c>
      <c r="S3719" s="5">
        <f t="shared" si="233"/>
        <v>310</v>
      </c>
      <c r="T3719" s="5" t="s">
        <v>8328</v>
      </c>
      <c r="U3719" s="5" t="s">
        <v>8329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12">
        <f t="shared" si="234"/>
        <v>42062.466145833328</v>
      </c>
      <c r="K3720" s="5">
        <v>1422465075</v>
      </c>
      <c r="L3720" s="12">
        <f t="shared" si="235"/>
        <v>42032.466145833328</v>
      </c>
      <c r="M3720" t="b">
        <v>0</v>
      </c>
      <c r="N3720" s="5">
        <v>46</v>
      </c>
      <c r="O3720" t="b">
        <v>1</v>
      </c>
      <c r="P3720" s="5" t="s">
        <v>8269</v>
      </c>
      <c r="Q3720" s="5">
        <f t="shared" si="232"/>
        <v>239.4</v>
      </c>
      <c r="R3720" s="5">
        <v>26.021739130434781</v>
      </c>
      <c r="S3720" s="5">
        <f t="shared" si="233"/>
        <v>26.021739130434781</v>
      </c>
      <c r="T3720" s="5" t="s">
        <v>8328</v>
      </c>
      <c r="U3720" s="5" t="s">
        <v>8329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12">
        <f t="shared" si="234"/>
        <v>42177.479930555557</v>
      </c>
      <c r="K3721" s="5">
        <v>1432402266</v>
      </c>
      <c r="L3721" s="12">
        <f t="shared" si="235"/>
        <v>42147.479930555557</v>
      </c>
      <c r="M3721" t="b">
        <v>0</v>
      </c>
      <c r="N3721" s="5">
        <v>4</v>
      </c>
      <c r="O3721" t="b">
        <v>1</v>
      </c>
      <c r="P3721" s="5" t="s">
        <v>8269</v>
      </c>
      <c r="Q3721" s="5">
        <f t="shared" si="232"/>
        <v>210</v>
      </c>
      <c r="R3721" s="5">
        <v>105</v>
      </c>
      <c r="S3721" s="5">
        <f t="shared" si="233"/>
        <v>105</v>
      </c>
      <c r="T3721" s="5" t="s">
        <v>8328</v>
      </c>
      <c r="U3721" s="5" t="s">
        <v>8329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12">
        <f t="shared" si="234"/>
        <v>42187.743125000001</v>
      </c>
      <c r="K3722" s="5">
        <v>1433980206</v>
      </c>
      <c r="L3722" s="12">
        <f t="shared" si="235"/>
        <v>42165.743125000001</v>
      </c>
      <c r="M3722" t="b">
        <v>0</v>
      </c>
      <c r="N3722" s="5">
        <v>40</v>
      </c>
      <c r="O3722" t="b">
        <v>1</v>
      </c>
      <c r="P3722" s="5" t="s">
        <v>8269</v>
      </c>
      <c r="Q3722" s="5">
        <f t="shared" si="232"/>
        <v>104.51515151515152</v>
      </c>
      <c r="R3722" s="5">
        <v>86.224999999999994</v>
      </c>
      <c r="S3722" s="5">
        <f t="shared" si="233"/>
        <v>86.224999999999994</v>
      </c>
      <c r="T3722" s="5" t="s">
        <v>8328</v>
      </c>
      <c r="U3722" s="5" t="s">
        <v>8329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12">
        <f t="shared" si="234"/>
        <v>41948.727824074071</v>
      </c>
      <c r="K3723" s="5">
        <v>1413412084</v>
      </c>
      <c r="L3723" s="12">
        <f t="shared" si="235"/>
        <v>41927.686157407406</v>
      </c>
      <c r="M3723" t="b">
        <v>0</v>
      </c>
      <c r="N3723" s="5">
        <v>44</v>
      </c>
      <c r="O3723" t="b">
        <v>1</v>
      </c>
      <c r="P3723" s="5" t="s">
        <v>8269</v>
      </c>
      <c r="Q3723" s="5">
        <f t="shared" si="232"/>
        <v>100.8</v>
      </c>
      <c r="R3723" s="5">
        <v>114.54545454545455</v>
      </c>
      <c r="S3723" s="5">
        <f t="shared" si="233"/>
        <v>114.54545454545455</v>
      </c>
      <c r="T3723" s="5" t="s">
        <v>8328</v>
      </c>
      <c r="U3723" s="5" t="s">
        <v>8329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12">
        <f t="shared" si="234"/>
        <v>42411.707638888889</v>
      </c>
      <c r="K3724" s="5">
        <v>1452614847</v>
      </c>
      <c r="L3724" s="12">
        <f t="shared" si="235"/>
        <v>42381.421840277777</v>
      </c>
      <c r="M3724" t="b">
        <v>0</v>
      </c>
      <c r="N3724" s="5">
        <v>35</v>
      </c>
      <c r="O3724" t="b">
        <v>1</v>
      </c>
      <c r="P3724" s="5" t="s">
        <v>8269</v>
      </c>
      <c r="Q3724" s="5">
        <f t="shared" si="232"/>
        <v>111.2</v>
      </c>
      <c r="R3724" s="5">
        <v>47.657142857142858</v>
      </c>
      <c r="S3724" s="5">
        <f t="shared" si="233"/>
        <v>47.657142857142858</v>
      </c>
      <c r="T3724" s="5" t="s">
        <v>8328</v>
      </c>
      <c r="U3724" s="5" t="s">
        <v>8329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12">
        <f t="shared" si="234"/>
        <v>41973.544699074075</v>
      </c>
      <c r="K3725" s="5">
        <v>1414778662</v>
      </c>
      <c r="L3725" s="12">
        <f t="shared" si="235"/>
        <v>41943.503032407403</v>
      </c>
      <c r="M3725" t="b">
        <v>0</v>
      </c>
      <c r="N3725" s="5">
        <v>63</v>
      </c>
      <c r="O3725" t="b">
        <v>1</v>
      </c>
      <c r="P3725" s="5" t="s">
        <v>8269</v>
      </c>
      <c r="Q3725" s="5">
        <f t="shared" si="232"/>
        <v>102.04444444444445</v>
      </c>
      <c r="R3725" s="5">
        <v>72.888888888888886</v>
      </c>
      <c r="S3725" s="5">
        <f t="shared" si="233"/>
        <v>72.888888888888886</v>
      </c>
      <c r="T3725" s="5" t="s">
        <v>8328</v>
      </c>
      <c r="U3725" s="5" t="s">
        <v>8329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12">
        <f t="shared" si="234"/>
        <v>42494.708333333328</v>
      </c>
      <c r="K3726" s="5">
        <v>1459856860</v>
      </c>
      <c r="L3726" s="12">
        <f t="shared" si="235"/>
        <v>42465.241435185184</v>
      </c>
      <c r="M3726" t="b">
        <v>0</v>
      </c>
      <c r="N3726" s="5">
        <v>89</v>
      </c>
      <c r="O3726" t="b">
        <v>1</v>
      </c>
      <c r="P3726" s="5" t="s">
        <v>8269</v>
      </c>
      <c r="Q3726" s="5">
        <f t="shared" si="232"/>
        <v>102.54767441860466</v>
      </c>
      <c r="R3726" s="5">
        <v>49.545505617977533</v>
      </c>
      <c r="S3726" s="5">
        <f t="shared" si="233"/>
        <v>49.545505617977533</v>
      </c>
      <c r="T3726" s="5" t="s">
        <v>8328</v>
      </c>
      <c r="U3726" s="5" t="s">
        <v>8329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12">
        <f t="shared" si="234"/>
        <v>42418.645833333328</v>
      </c>
      <c r="K3727" s="5">
        <v>1454366467</v>
      </c>
      <c r="L3727" s="12">
        <f t="shared" si="235"/>
        <v>42401.695219907408</v>
      </c>
      <c r="M3727" t="b">
        <v>0</v>
      </c>
      <c r="N3727" s="5">
        <v>15</v>
      </c>
      <c r="O3727" t="b">
        <v>1</v>
      </c>
      <c r="P3727" s="5" t="s">
        <v>8269</v>
      </c>
      <c r="Q3727" s="5">
        <f t="shared" si="232"/>
        <v>127</v>
      </c>
      <c r="R3727" s="5">
        <v>25.4</v>
      </c>
      <c r="S3727" s="5">
        <f t="shared" si="233"/>
        <v>25.4</v>
      </c>
      <c r="T3727" s="5" t="s">
        <v>8328</v>
      </c>
      <c r="U3727" s="5" t="s">
        <v>8329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12">
        <f t="shared" si="234"/>
        <v>42489.625</v>
      </c>
      <c r="K3728" s="5">
        <v>1459567371</v>
      </c>
      <c r="L3728" s="12">
        <f t="shared" si="235"/>
        <v>42461.890868055554</v>
      </c>
      <c r="M3728" t="b">
        <v>0</v>
      </c>
      <c r="N3728" s="5">
        <v>46</v>
      </c>
      <c r="O3728" t="b">
        <v>1</v>
      </c>
      <c r="P3728" s="5" t="s">
        <v>8269</v>
      </c>
      <c r="Q3728" s="5">
        <f t="shared" si="232"/>
        <v>338.70588235294116</v>
      </c>
      <c r="R3728" s="5">
        <v>62.586956521739133</v>
      </c>
      <c r="S3728" s="5">
        <f t="shared" si="233"/>
        <v>62.586956521739133</v>
      </c>
      <c r="T3728" s="5" t="s">
        <v>8328</v>
      </c>
      <c r="U3728" s="5" t="s">
        <v>8329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12">
        <f t="shared" si="234"/>
        <v>42662.954861111109</v>
      </c>
      <c r="K3729" s="5">
        <v>1474273294</v>
      </c>
      <c r="L3729" s="12">
        <f t="shared" si="235"/>
        <v>42632.098310185189</v>
      </c>
      <c r="M3729" t="b">
        <v>0</v>
      </c>
      <c r="N3729" s="5">
        <v>33</v>
      </c>
      <c r="O3729" t="b">
        <v>1</v>
      </c>
      <c r="P3729" s="5" t="s">
        <v>8269</v>
      </c>
      <c r="Q3729" s="5">
        <f t="shared" si="232"/>
        <v>100.75</v>
      </c>
      <c r="R3729" s="5">
        <v>61.060606060606062</v>
      </c>
      <c r="S3729" s="5">
        <f t="shared" si="233"/>
        <v>61.060606060606062</v>
      </c>
      <c r="T3729" s="5" t="s">
        <v>8328</v>
      </c>
      <c r="U3729" s="5" t="s">
        <v>8329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12">
        <f t="shared" si="234"/>
        <v>42234.921018518522</v>
      </c>
      <c r="K3730" s="5">
        <v>1437365176</v>
      </c>
      <c r="L3730" s="12">
        <f t="shared" si="235"/>
        <v>42204.921018518522</v>
      </c>
      <c r="M3730" t="b">
        <v>0</v>
      </c>
      <c r="N3730" s="5">
        <v>31</v>
      </c>
      <c r="O3730" t="b">
        <v>0</v>
      </c>
      <c r="P3730" s="5" t="s">
        <v>8269</v>
      </c>
      <c r="Q3730" s="5">
        <f t="shared" si="232"/>
        <v>9.31</v>
      </c>
      <c r="R3730" s="5">
        <v>60.064516129032256</v>
      </c>
      <c r="S3730" s="5">
        <f t="shared" si="233"/>
        <v>60.064516129032256</v>
      </c>
      <c r="T3730" s="5" t="s">
        <v>8328</v>
      </c>
      <c r="U3730" s="5" t="s">
        <v>8329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12">
        <f t="shared" si="234"/>
        <v>42085.91333333333</v>
      </c>
      <c r="K3731" s="5">
        <v>1423198512</v>
      </c>
      <c r="L3731" s="12">
        <f t="shared" si="235"/>
        <v>42040.955000000002</v>
      </c>
      <c r="M3731" t="b">
        <v>0</v>
      </c>
      <c r="N3731" s="5">
        <v>5</v>
      </c>
      <c r="O3731" t="b">
        <v>0</v>
      </c>
      <c r="P3731" s="5" t="s">
        <v>8269</v>
      </c>
      <c r="Q3731" s="5">
        <f t="shared" si="232"/>
        <v>7.24</v>
      </c>
      <c r="R3731" s="5">
        <v>72.400000000000006</v>
      </c>
      <c r="S3731" s="5">
        <f t="shared" si="233"/>
        <v>72.400000000000006</v>
      </c>
      <c r="T3731" s="5" t="s">
        <v>8328</v>
      </c>
      <c r="U3731" s="5" t="s">
        <v>8329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12">
        <f t="shared" si="234"/>
        <v>42233.427766203706</v>
      </c>
      <c r="K3732" s="5">
        <v>1437236159</v>
      </c>
      <c r="L3732" s="12">
        <f t="shared" si="235"/>
        <v>42203.427766203706</v>
      </c>
      <c r="M3732" t="b">
        <v>0</v>
      </c>
      <c r="N3732" s="5">
        <v>1</v>
      </c>
      <c r="O3732" t="b">
        <v>0</v>
      </c>
      <c r="P3732" s="5" t="s">
        <v>8269</v>
      </c>
      <c r="Q3732" s="5">
        <f t="shared" si="232"/>
        <v>10</v>
      </c>
      <c r="R3732" s="5">
        <v>100</v>
      </c>
      <c r="S3732" s="5">
        <f t="shared" si="233"/>
        <v>100</v>
      </c>
      <c r="T3732" s="5" t="s">
        <v>8328</v>
      </c>
      <c r="U3732" s="5" t="s">
        <v>8329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12">
        <f t="shared" si="234"/>
        <v>42013.890972222223</v>
      </c>
      <c r="K3733" s="5">
        <v>1418234646</v>
      </c>
      <c r="L3733" s="12">
        <f t="shared" si="235"/>
        <v>41983.502847222218</v>
      </c>
      <c r="M3733" t="b">
        <v>0</v>
      </c>
      <c r="N3733" s="5">
        <v>12</v>
      </c>
      <c r="O3733" t="b">
        <v>0</v>
      </c>
      <c r="P3733" s="5" t="s">
        <v>8269</v>
      </c>
      <c r="Q3733" s="5">
        <f t="shared" si="232"/>
        <v>11.272727272727273</v>
      </c>
      <c r="R3733" s="5">
        <v>51.666666666666664</v>
      </c>
      <c r="S3733" s="5">
        <f t="shared" si="233"/>
        <v>51.666666666666664</v>
      </c>
      <c r="T3733" s="5" t="s">
        <v>8328</v>
      </c>
      <c r="U3733" s="5" t="s">
        <v>8329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12">
        <f t="shared" si="234"/>
        <v>42028.25</v>
      </c>
      <c r="K3734" s="5">
        <v>1416932133</v>
      </c>
      <c r="L3734" s="12">
        <f t="shared" si="235"/>
        <v>41968.427465277782</v>
      </c>
      <c r="M3734" t="b">
        <v>0</v>
      </c>
      <c r="N3734" s="5">
        <v>4</v>
      </c>
      <c r="O3734" t="b">
        <v>0</v>
      </c>
      <c r="P3734" s="5" t="s">
        <v>8269</v>
      </c>
      <c r="Q3734" s="5">
        <f t="shared" si="232"/>
        <v>15.411764705882353</v>
      </c>
      <c r="R3734" s="5">
        <v>32.75</v>
      </c>
      <c r="S3734" s="5">
        <f t="shared" si="233"/>
        <v>32.75</v>
      </c>
      <c r="T3734" s="5" t="s">
        <v>8328</v>
      </c>
      <c r="U3734" s="5" t="s">
        <v>8329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12">
        <f t="shared" si="234"/>
        <v>42112.6875</v>
      </c>
      <c r="K3735" s="5">
        <v>1428539708</v>
      </c>
      <c r="L3735" s="12">
        <f t="shared" si="235"/>
        <v>42102.774398148147</v>
      </c>
      <c r="M3735" t="b">
        <v>0</v>
      </c>
      <c r="N3735" s="5">
        <v>0</v>
      </c>
      <c r="O3735" t="b">
        <v>0</v>
      </c>
      <c r="P3735" s="5" t="s">
        <v>8269</v>
      </c>
      <c r="Q3735" s="5">
        <f t="shared" si="232"/>
        <v>0</v>
      </c>
      <c r="R3735" s="5" t="e">
        <v>#DIV/0!</v>
      </c>
      <c r="S3735" s="5">
        <f t="shared" si="233"/>
        <v>0</v>
      </c>
      <c r="T3735" s="5" t="s">
        <v>8328</v>
      </c>
      <c r="U3735" s="5" t="s">
        <v>8329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12">
        <f t="shared" si="234"/>
        <v>42149.651574074072</v>
      </c>
      <c r="K3736" s="5">
        <v>1427405896</v>
      </c>
      <c r="L3736" s="12">
        <f t="shared" si="235"/>
        <v>42089.651574074072</v>
      </c>
      <c r="M3736" t="b">
        <v>0</v>
      </c>
      <c r="N3736" s="5">
        <v>7</v>
      </c>
      <c r="O3736" t="b">
        <v>0</v>
      </c>
      <c r="P3736" s="5" t="s">
        <v>8269</v>
      </c>
      <c r="Q3736" s="5">
        <f t="shared" si="232"/>
        <v>28.466666666666665</v>
      </c>
      <c r="R3736" s="5">
        <v>61</v>
      </c>
      <c r="S3736" s="5">
        <f t="shared" si="233"/>
        <v>61</v>
      </c>
      <c r="T3736" s="5" t="s">
        <v>8328</v>
      </c>
      <c r="U3736" s="5" t="s">
        <v>8329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12">
        <f t="shared" si="234"/>
        <v>42152.443159722221</v>
      </c>
      <c r="K3737" s="5">
        <v>1430239089</v>
      </c>
      <c r="L3737" s="12">
        <f t="shared" si="235"/>
        <v>42122.443159722221</v>
      </c>
      <c r="M3737" t="b">
        <v>0</v>
      </c>
      <c r="N3737" s="5">
        <v>2</v>
      </c>
      <c r="O3737" t="b">
        <v>0</v>
      </c>
      <c r="P3737" s="5" t="s">
        <v>8269</v>
      </c>
      <c r="Q3737" s="5">
        <f t="shared" si="232"/>
        <v>13.333333333333334</v>
      </c>
      <c r="R3737" s="5">
        <v>10</v>
      </c>
      <c r="S3737" s="5">
        <f t="shared" si="233"/>
        <v>10</v>
      </c>
      <c r="T3737" s="5" t="s">
        <v>8328</v>
      </c>
      <c r="U3737" s="5" t="s">
        <v>8329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12">
        <f t="shared" si="234"/>
        <v>42086.5</v>
      </c>
      <c r="K3738" s="5">
        <v>1423847093</v>
      </c>
      <c r="L3738" s="12">
        <f t="shared" si="235"/>
        <v>42048.461724537032</v>
      </c>
      <c r="M3738" t="b">
        <v>0</v>
      </c>
      <c r="N3738" s="5">
        <v>1</v>
      </c>
      <c r="O3738" t="b">
        <v>0</v>
      </c>
      <c r="P3738" s="5" t="s">
        <v>8269</v>
      </c>
      <c r="Q3738" s="5">
        <f t="shared" si="232"/>
        <v>0.66666666666666663</v>
      </c>
      <c r="R3738" s="5">
        <v>10</v>
      </c>
      <c r="S3738" s="5">
        <f t="shared" si="233"/>
        <v>10</v>
      </c>
      <c r="T3738" s="5" t="s">
        <v>8328</v>
      </c>
      <c r="U3738" s="5" t="s">
        <v>8329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12">
        <f t="shared" si="234"/>
        <v>42320.040972222225</v>
      </c>
      <c r="K3739" s="5">
        <v>1445358903</v>
      </c>
      <c r="L3739" s="12">
        <f t="shared" si="235"/>
        <v>42297.441006944442</v>
      </c>
      <c r="M3739" t="b">
        <v>0</v>
      </c>
      <c r="N3739" s="5">
        <v>4</v>
      </c>
      <c r="O3739" t="b">
        <v>0</v>
      </c>
      <c r="P3739" s="5" t="s">
        <v>8269</v>
      </c>
      <c r="Q3739" s="5">
        <f t="shared" si="232"/>
        <v>21.428571428571427</v>
      </c>
      <c r="R3739" s="5">
        <v>37.5</v>
      </c>
      <c r="S3739" s="5">
        <f t="shared" si="233"/>
        <v>37.5</v>
      </c>
      <c r="T3739" s="5" t="s">
        <v>8328</v>
      </c>
      <c r="U3739" s="5" t="s">
        <v>8329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12">
        <f t="shared" si="234"/>
        <v>41835.666666666664</v>
      </c>
      <c r="K3740" s="5">
        <v>1403562705</v>
      </c>
      <c r="L3740" s="12">
        <f t="shared" si="235"/>
        <v>41813.688715277778</v>
      </c>
      <c r="M3740" t="b">
        <v>0</v>
      </c>
      <c r="N3740" s="5">
        <v>6</v>
      </c>
      <c r="O3740" t="b">
        <v>0</v>
      </c>
      <c r="P3740" s="5" t="s">
        <v>8269</v>
      </c>
      <c r="Q3740" s="5">
        <f t="shared" si="232"/>
        <v>18</v>
      </c>
      <c r="R3740" s="5">
        <v>45</v>
      </c>
      <c r="S3740" s="5">
        <f t="shared" si="233"/>
        <v>45</v>
      </c>
      <c r="T3740" s="5" t="s">
        <v>8328</v>
      </c>
      <c r="U3740" s="5" t="s">
        <v>8329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12">
        <f t="shared" si="234"/>
        <v>42568.199861111112</v>
      </c>
      <c r="K3741" s="5">
        <v>1467024468</v>
      </c>
      <c r="L3741" s="12">
        <f t="shared" si="235"/>
        <v>42548.199861111112</v>
      </c>
      <c r="M3741" t="b">
        <v>0</v>
      </c>
      <c r="N3741" s="5">
        <v>8</v>
      </c>
      <c r="O3741" t="b">
        <v>0</v>
      </c>
      <c r="P3741" s="5" t="s">
        <v>8269</v>
      </c>
      <c r="Q3741" s="5">
        <f t="shared" si="232"/>
        <v>20.125</v>
      </c>
      <c r="R3741" s="5">
        <v>100.625</v>
      </c>
      <c r="S3741" s="5">
        <f t="shared" si="233"/>
        <v>100.625</v>
      </c>
      <c r="T3741" s="5" t="s">
        <v>8328</v>
      </c>
      <c r="U3741" s="5" t="s">
        <v>8329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12">
        <f t="shared" si="234"/>
        <v>41862.829143518517</v>
      </c>
      <c r="K3742" s="5">
        <v>1405217355</v>
      </c>
      <c r="L3742" s="12">
        <f t="shared" si="235"/>
        <v>41832.839756944442</v>
      </c>
      <c r="M3742" t="b">
        <v>0</v>
      </c>
      <c r="N3742" s="5">
        <v>14</v>
      </c>
      <c r="O3742" t="b">
        <v>0</v>
      </c>
      <c r="P3742" s="5" t="s">
        <v>8269</v>
      </c>
      <c r="Q3742" s="5">
        <f t="shared" si="232"/>
        <v>17.899999999999999</v>
      </c>
      <c r="R3742" s="5">
        <v>25.571428571428573</v>
      </c>
      <c r="S3742" s="5">
        <f t="shared" si="233"/>
        <v>25.571428571428573</v>
      </c>
      <c r="T3742" s="5" t="s">
        <v>8328</v>
      </c>
      <c r="U3742" s="5" t="s">
        <v>8329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12">
        <f t="shared" si="234"/>
        <v>42355.670717592591</v>
      </c>
      <c r="K3743" s="5">
        <v>1447797950</v>
      </c>
      <c r="L3743" s="12">
        <f t="shared" si="235"/>
        <v>42325.670717592591</v>
      </c>
      <c r="M3743" t="b">
        <v>0</v>
      </c>
      <c r="N3743" s="5">
        <v>0</v>
      </c>
      <c r="O3743" t="b">
        <v>0</v>
      </c>
      <c r="P3743" s="5" t="s">
        <v>8269</v>
      </c>
      <c r="Q3743" s="5">
        <f t="shared" si="232"/>
        <v>0</v>
      </c>
      <c r="R3743" s="5" t="e">
        <v>#DIV/0!</v>
      </c>
      <c r="S3743" s="5">
        <f t="shared" si="233"/>
        <v>0</v>
      </c>
      <c r="T3743" s="5" t="s">
        <v>8328</v>
      </c>
      <c r="U3743" s="5" t="s">
        <v>8329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12">
        <f t="shared" si="234"/>
        <v>41887.964629629627</v>
      </c>
      <c r="K3744" s="5">
        <v>1407388144</v>
      </c>
      <c r="L3744" s="12">
        <f t="shared" si="235"/>
        <v>41857.964629629627</v>
      </c>
      <c r="M3744" t="b">
        <v>0</v>
      </c>
      <c r="N3744" s="5">
        <v>4</v>
      </c>
      <c r="O3744" t="b">
        <v>0</v>
      </c>
      <c r="P3744" s="5" t="s">
        <v>8269</v>
      </c>
      <c r="Q3744" s="5">
        <f t="shared" si="232"/>
        <v>2</v>
      </c>
      <c r="R3744" s="5">
        <v>25</v>
      </c>
      <c r="S3744" s="5">
        <f t="shared" si="233"/>
        <v>25</v>
      </c>
      <c r="T3744" s="5" t="s">
        <v>8328</v>
      </c>
      <c r="U3744" s="5" t="s">
        <v>8329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12">
        <f t="shared" si="234"/>
        <v>41823.460231481484</v>
      </c>
      <c r="K3745" s="5">
        <v>1401814964</v>
      </c>
      <c r="L3745" s="12">
        <f t="shared" si="235"/>
        <v>41793.460231481484</v>
      </c>
      <c r="M3745" t="b">
        <v>0</v>
      </c>
      <c r="N3745" s="5">
        <v>0</v>
      </c>
      <c r="O3745" t="b">
        <v>0</v>
      </c>
      <c r="P3745" s="5" t="s">
        <v>8269</v>
      </c>
      <c r="Q3745" s="5">
        <f t="shared" si="232"/>
        <v>0</v>
      </c>
      <c r="R3745" s="5" t="e">
        <v>#DIV/0!</v>
      </c>
      <c r="S3745" s="5">
        <f t="shared" si="233"/>
        <v>0</v>
      </c>
      <c r="T3745" s="5" t="s">
        <v>8328</v>
      </c>
      <c r="U3745" s="5" t="s">
        <v>8329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12">
        <f t="shared" si="234"/>
        <v>41824.915972222225</v>
      </c>
      <c r="K3746" s="5">
        <v>1401823952</v>
      </c>
      <c r="L3746" s="12">
        <f t="shared" si="235"/>
        <v>41793.564259259263</v>
      </c>
      <c r="M3746" t="b">
        <v>0</v>
      </c>
      <c r="N3746" s="5">
        <v>0</v>
      </c>
      <c r="O3746" t="b">
        <v>0</v>
      </c>
      <c r="P3746" s="5" t="s">
        <v>8269</v>
      </c>
      <c r="Q3746" s="5">
        <f t="shared" si="232"/>
        <v>0</v>
      </c>
      <c r="R3746" s="5" t="e">
        <v>#DIV/0!</v>
      </c>
      <c r="S3746" s="5">
        <f t="shared" si="233"/>
        <v>0</v>
      </c>
      <c r="T3746" s="5" t="s">
        <v>8328</v>
      </c>
      <c r="U3746" s="5" t="s">
        <v>8329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12">
        <f t="shared" si="234"/>
        <v>41861.447939814811</v>
      </c>
      <c r="K3747" s="5">
        <v>1405097102</v>
      </c>
      <c r="L3747" s="12">
        <f t="shared" si="235"/>
        <v>41831.447939814811</v>
      </c>
      <c r="M3747" t="b">
        <v>0</v>
      </c>
      <c r="N3747" s="5">
        <v>1</v>
      </c>
      <c r="O3747" t="b">
        <v>0</v>
      </c>
      <c r="P3747" s="5" t="s">
        <v>8269</v>
      </c>
      <c r="Q3747" s="5">
        <f t="shared" si="232"/>
        <v>10</v>
      </c>
      <c r="R3747" s="5">
        <v>10</v>
      </c>
      <c r="S3747" s="5">
        <f t="shared" si="233"/>
        <v>10</v>
      </c>
      <c r="T3747" s="5" t="s">
        <v>8328</v>
      </c>
      <c r="U3747" s="5" t="s">
        <v>8329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12">
        <f t="shared" si="234"/>
        <v>42651.139340277776</v>
      </c>
      <c r="K3748" s="5">
        <v>1473326439</v>
      </c>
      <c r="L3748" s="12">
        <f t="shared" si="235"/>
        <v>42621.139340277776</v>
      </c>
      <c r="M3748" t="b">
        <v>0</v>
      </c>
      <c r="N3748" s="5">
        <v>1</v>
      </c>
      <c r="O3748" t="b">
        <v>0</v>
      </c>
      <c r="P3748" s="5" t="s">
        <v>8269</v>
      </c>
      <c r="Q3748" s="5">
        <f t="shared" si="232"/>
        <v>2.3764705882352941</v>
      </c>
      <c r="R3748" s="5">
        <v>202</v>
      </c>
      <c r="S3748" s="5">
        <f t="shared" si="233"/>
        <v>202</v>
      </c>
      <c r="T3748" s="5" t="s">
        <v>8328</v>
      </c>
      <c r="U3748" s="5" t="s">
        <v>8329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12">
        <f t="shared" si="234"/>
        <v>42190.707638888889</v>
      </c>
      <c r="K3749" s="5">
        <v>1433833896</v>
      </c>
      <c r="L3749" s="12">
        <f t="shared" si="235"/>
        <v>42164.049722222218</v>
      </c>
      <c r="M3749" t="b">
        <v>0</v>
      </c>
      <c r="N3749" s="5">
        <v>1</v>
      </c>
      <c r="O3749" t="b">
        <v>0</v>
      </c>
      <c r="P3749" s="5" t="s">
        <v>8269</v>
      </c>
      <c r="Q3749" s="5">
        <f t="shared" si="232"/>
        <v>1</v>
      </c>
      <c r="R3749" s="5">
        <v>25</v>
      </c>
      <c r="S3749" s="5">
        <f t="shared" si="233"/>
        <v>25</v>
      </c>
      <c r="T3749" s="5" t="s">
        <v>8328</v>
      </c>
      <c r="U3749" s="5" t="s">
        <v>8329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12">
        <f t="shared" si="234"/>
        <v>42415.999305555553</v>
      </c>
      <c r="K3750" s="5">
        <v>1453827436</v>
      </c>
      <c r="L3750" s="12">
        <f t="shared" si="235"/>
        <v>42395.456435185188</v>
      </c>
      <c r="M3750" t="b">
        <v>0</v>
      </c>
      <c r="N3750" s="5">
        <v>52</v>
      </c>
      <c r="O3750" t="b">
        <v>1</v>
      </c>
      <c r="P3750" s="5" t="s">
        <v>8303</v>
      </c>
      <c r="Q3750" s="5">
        <f t="shared" si="232"/>
        <v>103.52</v>
      </c>
      <c r="R3750" s="5">
        <v>99.538461538461533</v>
      </c>
      <c r="S3750" s="5">
        <f t="shared" si="233"/>
        <v>99.538461538461533</v>
      </c>
      <c r="T3750" s="5" t="s">
        <v>8328</v>
      </c>
      <c r="U3750" s="5" t="s">
        <v>8354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12">
        <f t="shared" si="234"/>
        <v>42488.915972222225</v>
      </c>
      <c r="K3751" s="5">
        <v>1459220588</v>
      </c>
      <c r="L3751" s="12">
        <f t="shared" si="235"/>
        <v>42457.877175925925</v>
      </c>
      <c r="M3751" t="b">
        <v>0</v>
      </c>
      <c r="N3751" s="5">
        <v>7</v>
      </c>
      <c r="O3751" t="b">
        <v>1</v>
      </c>
      <c r="P3751" s="5" t="s">
        <v>8303</v>
      </c>
      <c r="Q3751" s="5">
        <f t="shared" si="232"/>
        <v>105</v>
      </c>
      <c r="R3751" s="5">
        <v>75</v>
      </c>
      <c r="S3751" s="5">
        <f t="shared" si="233"/>
        <v>75</v>
      </c>
      <c r="T3751" s="5" t="s">
        <v>8328</v>
      </c>
      <c r="U3751" s="5" t="s">
        <v>8354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12">
        <f t="shared" si="234"/>
        <v>42045.082638888889</v>
      </c>
      <c r="K3752" s="5">
        <v>1421105608</v>
      </c>
      <c r="L3752" s="12">
        <f t="shared" si="235"/>
        <v>42016.731574074074</v>
      </c>
      <c r="M3752" t="b">
        <v>0</v>
      </c>
      <c r="N3752" s="5">
        <v>28</v>
      </c>
      <c r="O3752" t="b">
        <v>1</v>
      </c>
      <c r="P3752" s="5" t="s">
        <v>8303</v>
      </c>
      <c r="Q3752" s="5">
        <f t="shared" si="232"/>
        <v>100.45</v>
      </c>
      <c r="R3752" s="5">
        <v>215.25</v>
      </c>
      <c r="S3752" s="5">
        <f t="shared" si="233"/>
        <v>215.25</v>
      </c>
      <c r="T3752" s="5" t="s">
        <v>8328</v>
      </c>
      <c r="U3752" s="5" t="s">
        <v>8354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12">
        <f t="shared" si="234"/>
        <v>42462.743900462963</v>
      </c>
      <c r="K3753" s="5">
        <v>1454460673</v>
      </c>
      <c r="L3753" s="12">
        <f t="shared" si="235"/>
        <v>42402.785567129627</v>
      </c>
      <c r="M3753" t="b">
        <v>0</v>
      </c>
      <c r="N3753" s="5">
        <v>11</v>
      </c>
      <c r="O3753" t="b">
        <v>1</v>
      </c>
      <c r="P3753" s="5" t="s">
        <v>8303</v>
      </c>
      <c r="Q3753" s="5">
        <f t="shared" si="232"/>
        <v>132.6</v>
      </c>
      <c r="R3753" s="5">
        <v>120.54545454545455</v>
      </c>
      <c r="S3753" s="5">
        <f t="shared" si="233"/>
        <v>120.54545454545455</v>
      </c>
      <c r="T3753" s="5" t="s">
        <v>8328</v>
      </c>
      <c r="U3753" s="5" t="s">
        <v>8354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12">
        <f t="shared" si="234"/>
        <v>42659.625</v>
      </c>
      <c r="K3754" s="5">
        <v>1473189335</v>
      </c>
      <c r="L3754" s="12">
        <f t="shared" si="235"/>
        <v>42619.552488425921</v>
      </c>
      <c r="M3754" t="b">
        <v>0</v>
      </c>
      <c r="N3754" s="5">
        <v>15</v>
      </c>
      <c r="O3754" t="b">
        <v>1</v>
      </c>
      <c r="P3754" s="5" t="s">
        <v>8303</v>
      </c>
      <c r="Q3754" s="5">
        <f t="shared" si="232"/>
        <v>113</v>
      </c>
      <c r="R3754" s="5">
        <v>37.666666666666664</v>
      </c>
      <c r="S3754" s="5">
        <f t="shared" si="233"/>
        <v>37.666666666666664</v>
      </c>
      <c r="T3754" s="5" t="s">
        <v>8328</v>
      </c>
      <c r="U3754" s="5" t="s">
        <v>8354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12">
        <f t="shared" si="234"/>
        <v>42157.75</v>
      </c>
      <c r="K3755" s="5">
        <v>1430768800</v>
      </c>
      <c r="L3755" s="12">
        <f t="shared" si="235"/>
        <v>42128.574074074073</v>
      </c>
      <c r="M3755" t="b">
        <v>0</v>
      </c>
      <c r="N3755" s="5">
        <v>30</v>
      </c>
      <c r="O3755" t="b">
        <v>1</v>
      </c>
      <c r="P3755" s="5" t="s">
        <v>8303</v>
      </c>
      <c r="Q3755" s="5">
        <f t="shared" si="232"/>
        <v>103.34</v>
      </c>
      <c r="R3755" s="5">
        <v>172.23333333333332</v>
      </c>
      <c r="S3755" s="5">
        <f t="shared" si="233"/>
        <v>172.23333333333332</v>
      </c>
      <c r="T3755" s="5" t="s">
        <v>8328</v>
      </c>
      <c r="U3755" s="5" t="s">
        <v>8354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12">
        <f t="shared" si="234"/>
        <v>41845.957638888889</v>
      </c>
      <c r="K3756" s="5">
        <v>1403125737</v>
      </c>
      <c r="L3756" s="12">
        <f t="shared" si="235"/>
        <v>41808.631215277775</v>
      </c>
      <c r="M3756" t="b">
        <v>0</v>
      </c>
      <c r="N3756" s="5">
        <v>27</v>
      </c>
      <c r="O3756" t="b">
        <v>1</v>
      </c>
      <c r="P3756" s="5" t="s">
        <v>8303</v>
      </c>
      <c r="Q3756" s="5">
        <f t="shared" si="232"/>
        <v>120</v>
      </c>
      <c r="R3756" s="5">
        <v>111.11111111111111</v>
      </c>
      <c r="S3756" s="5">
        <f t="shared" si="233"/>
        <v>111.11111111111111</v>
      </c>
      <c r="T3756" s="5" t="s">
        <v>8328</v>
      </c>
      <c r="U3756" s="5" t="s">
        <v>8354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12">
        <f t="shared" si="234"/>
        <v>42475.616979166662</v>
      </c>
      <c r="K3757" s="5">
        <v>1458161307</v>
      </c>
      <c r="L3757" s="12">
        <f t="shared" si="235"/>
        <v>42445.616979166662</v>
      </c>
      <c r="M3757" t="b">
        <v>0</v>
      </c>
      <c r="N3757" s="5">
        <v>28</v>
      </c>
      <c r="O3757" t="b">
        <v>1</v>
      </c>
      <c r="P3757" s="5" t="s">
        <v>8303</v>
      </c>
      <c r="Q3757" s="5">
        <f t="shared" si="232"/>
        <v>129.63636363636363</v>
      </c>
      <c r="R3757" s="5">
        <v>25.464285714285715</v>
      </c>
      <c r="S3757" s="5">
        <f t="shared" si="233"/>
        <v>25.464285714285715</v>
      </c>
      <c r="T3757" s="5" t="s">
        <v>8328</v>
      </c>
      <c r="U3757" s="5" t="s">
        <v>8354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12">
        <f t="shared" si="234"/>
        <v>41801.564791666664</v>
      </c>
      <c r="K3758" s="5">
        <v>1399923198</v>
      </c>
      <c r="L3758" s="12">
        <f t="shared" si="235"/>
        <v>41771.564791666664</v>
      </c>
      <c r="M3758" t="b">
        <v>0</v>
      </c>
      <c r="N3758" s="5">
        <v>17</v>
      </c>
      <c r="O3758" t="b">
        <v>1</v>
      </c>
      <c r="P3758" s="5" t="s">
        <v>8303</v>
      </c>
      <c r="Q3758" s="5">
        <f t="shared" si="232"/>
        <v>101.11111111111111</v>
      </c>
      <c r="R3758" s="5">
        <v>267.64705882352939</v>
      </c>
      <c r="S3758" s="5">
        <f t="shared" si="233"/>
        <v>267.64705882352939</v>
      </c>
      <c r="T3758" s="5" t="s">
        <v>8328</v>
      </c>
      <c r="U3758" s="5" t="s">
        <v>8354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12">
        <f t="shared" si="234"/>
        <v>41974.600868055553</v>
      </c>
      <c r="K3759" s="5">
        <v>1415737515</v>
      </c>
      <c r="L3759" s="12">
        <f t="shared" si="235"/>
        <v>41954.600868055553</v>
      </c>
      <c r="M3759" t="b">
        <v>0</v>
      </c>
      <c r="N3759" s="5">
        <v>50</v>
      </c>
      <c r="O3759" t="b">
        <v>1</v>
      </c>
      <c r="P3759" s="5" t="s">
        <v>8303</v>
      </c>
      <c r="Q3759" s="5">
        <f t="shared" si="232"/>
        <v>108.51428571428572</v>
      </c>
      <c r="R3759" s="5">
        <v>75.959999999999994</v>
      </c>
      <c r="S3759" s="5">
        <f t="shared" si="233"/>
        <v>75.959999999999994</v>
      </c>
      <c r="T3759" s="5" t="s">
        <v>8328</v>
      </c>
      <c r="U3759" s="5" t="s">
        <v>8354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12">
        <f t="shared" si="234"/>
        <v>41777.958333333336</v>
      </c>
      <c r="K3760" s="5">
        <v>1397819938</v>
      </c>
      <c r="L3760" s="12">
        <f t="shared" si="235"/>
        <v>41747.221504629633</v>
      </c>
      <c r="M3760" t="b">
        <v>0</v>
      </c>
      <c r="N3760" s="5">
        <v>26</v>
      </c>
      <c r="O3760" t="b">
        <v>1</v>
      </c>
      <c r="P3760" s="5" t="s">
        <v>8303</v>
      </c>
      <c r="Q3760" s="5">
        <f t="shared" si="232"/>
        <v>102.33333333333333</v>
      </c>
      <c r="R3760" s="5">
        <v>59.03846153846154</v>
      </c>
      <c r="S3760" s="5">
        <f t="shared" si="233"/>
        <v>59.03846153846154</v>
      </c>
      <c r="T3760" s="5" t="s">
        <v>8328</v>
      </c>
      <c r="U3760" s="5" t="s">
        <v>8354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12">
        <f t="shared" si="234"/>
        <v>42241.858252314814</v>
      </c>
      <c r="K3761" s="5">
        <v>1435372553</v>
      </c>
      <c r="L3761" s="12">
        <f t="shared" si="235"/>
        <v>42181.858252314814</v>
      </c>
      <c r="M3761" t="b">
        <v>0</v>
      </c>
      <c r="N3761" s="5">
        <v>88</v>
      </c>
      <c r="O3761" t="b">
        <v>1</v>
      </c>
      <c r="P3761" s="5" t="s">
        <v>8303</v>
      </c>
      <c r="Q3761" s="5">
        <f t="shared" si="232"/>
        <v>110.24425000000001</v>
      </c>
      <c r="R3761" s="5">
        <v>50.111022727272733</v>
      </c>
      <c r="S3761" s="5">
        <f t="shared" si="233"/>
        <v>50.111022727272733</v>
      </c>
      <c r="T3761" s="5" t="s">
        <v>8328</v>
      </c>
      <c r="U3761" s="5" t="s">
        <v>8354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12">
        <f t="shared" si="234"/>
        <v>41764.275300925925</v>
      </c>
      <c r="K3762" s="5">
        <v>1397133386</v>
      </c>
      <c r="L3762" s="12">
        <f t="shared" si="235"/>
        <v>41739.275300925925</v>
      </c>
      <c r="M3762" t="b">
        <v>0</v>
      </c>
      <c r="N3762" s="5">
        <v>91</v>
      </c>
      <c r="O3762" t="b">
        <v>1</v>
      </c>
      <c r="P3762" s="5" t="s">
        <v>8303</v>
      </c>
      <c r="Q3762" s="5">
        <f t="shared" si="232"/>
        <v>101.01540000000001</v>
      </c>
      <c r="R3762" s="5">
        <v>55.502967032967035</v>
      </c>
      <c r="S3762" s="5">
        <f t="shared" si="233"/>
        <v>55.502967032967035</v>
      </c>
      <c r="T3762" s="5" t="s">
        <v>8328</v>
      </c>
      <c r="U3762" s="5" t="s">
        <v>8354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12">
        <f t="shared" si="234"/>
        <v>42226.708333333328</v>
      </c>
      <c r="K3763" s="5">
        <v>1434625937</v>
      </c>
      <c r="L3763" s="12">
        <f t="shared" si="235"/>
        <v>42173.216863425929</v>
      </c>
      <c r="M3763" t="b">
        <v>0</v>
      </c>
      <c r="N3763" s="5">
        <v>3</v>
      </c>
      <c r="O3763" t="b">
        <v>1</v>
      </c>
      <c r="P3763" s="5" t="s">
        <v>8303</v>
      </c>
      <c r="Q3763" s="5">
        <f t="shared" si="232"/>
        <v>100</v>
      </c>
      <c r="R3763" s="5">
        <v>166.66666666666666</v>
      </c>
      <c r="S3763" s="5">
        <f t="shared" si="233"/>
        <v>166.66666666666666</v>
      </c>
      <c r="T3763" s="5" t="s">
        <v>8328</v>
      </c>
      <c r="U3763" s="5" t="s">
        <v>8354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12">
        <f t="shared" si="234"/>
        <v>42218.563530092593</v>
      </c>
      <c r="K3764" s="5">
        <v>1436383889</v>
      </c>
      <c r="L3764" s="12">
        <f t="shared" si="235"/>
        <v>42193.563530092593</v>
      </c>
      <c r="M3764" t="b">
        <v>0</v>
      </c>
      <c r="N3764" s="5">
        <v>28</v>
      </c>
      <c r="O3764" t="b">
        <v>1</v>
      </c>
      <c r="P3764" s="5" t="s">
        <v>8303</v>
      </c>
      <c r="Q3764" s="5">
        <f t="shared" si="232"/>
        <v>106.24</v>
      </c>
      <c r="R3764" s="5">
        <v>47.428571428571431</v>
      </c>
      <c r="S3764" s="5">
        <f t="shared" si="233"/>
        <v>47.428571428571431</v>
      </c>
      <c r="T3764" s="5" t="s">
        <v>8328</v>
      </c>
      <c r="U3764" s="5" t="s">
        <v>8354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12">
        <f t="shared" si="234"/>
        <v>42095.458634259259</v>
      </c>
      <c r="K3765" s="5">
        <v>1425319226</v>
      </c>
      <c r="L3765" s="12">
        <f t="shared" si="235"/>
        <v>42065.500300925924</v>
      </c>
      <c r="M3765" t="b">
        <v>0</v>
      </c>
      <c r="N3765" s="5">
        <v>77</v>
      </c>
      <c r="O3765" t="b">
        <v>1</v>
      </c>
      <c r="P3765" s="5" t="s">
        <v>8303</v>
      </c>
      <c r="Q3765" s="5">
        <f t="shared" si="232"/>
        <v>100</v>
      </c>
      <c r="R3765" s="5">
        <v>64.935064935064929</v>
      </c>
      <c r="S3765" s="5">
        <f t="shared" si="233"/>
        <v>64.935064935064929</v>
      </c>
      <c r="T3765" s="5" t="s">
        <v>8328</v>
      </c>
      <c r="U3765" s="5" t="s">
        <v>8354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12">
        <f t="shared" si="234"/>
        <v>42518.775000000001</v>
      </c>
      <c r="K3766" s="5">
        <v>1462824832</v>
      </c>
      <c r="L3766" s="12">
        <f t="shared" si="235"/>
        <v>42499.592962962968</v>
      </c>
      <c r="M3766" t="b">
        <v>0</v>
      </c>
      <c r="N3766" s="5">
        <v>27</v>
      </c>
      <c r="O3766" t="b">
        <v>1</v>
      </c>
      <c r="P3766" s="5" t="s">
        <v>8303</v>
      </c>
      <c r="Q3766" s="5">
        <f t="shared" si="232"/>
        <v>100</v>
      </c>
      <c r="R3766" s="5">
        <v>55.555555555555557</v>
      </c>
      <c r="S3766" s="5">
        <f t="shared" si="233"/>
        <v>55.555555555555557</v>
      </c>
      <c r="T3766" s="5" t="s">
        <v>8328</v>
      </c>
      <c r="U3766" s="5" t="s">
        <v>8354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12">
        <f t="shared" si="234"/>
        <v>41850.526412037041</v>
      </c>
      <c r="K3767" s="5">
        <v>1404153482</v>
      </c>
      <c r="L3767" s="12">
        <f t="shared" si="235"/>
        <v>41820.526412037041</v>
      </c>
      <c r="M3767" t="b">
        <v>0</v>
      </c>
      <c r="N3767" s="5">
        <v>107</v>
      </c>
      <c r="O3767" t="b">
        <v>1</v>
      </c>
      <c r="P3767" s="5" t="s">
        <v>8303</v>
      </c>
      <c r="Q3767" s="5">
        <f t="shared" si="232"/>
        <v>113.45714285714286</v>
      </c>
      <c r="R3767" s="5">
        <v>74.224299065420567</v>
      </c>
      <c r="S3767" s="5">
        <f t="shared" si="233"/>
        <v>74.224299065420567</v>
      </c>
      <c r="T3767" s="5" t="s">
        <v>8328</v>
      </c>
      <c r="U3767" s="5" t="s">
        <v>8354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12">
        <f t="shared" si="234"/>
        <v>41822.917187500003</v>
      </c>
      <c r="K3768" s="5">
        <v>1401336045</v>
      </c>
      <c r="L3768" s="12">
        <f t="shared" si="235"/>
        <v>41787.917187500003</v>
      </c>
      <c r="M3768" t="b">
        <v>0</v>
      </c>
      <c r="N3768" s="5">
        <v>96</v>
      </c>
      <c r="O3768" t="b">
        <v>1</v>
      </c>
      <c r="P3768" s="5" t="s">
        <v>8303</v>
      </c>
      <c r="Q3768" s="5">
        <f t="shared" si="232"/>
        <v>102.65009999999999</v>
      </c>
      <c r="R3768" s="5">
        <v>106.9271875</v>
      </c>
      <c r="S3768" s="5">
        <f t="shared" si="233"/>
        <v>106.9271875</v>
      </c>
      <c r="T3768" s="5" t="s">
        <v>8328</v>
      </c>
      <c r="U3768" s="5" t="s">
        <v>8354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12">
        <f t="shared" si="234"/>
        <v>42063.957638888889</v>
      </c>
      <c r="K3769" s="5">
        <v>1423960097</v>
      </c>
      <c r="L3769" s="12">
        <f t="shared" si="235"/>
        <v>42049.769641203704</v>
      </c>
      <c r="M3769" t="b">
        <v>0</v>
      </c>
      <c r="N3769" s="5">
        <v>56</v>
      </c>
      <c r="O3769" t="b">
        <v>1</v>
      </c>
      <c r="P3769" s="5" t="s">
        <v>8303</v>
      </c>
      <c r="Q3769" s="5">
        <f t="shared" si="232"/>
        <v>116.75</v>
      </c>
      <c r="R3769" s="5">
        <v>41.696428571428569</v>
      </c>
      <c r="S3769" s="5">
        <f t="shared" si="233"/>
        <v>41.696428571428569</v>
      </c>
      <c r="T3769" s="5" t="s">
        <v>8328</v>
      </c>
      <c r="U3769" s="5" t="s">
        <v>8354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12">
        <f t="shared" si="234"/>
        <v>41802.477893518517</v>
      </c>
      <c r="K3770" s="5">
        <v>1400002090</v>
      </c>
      <c r="L3770" s="12">
        <f t="shared" si="235"/>
        <v>41772.477893518517</v>
      </c>
      <c r="M3770" t="b">
        <v>0</v>
      </c>
      <c r="N3770" s="5">
        <v>58</v>
      </c>
      <c r="O3770" t="b">
        <v>1</v>
      </c>
      <c r="P3770" s="5" t="s">
        <v>8303</v>
      </c>
      <c r="Q3770" s="5">
        <f t="shared" si="232"/>
        <v>107.65274999999998</v>
      </c>
      <c r="R3770" s="5">
        <v>74.243275862068955</v>
      </c>
      <c r="S3770" s="5">
        <f t="shared" si="233"/>
        <v>74.243275862068955</v>
      </c>
      <c r="T3770" s="5" t="s">
        <v>8328</v>
      </c>
      <c r="U3770" s="5" t="s">
        <v>8354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12">
        <f t="shared" si="234"/>
        <v>42475.348136574074</v>
      </c>
      <c r="K3771" s="5">
        <v>1458138079</v>
      </c>
      <c r="L3771" s="12">
        <f t="shared" si="235"/>
        <v>42445.348136574074</v>
      </c>
      <c r="M3771" t="b">
        <v>0</v>
      </c>
      <c r="N3771" s="5">
        <v>15</v>
      </c>
      <c r="O3771" t="b">
        <v>1</v>
      </c>
      <c r="P3771" s="5" t="s">
        <v>8303</v>
      </c>
      <c r="Q3771" s="5">
        <f t="shared" si="232"/>
        <v>100</v>
      </c>
      <c r="R3771" s="5">
        <v>73.333333333333329</v>
      </c>
      <c r="S3771" s="5">
        <f t="shared" si="233"/>
        <v>73.333333333333329</v>
      </c>
      <c r="T3771" s="5" t="s">
        <v>8328</v>
      </c>
      <c r="U3771" s="5" t="s">
        <v>8354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12">
        <f t="shared" si="234"/>
        <v>42168.680671296301</v>
      </c>
      <c r="K3772" s="5">
        <v>1431642010</v>
      </c>
      <c r="L3772" s="12">
        <f t="shared" si="235"/>
        <v>42138.680671296301</v>
      </c>
      <c r="M3772" t="b">
        <v>0</v>
      </c>
      <c r="N3772" s="5">
        <v>20</v>
      </c>
      <c r="O3772" t="b">
        <v>1</v>
      </c>
      <c r="P3772" s="5" t="s">
        <v>8303</v>
      </c>
      <c r="Q3772" s="5">
        <f t="shared" si="232"/>
        <v>100</v>
      </c>
      <c r="R3772" s="5">
        <v>100</v>
      </c>
      <c r="S3772" s="5">
        <f t="shared" si="233"/>
        <v>100</v>
      </c>
      <c r="T3772" s="5" t="s">
        <v>8328</v>
      </c>
      <c r="U3772" s="5" t="s">
        <v>8354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12">
        <f t="shared" si="234"/>
        <v>42507.75</v>
      </c>
      <c r="K3773" s="5">
        <v>1462307652</v>
      </c>
      <c r="L3773" s="12">
        <f t="shared" si="235"/>
        <v>42493.607083333336</v>
      </c>
      <c r="M3773" t="b">
        <v>0</v>
      </c>
      <c r="N3773" s="5">
        <v>38</v>
      </c>
      <c r="O3773" t="b">
        <v>1</v>
      </c>
      <c r="P3773" s="5" t="s">
        <v>8303</v>
      </c>
      <c r="Q3773" s="5">
        <f t="shared" si="232"/>
        <v>146</v>
      </c>
      <c r="R3773" s="5">
        <v>38.421052631578945</v>
      </c>
      <c r="S3773" s="5">
        <f t="shared" si="233"/>
        <v>38.421052631578945</v>
      </c>
      <c r="T3773" s="5" t="s">
        <v>8328</v>
      </c>
      <c r="U3773" s="5" t="s">
        <v>8354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12">
        <f t="shared" si="234"/>
        <v>42703</v>
      </c>
      <c r="K3774" s="5">
        <v>1478616506</v>
      </c>
      <c r="L3774" s="12">
        <f t="shared" si="235"/>
        <v>42682.366967592592</v>
      </c>
      <c r="M3774" t="b">
        <v>0</v>
      </c>
      <c r="N3774" s="5">
        <v>33</v>
      </c>
      <c r="O3774" t="b">
        <v>1</v>
      </c>
      <c r="P3774" s="5" t="s">
        <v>8303</v>
      </c>
      <c r="Q3774" s="5">
        <f t="shared" si="232"/>
        <v>110.2</v>
      </c>
      <c r="R3774" s="5">
        <v>166.96969696969697</v>
      </c>
      <c r="S3774" s="5">
        <f t="shared" si="233"/>
        <v>166.96969696969697</v>
      </c>
      <c r="T3774" s="5" t="s">
        <v>8328</v>
      </c>
      <c r="U3774" s="5" t="s">
        <v>8354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12">
        <f t="shared" si="234"/>
        <v>42688.838888888888</v>
      </c>
      <c r="K3775" s="5">
        <v>1476317247</v>
      </c>
      <c r="L3775" s="12">
        <f t="shared" si="235"/>
        <v>42655.755173611113</v>
      </c>
      <c r="M3775" t="b">
        <v>0</v>
      </c>
      <c r="N3775" s="5">
        <v>57</v>
      </c>
      <c r="O3775" t="b">
        <v>1</v>
      </c>
      <c r="P3775" s="5" t="s">
        <v>8303</v>
      </c>
      <c r="Q3775" s="5">
        <f t="shared" si="232"/>
        <v>108.2</v>
      </c>
      <c r="R3775" s="5">
        <v>94.912280701754383</v>
      </c>
      <c r="S3775" s="5">
        <f t="shared" si="233"/>
        <v>94.912280701754383</v>
      </c>
      <c r="T3775" s="5" t="s">
        <v>8328</v>
      </c>
      <c r="U3775" s="5" t="s">
        <v>8354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12">
        <f t="shared" si="234"/>
        <v>42103.542303240742</v>
      </c>
      <c r="K3776" s="5">
        <v>1427223655</v>
      </c>
      <c r="L3776" s="12">
        <f t="shared" si="235"/>
        <v>42087.542303240742</v>
      </c>
      <c r="M3776" t="b">
        <v>0</v>
      </c>
      <c r="N3776" s="5">
        <v>25</v>
      </c>
      <c r="O3776" t="b">
        <v>1</v>
      </c>
      <c r="P3776" s="5" t="s">
        <v>8303</v>
      </c>
      <c r="Q3776" s="5">
        <f t="shared" si="232"/>
        <v>100</v>
      </c>
      <c r="R3776" s="5">
        <v>100</v>
      </c>
      <c r="S3776" s="5">
        <f t="shared" si="233"/>
        <v>100</v>
      </c>
      <c r="T3776" s="5" t="s">
        <v>8328</v>
      </c>
      <c r="U3776" s="5" t="s">
        <v>8354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12">
        <f t="shared" si="234"/>
        <v>42102.916666666672</v>
      </c>
      <c r="K3777" s="5">
        <v>1426199843</v>
      </c>
      <c r="L3777" s="12">
        <f t="shared" si="235"/>
        <v>42075.692627314813</v>
      </c>
      <c r="M3777" t="b">
        <v>0</v>
      </c>
      <c r="N3777" s="5">
        <v>14</v>
      </c>
      <c r="O3777" t="b">
        <v>1</v>
      </c>
      <c r="P3777" s="5" t="s">
        <v>8303</v>
      </c>
      <c r="Q3777" s="5">
        <f t="shared" si="232"/>
        <v>100.25</v>
      </c>
      <c r="R3777" s="5">
        <v>143.21428571428572</v>
      </c>
      <c r="S3777" s="5">
        <f t="shared" si="233"/>
        <v>143.21428571428572</v>
      </c>
      <c r="T3777" s="5" t="s">
        <v>8328</v>
      </c>
      <c r="U3777" s="5" t="s">
        <v>8354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12">
        <f t="shared" si="234"/>
        <v>41851.791666666664</v>
      </c>
      <c r="K3778" s="5">
        <v>1403599778</v>
      </c>
      <c r="L3778" s="12">
        <f t="shared" si="235"/>
        <v>41814.117800925924</v>
      </c>
      <c r="M3778" t="b">
        <v>0</v>
      </c>
      <c r="N3778" s="5">
        <v>94</v>
      </c>
      <c r="O3778" t="b">
        <v>1</v>
      </c>
      <c r="P3778" s="5" t="s">
        <v>8303</v>
      </c>
      <c r="Q3778" s="5">
        <f t="shared" ref="Q3778:Q3841" si="236">E3778*100/D3778</f>
        <v>106.71250000000001</v>
      </c>
      <c r="R3778" s="5">
        <v>90.819148936170208</v>
      </c>
      <c r="S3778" s="5">
        <f t="shared" ref="S3778:S3841" si="237">IFERROR(R3778,0)</f>
        <v>90.819148936170208</v>
      </c>
      <c r="T3778" s="5" t="s">
        <v>8328</v>
      </c>
      <c r="U3778" s="5" t="s">
        <v>8354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12">
        <f t="shared" ref="J3779:J3842" si="238">(I3779/86400)+25569+(-6/24)</f>
        <v>41908.916666666664</v>
      </c>
      <c r="K3779" s="5">
        <v>1409884821</v>
      </c>
      <c r="L3779" s="12">
        <f t="shared" ref="L3779:L3842" si="239">(K3779/86400)+25569+(-6/24)</f>
        <v>41886.861354166671</v>
      </c>
      <c r="M3779" t="b">
        <v>0</v>
      </c>
      <c r="N3779" s="5">
        <v>59</v>
      </c>
      <c r="O3779" t="b">
        <v>1</v>
      </c>
      <c r="P3779" s="5" t="s">
        <v>8303</v>
      </c>
      <c r="Q3779" s="5">
        <f t="shared" si="236"/>
        <v>143.19999999999999</v>
      </c>
      <c r="R3779" s="5">
        <v>48.542372881355931</v>
      </c>
      <c r="S3779" s="5">
        <f t="shared" si="237"/>
        <v>48.542372881355931</v>
      </c>
      <c r="T3779" s="5" t="s">
        <v>8328</v>
      </c>
      <c r="U3779" s="5" t="s">
        <v>8354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12">
        <f t="shared" si="238"/>
        <v>42049.569212962961</v>
      </c>
      <c r="K3780" s="5">
        <v>1418758780</v>
      </c>
      <c r="L3780" s="12">
        <f t="shared" si="239"/>
        <v>41989.569212962961</v>
      </c>
      <c r="M3780" t="b">
        <v>0</v>
      </c>
      <c r="N3780" s="5">
        <v>36</v>
      </c>
      <c r="O3780" t="b">
        <v>1</v>
      </c>
      <c r="P3780" s="5" t="s">
        <v>8303</v>
      </c>
      <c r="Q3780" s="5">
        <f t="shared" si="236"/>
        <v>105.04166666666667</v>
      </c>
      <c r="R3780" s="5">
        <v>70.027777777777771</v>
      </c>
      <c r="S3780" s="5">
        <f t="shared" si="237"/>
        <v>70.027777777777771</v>
      </c>
      <c r="T3780" s="5" t="s">
        <v>8328</v>
      </c>
      <c r="U3780" s="5" t="s">
        <v>8354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12">
        <f t="shared" si="238"/>
        <v>42455.443749999999</v>
      </c>
      <c r="K3781" s="5">
        <v>1456421940</v>
      </c>
      <c r="L3781" s="12">
        <f t="shared" si="239"/>
        <v>42425.485416666663</v>
      </c>
      <c r="M3781" t="b">
        <v>0</v>
      </c>
      <c r="N3781" s="5">
        <v>115</v>
      </c>
      <c r="O3781" t="b">
        <v>1</v>
      </c>
      <c r="P3781" s="5" t="s">
        <v>8303</v>
      </c>
      <c r="Q3781" s="5">
        <f t="shared" si="236"/>
        <v>103.98</v>
      </c>
      <c r="R3781" s="5">
        <v>135.62608695652173</v>
      </c>
      <c r="S3781" s="5">
        <f t="shared" si="237"/>
        <v>135.62608695652173</v>
      </c>
      <c r="T3781" s="5" t="s">
        <v>8328</v>
      </c>
      <c r="U3781" s="5" t="s">
        <v>8354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12">
        <f t="shared" si="238"/>
        <v>42198.587500000001</v>
      </c>
      <c r="K3782" s="5">
        <v>1433999785</v>
      </c>
      <c r="L3782" s="12">
        <f t="shared" si="239"/>
        <v>42165.969733796301</v>
      </c>
      <c r="M3782" t="b">
        <v>0</v>
      </c>
      <c r="N3782" s="5">
        <v>30</v>
      </c>
      <c r="O3782" t="b">
        <v>1</v>
      </c>
      <c r="P3782" s="5" t="s">
        <v>8303</v>
      </c>
      <c r="Q3782" s="5">
        <f t="shared" si="236"/>
        <v>120</v>
      </c>
      <c r="R3782" s="5">
        <v>100</v>
      </c>
      <c r="S3782" s="5">
        <f t="shared" si="237"/>
        <v>100</v>
      </c>
      <c r="T3782" s="5" t="s">
        <v>8328</v>
      </c>
      <c r="U3782" s="5" t="s">
        <v>8354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12">
        <f t="shared" si="238"/>
        <v>41890.632928240739</v>
      </c>
      <c r="K3783" s="5">
        <v>1408050685</v>
      </c>
      <c r="L3783" s="12">
        <f t="shared" si="239"/>
        <v>41865.632928240739</v>
      </c>
      <c r="M3783" t="b">
        <v>0</v>
      </c>
      <c r="N3783" s="5">
        <v>52</v>
      </c>
      <c r="O3783" t="b">
        <v>1</v>
      </c>
      <c r="P3783" s="5" t="s">
        <v>8303</v>
      </c>
      <c r="Q3783" s="5">
        <f t="shared" si="236"/>
        <v>109.66666666666667</v>
      </c>
      <c r="R3783" s="5">
        <v>94.90384615384616</v>
      </c>
      <c r="S3783" s="5">
        <f t="shared" si="237"/>
        <v>94.90384615384616</v>
      </c>
      <c r="T3783" s="5" t="s">
        <v>8328</v>
      </c>
      <c r="U3783" s="5" t="s">
        <v>8354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12">
        <f t="shared" si="238"/>
        <v>42575.708333333328</v>
      </c>
      <c r="K3784" s="5">
        <v>1466887297</v>
      </c>
      <c r="L3784" s="12">
        <f t="shared" si="239"/>
        <v>42546.612233796295</v>
      </c>
      <c r="M3784" t="b">
        <v>0</v>
      </c>
      <c r="N3784" s="5">
        <v>27</v>
      </c>
      <c r="O3784" t="b">
        <v>1</v>
      </c>
      <c r="P3784" s="5" t="s">
        <v>8303</v>
      </c>
      <c r="Q3784" s="5">
        <f t="shared" si="236"/>
        <v>101.75</v>
      </c>
      <c r="R3784" s="5">
        <v>75.370370370370367</v>
      </c>
      <c r="S3784" s="5">
        <f t="shared" si="237"/>
        <v>75.370370370370367</v>
      </c>
      <c r="T3784" s="5" t="s">
        <v>8328</v>
      </c>
      <c r="U3784" s="5" t="s">
        <v>8354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12">
        <f t="shared" si="238"/>
        <v>42444.416666666672</v>
      </c>
      <c r="K3785" s="5">
        <v>1455938520</v>
      </c>
      <c r="L3785" s="12">
        <f t="shared" si="239"/>
        <v>42419.890277777777</v>
      </c>
      <c r="M3785" t="b">
        <v>0</v>
      </c>
      <c r="N3785" s="5">
        <v>24</v>
      </c>
      <c r="O3785" t="b">
        <v>1</v>
      </c>
      <c r="P3785" s="5" t="s">
        <v>8303</v>
      </c>
      <c r="Q3785" s="5">
        <f t="shared" si="236"/>
        <v>128.91666666666666</v>
      </c>
      <c r="R3785" s="5">
        <v>64.458333333333329</v>
      </c>
      <c r="S3785" s="5">
        <f t="shared" si="237"/>
        <v>64.458333333333329</v>
      </c>
      <c r="T3785" s="5" t="s">
        <v>8328</v>
      </c>
      <c r="U3785" s="5" t="s">
        <v>8354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12">
        <f t="shared" si="238"/>
        <v>42561.730694444443</v>
      </c>
      <c r="K3786" s="5">
        <v>1465601532</v>
      </c>
      <c r="L3786" s="12">
        <f t="shared" si="239"/>
        <v>42531.730694444443</v>
      </c>
      <c r="M3786" t="b">
        <v>0</v>
      </c>
      <c r="N3786" s="5">
        <v>10</v>
      </c>
      <c r="O3786" t="b">
        <v>1</v>
      </c>
      <c r="P3786" s="5" t="s">
        <v>8303</v>
      </c>
      <c r="Q3786" s="5">
        <f t="shared" si="236"/>
        <v>115</v>
      </c>
      <c r="R3786" s="5">
        <v>115</v>
      </c>
      <c r="S3786" s="5">
        <f t="shared" si="237"/>
        <v>115</v>
      </c>
      <c r="T3786" s="5" t="s">
        <v>8328</v>
      </c>
      <c r="U3786" s="5" t="s">
        <v>8354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12">
        <f t="shared" si="238"/>
        <v>42584.168749999997</v>
      </c>
      <c r="K3787" s="5">
        <v>1467040769</v>
      </c>
      <c r="L3787" s="12">
        <f t="shared" si="239"/>
        <v>42548.38853009259</v>
      </c>
      <c r="M3787" t="b">
        <v>0</v>
      </c>
      <c r="N3787" s="5">
        <v>30</v>
      </c>
      <c r="O3787" t="b">
        <v>1</v>
      </c>
      <c r="P3787" s="5" t="s">
        <v>8303</v>
      </c>
      <c r="Q3787" s="5">
        <f t="shared" si="236"/>
        <v>150.75</v>
      </c>
      <c r="R3787" s="5">
        <v>100.5</v>
      </c>
      <c r="S3787" s="5">
        <f t="shared" si="237"/>
        <v>100.5</v>
      </c>
      <c r="T3787" s="5" t="s">
        <v>8328</v>
      </c>
      <c r="U3787" s="5" t="s">
        <v>8354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12">
        <f t="shared" si="238"/>
        <v>42516.787905092591</v>
      </c>
      <c r="K3788" s="5">
        <v>1461718475</v>
      </c>
      <c r="L3788" s="12">
        <f t="shared" si="239"/>
        <v>42486.787905092591</v>
      </c>
      <c r="M3788" t="b">
        <v>0</v>
      </c>
      <c r="N3788" s="5">
        <v>71</v>
      </c>
      <c r="O3788" t="b">
        <v>1</v>
      </c>
      <c r="P3788" s="5" t="s">
        <v>8303</v>
      </c>
      <c r="Q3788" s="5">
        <f t="shared" si="236"/>
        <v>110.96666666666667</v>
      </c>
      <c r="R3788" s="5">
        <v>93.774647887323937</v>
      </c>
      <c r="S3788" s="5">
        <f t="shared" si="237"/>
        <v>93.774647887323937</v>
      </c>
      <c r="T3788" s="5" t="s">
        <v>8328</v>
      </c>
      <c r="U3788" s="5" t="s">
        <v>8354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12">
        <f t="shared" si="238"/>
        <v>42195.915972222225</v>
      </c>
      <c r="K3789" s="5">
        <v>1434113406</v>
      </c>
      <c r="L3789" s="12">
        <f t="shared" si="239"/>
        <v>42167.284791666665</v>
      </c>
      <c r="M3789" t="b">
        <v>0</v>
      </c>
      <c r="N3789" s="5">
        <v>10</v>
      </c>
      <c r="O3789" t="b">
        <v>1</v>
      </c>
      <c r="P3789" s="5" t="s">
        <v>8303</v>
      </c>
      <c r="Q3789" s="5">
        <f t="shared" si="236"/>
        <v>100.28571428571429</v>
      </c>
      <c r="R3789" s="5">
        <v>35.1</v>
      </c>
      <c r="S3789" s="5">
        <f t="shared" si="237"/>
        <v>35.1</v>
      </c>
      <c r="T3789" s="5" t="s">
        <v>8328</v>
      </c>
      <c r="U3789" s="5" t="s">
        <v>8354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12">
        <f t="shared" si="238"/>
        <v>42361.429166666669</v>
      </c>
      <c r="K3790" s="5">
        <v>1448469719</v>
      </c>
      <c r="L3790" s="12">
        <f t="shared" si="239"/>
        <v>42333.445821759262</v>
      </c>
      <c r="M3790" t="b">
        <v>0</v>
      </c>
      <c r="N3790" s="5">
        <v>1</v>
      </c>
      <c r="O3790" t="b">
        <v>0</v>
      </c>
      <c r="P3790" s="5" t="s">
        <v>8303</v>
      </c>
      <c r="Q3790" s="5">
        <f t="shared" si="236"/>
        <v>0.66666666666666663</v>
      </c>
      <c r="R3790" s="5">
        <v>500</v>
      </c>
      <c r="S3790" s="5">
        <f t="shared" si="237"/>
        <v>500</v>
      </c>
      <c r="T3790" s="5" t="s">
        <v>8328</v>
      </c>
      <c r="U3790" s="5" t="s">
        <v>8354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12">
        <f t="shared" si="238"/>
        <v>42170.548819444448</v>
      </c>
      <c r="K3791" s="5">
        <v>1431630618</v>
      </c>
      <c r="L3791" s="12">
        <f t="shared" si="239"/>
        <v>42138.548819444448</v>
      </c>
      <c r="M3791" t="b">
        <v>0</v>
      </c>
      <c r="N3791" s="5">
        <v>4</v>
      </c>
      <c r="O3791" t="b">
        <v>0</v>
      </c>
      <c r="P3791" s="5" t="s">
        <v>8303</v>
      </c>
      <c r="Q3791" s="5">
        <f t="shared" si="236"/>
        <v>3.267605633802817</v>
      </c>
      <c r="R3791" s="5">
        <v>29</v>
      </c>
      <c r="S3791" s="5">
        <f t="shared" si="237"/>
        <v>29</v>
      </c>
      <c r="T3791" s="5" t="s">
        <v>8328</v>
      </c>
      <c r="U3791" s="5" t="s">
        <v>8354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12">
        <f t="shared" si="238"/>
        <v>42696.458599537036</v>
      </c>
      <c r="K3792" s="5">
        <v>1477238423</v>
      </c>
      <c r="L3792" s="12">
        <f t="shared" si="239"/>
        <v>42666.416932870372</v>
      </c>
      <c r="M3792" t="b">
        <v>0</v>
      </c>
      <c r="N3792" s="5">
        <v>0</v>
      </c>
      <c r="O3792" t="b">
        <v>0</v>
      </c>
      <c r="P3792" s="5" t="s">
        <v>8303</v>
      </c>
      <c r="Q3792" s="5">
        <f t="shared" si="236"/>
        <v>0</v>
      </c>
      <c r="R3792" s="5" t="e">
        <v>#DIV/0!</v>
      </c>
      <c r="S3792" s="5">
        <f t="shared" si="237"/>
        <v>0</v>
      </c>
      <c r="T3792" s="5" t="s">
        <v>8328</v>
      </c>
      <c r="U3792" s="5" t="s">
        <v>8354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12">
        <f t="shared" si="238"/>
        <v>41826.442037037035</v>
      </c>
      <c r="K3793" s="5">
        <v>1399480592</v>
      </c>
      <c r="L3793" s="12">
        <f t="shared" si="239"/>
        <v>41766.442037037035</v>
      </c>
      <c r="M3793" t="b">
        <v>0</v>
      </c>
      <c r="N3793" s="5">
        <v>0</v>
      </c>
      <c r="O3793" t="b">
        <v>0</v>
      </c>
      <c r="P3793" s="5" t="s">
        <v>8303</v>
      </c>
      <c r="Q3793" s="5">
        <f t="shared" si="236"/>
        <v>0</v>
      </c>
      <c r="R3793" s="5" t="e">
        <v>#DIV/0!</v>
      </c>
      <c r="S3793" s="5">
        <f t="shared" si="237"/>
        <v>0</v>
      </c>
      <c r="T3793" s="5" t="s">
        <v>8328</v>
      </c>
      <c r="U3793" s="5" t="s">
        <v>8354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12">
        <f t="shared" si="238"/>
        <v>42200.197013888886</v>
      </c>
      <c r="K3794" s="5">
        <v>1434365022</v>
      </c>
      <c r="L3794" s="12">
        <f t="shared" si="239"/>
        <v>42170.197013888886</v>
      </c>
      <c r="M3794" t="b">
        <v>0</v>
      </c>
      <c r="N3794" s="5">
        <v>2</v>
      </c>
      <c r="O3794" t="b">
        <v>0</v>
      </c>
      <c r="P3794" s="5" t="s">
        <v>8303</v>
      </c>
      <c r="Q3794" s="5">
        <f t="shared" si="236"/>
        <v>0.28000000000000003</v>
      </c>
      <c r="R3794" s="5">
        <v>17.5</v>
      </c>
      <c r="S3794" s="5">
        <f t="shared" si="237"/>
        <v>17.5</v>
      </c>
      <c r="T3794" s="5" t="s">
        <v>8328</v>
      </c>
      <c r="U3794" s="5" t="s">
        <v>8354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12">
        <f t="shared" si="238"/>
        <v>41989.688993055555</v>
      </c>
      <c r="K3795" s="5">
        <v>1416954729</v>
      </c>
      <c r="L3795" s="12">
        <f t="shared" si="239"/>
        <v>41968.688993055555</v>
      </c>
      <c r="M3795" t="b">
        <v>0</v>
      </c>
      <c r="N3795" s="5">
        <v>24</v>
      </c>
      <c r="O3795" t="b">
        <v>0</v>
      </c>
      <c r="P3795" s="5" t="s">
        <v>8303</v>
      </c>
      <c r="Q3795" s="5">
        <f t="shared" si="236"/>
        <v>59.657142857142858</v>
      </c>
      <c r="R3795" s="5">
        <v>174</v>
      </c>
      <c r="S3795" s="5">
        <f t="shared" si="237"/>
        <v>174</v>
      </c>
      <c r="T3795" s="5" t="s">
        <v>8328</v>
      </c>
      <c r="U3795" s="5" t="s">
        <v>8354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12">
        <f t="shared" si="238"/>
        <v>42162.33048611111</v>
      </c>
      <c r="K3796" s="5">
        <v>1431093354</v>
      </c>
      <c r="L3796" s="12">
        <f t="shared" si="239"/>
        <v>42132.33048611111</v>
      </c>
      <c r="M3796" t="b">
        <v>0</v>
      </c>
      <c r="N3796" s="5">
        <v>1</v>
      </c>
      <c r="O3796" t="b">
        <v>0</v>
      </c>
      <c r="P3796" s="5" t="s">
        <v>8303</v>
      </c>
      <c r="Q3796" s="5">
        <f t="shared" si="236"/>
        <v>1</v>
      </c>
      <c r="R3796" s="5">
        <v>50</v>
      </c>
      <c r="S3796" s="5">
        <f t="shared" si="237"/>
        <v>50</v>
      </c>
      <c r="T3796" s="5" t="s">
        <v>8328</v>
      </c>
      <c r="U3796" s="5" t="s">
        <v>8354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12">
        <f t="shared" si="238"/>
        <v>42244.6875</v>
      </c>
      <c r="K3797" s="5">
        <v>1437042490</v>
      </c>
      <c r="L3797" s="12">
        <f t="shared" si="239"/>
        <v>42201.186226851853</v>
      </c>
      <c r="M3797" t="b">
        <v>0</v>
      </c>
      <c r="N3797" s="5">
        <v>2</v>
      </c>
      <c r="O3797" t="b">
        <v>0</v>
      </c>
      <c r="P3797" s="5" t="s">
        <v>8303</v>
      </c>
      <c r="Q3797" s="5">
        <f t="shared" si="236"/>
        <v>1.6666666666666667</v>
      </c>
      <c r="R3797" s="5">
        <v>5</v>
      </c>
      <c r="S3797" s="5">
        <f t="shared" si="237"/>
        <v>5</v>
      </c>
      <c r="T3797" s="5" t="s">
        <v>8328</v>
      </c>
      <c r="U3797" s="5" t="s">
        <v>8354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12">
        <f t="shared" si="238"/>
        <v>42748.779583333337</v>
      </c>
      <c r="K3798" s="5">
        <v>1479170556</v>
      </c>
      <c r="L3798" s="12">
        <f t="shared" si="239"/>
        <v>42688.779583333337</v>
      </c>
      <c r="M3798" t="b">
        <v>0</v>
      </c>
      <c r="N3798" s="5">
        <v>1</v>
      </c>
      <c r="O3798" t="b">
        <v>0</v>
      </c>
      <c r="P3798" s="5" t="s">
        <v>8303</v>
      </c>
      <c r="Q3798" s="5">
        <f t="shared" si="236"/>
        <v>4.4444444444444444E-3</v>
      </c>
      <c r="R3798" s="5">
        <v>1</v>
      </c>
      <c r="S3798" s="5">
        <f t="shared" si="237"/>
        <v>1</v>
      </c>
      <c r="T3798" s="5" t="s">
        <v>8328</v>
      </c>
      <c r="U3798" s="5" t="s">
        <v>8354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12">
        <f t="shared" si="238"/>
        <v>42114.631539351853</v>
      </c>
      <c r="K3799" s="5">
        <v>1426972165</v>
      </c>
      <c r="L3799" s="12">
        <f t="shared" si="239"/>
        <v>42084.631539351853</v>
      </c>
      <c r="M3799" t="b">
        <v>0</v>
      </c>
      <c r="N3799" s="5">
        <v>37</v>
      </c>
      <c r="O3799" t="b">
        <v>0</v>
      </c>
      <c r="P3799" s="5" t="s">
        <v>8303</v>
      </c>
      <c r="Q3799" s="5">
        <f t="shared" si="236"/>
        <v>89.666666666666671</v>
      </c>
      <c r="R3799" s="5">
        <v>145.40540540540542</v>
      </c>
      <c r="S3799" s="5">
        <f t="shared" si="237"/>
        <v>145.40540540540542</v>
      </c>
      <c r="T3799" s="5" t="s">
        <v>8328</v>
      </c>
      <c r="U3799" s="5" t="s">
        <v>8354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12">
        <f t="shared" si="238"/>
        <v>41861.472777777773</v>
      </c>
      <c r="K3800" s="5">
        <v>1405099248</v>
      </c>
      <c r="L3800" s="12">
        <f t="shared" si="239"/>
        <v>41831.472777777773</v>
      </c>
      <c r="M3800" t="b">
        <v>0</v>
      </c>
      <c r="N3800" s="5">
        <v>5</v>
      </c>
      <c r="O3800" t="b">
        <v>0</v>
      </c>
      <c r="P3800" s="5" t="s">
        <v>8303</v>
      </c>
      <c r="Q3800" s="5">
        <f t="shared" si="236"/>
        <v>1.4642857142857142</v>
      </c>
      <c r="R3800" s="5">
        <v>205</v>
      </c>
      <c r="S3800" s="5">
        <f t="shared" si="237"/>
        <v>205</v>
      </c>
      <c r="T3800" s="5" t="s">
        <v>8328</v>
      </c>
      <c r="U3800" s="5" t="s">
        <v>8354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12">
        <f t="shared" si="238"/>
        <v>42440.68105324074</v>
      </c>
      <c r="K3801" s="5">
        <v>1455142843</v>
      </c>
      <c r="L3801" s="12">
        <f t="shared" si="239"/>
        <v>42410.68105324074</v>
      </c>
      <c r="M3801" t="b">
        <v>0</v>
      </c>
      <c r="N3801" s="5">
        <v>4</v>
      </c>
      <c r="O3801" t="b">
        <v>0</v>
      </c>
      <c r="P3801" s="5" t="s">
        <v>8303</v>
      </c>
      <c r="Q3801" s="5">
        <f t="shared" si="236"/>
        <v>4.0199999999999996</v>
      </c>
      <c r="R3801" s="5">
        <v>100.5</v>
      </c>
      <c r="S3801" s="5">
        <f t="shared" si="237"/>
        <v>100.5</v>
      </c>
      <c r="T3801" s="5" t="s">
        <v>8328</v>
      </c>
      <c r="U3801" s="5" t="s">
        <v>8354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12">
        <f t="shared" si="238"/>
        <v>42014.957638888889</v>
      </c>
      <c r="K3802" s="5">
        <v>1418146883</v>
      </c>
      <c r="L3802" s="12">
        <f t="shared" si="239"/>
        <v>41982.487071759257</v>
      </c>
      <c r="M3802" t="b">
        <v>0</v>
      </c>
      <c r="N3802" s="5">
        <v>16</v>
      </c>
      <c r="O3802" t="b">
        <v>0</v>
      </c>
      <c r="P3802" s="5" t="s">
        <v>8303</v>
      </c>
      <c r="Q3802" s="5">
        <f t="shared" si="236"/>
        <v>4.0045454545454549</v>
      </c>
      <c r="R3802" s="5">
        <v>55.0625</v>
      </c>
      <c r="S3802" s="5">
        <f t="shared" si="237"/>
        <v>55.0625</v>
      </c>
      <c r="T3802" s="5" t="s">
        <v>8328</v>
      </c>
      <c r="U3802" s="5" t="s">
        <v>8354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12">
        <f t="shared" si="238"/>
        <v>42006.426111111112</v>
      </c>
      <c r="K3803" s="5">
        <v>1417536816</v>
      </c>
      <c r="L3803" s="12">
        <f t="shared" si="239"/>
        <v>41975.426111111112</v>
      </c>
      <c r="M3803" t="b">
        <v>0</v>
      </c>
      <c r="N3803" s="5">
        <v>9</v>
      </c>
      <c r="O3803" t="b">
        <v>0</v>
      </c>
      <c r="P3803" s="5" t="s">
        <v>8303</v>
      </c>
      <c r="Q3803" s="5">
        <f t="shared" si="236"/>
        <v>8.52</v>
      </c>
      <c r="R3803" s="5">
        <v>47.333333333333336</v>
      </c>
      <c r="S3803" s="5">
        <f t="shared" si="237"/>
        <v>47.333333333333336</v>
      </c>
      <c r="T3803" s="5" t="s">
        <v>8328</v>
      </c>
      <c r="U3803" s="5" t="s">
        <v>8354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12">
        <f t="shared" si="238"/>
        <v>42298.876226851848</v>
      </c>
      <c r="K3804" s="5">
        <v>1442890906</v>
      </c>
      <c r="L3804" s="12">
        <f t="shared" si="239"/>
        <v>42268.876226851848</v>
      </c>
      <c r="M3804" t="b">
        <v>0</v>
      </c>
      <c r="N3804" s="5">
        <v>0</v>
      </c>
      <c r="O3804" t="b">
        <v>0</v>
      </c>
      <c r="P3804" s="5" t="s">
        <v>8303</v>
      </c>
      <c r="Q3804" s="5">
        <f t="shared" si="236"/>
        <v>0</v>
      </c>
      <c r="R3804" s="5" t="e">
        <v>#DIV/0!</v>
      </c>
      <c r="S3804" s="5">
        <f t="shared" si="237"/>
        <v>0</v>
      </c>
      <c r="T3804" s="5" t="s">
        <v>8328</v>
      </c>
      <c r="U3804" s="5" t="s">
        <v>8354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12">
        <f t="shared" si="238"/>
        <v>42433.721851851849</v>
      </c>
      <c r="K3805" s="5">
        <v>1454541568</v>
      </c>
      <c r="L3805" s="12">
        <f t="shared" si="239"/>
        <v>42403.721851851849</v>
      </c>
      <c r="M3805" t="b">
        <v>0</v>
      </c>
      <c r="N3805" s="5">
        <v>40</v>
      </c>
      <c r="O3805" t="b">
        <v>0</v>
      </c>
      <c r="P3805" s="5" t="s">
        <v>8303</v>
      </c>
      <c r="Q3805" s="5">
        <f t="shared" si="236"/>
        <v>19.649999999999999</v>
      </c>
      <c r="R3805" s="5">
        <v>58.95</v>
      </c>
      <c r="S3805" s="5">
        <f t="shared" si="237"/>
        <v>58.95</v>
      </c>
      <c r="T3805" s="5" t="s">
        <v>8328</v>
      </c>
      <c r="U3805" s="5" t="s">
        <v>8354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12">
        <f t="shared" si="238"/>
        <v>42582.041666666672</v>
      </c>
      <c r="K3806" s="5">
        <v>1465172024</v>
      </c>
      <c r="L3806" s="12">
        <f t="shared" si="239"/>
        <v>42526.75953703704</v>
      </c>
      <c r="M3806" t="b">
        <v>0</v>
      </c>
      <c r="N3806" s="5">
        <v>0</v>
      </c>
      <c r="O3806" t="b">
        <v>0</v>
      </c>
      <c r="P3806" s="5" t="s">
        <v>8303</v>
      </c>
      <c r="Q3806" s="5">
        <f t="shared" si="236"/>
        <v>0</v>
      </c>
      <c r="R3806" s="5" t="e">
        <v>#DIV/0!</v>
      </c>
      <c r="S3806" s="5">
        <f t="shared" si="237"/>
        <v>0</v>
      </c>
      <c r="T3806" s="5" t="s">
        <v>8328</v>
      </c>
      <c r="U3806" s="5" t="s">
        <v>8354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12">
        <f t="shared" si="238"/>
        <v>41909.637037037035</v>
      </c>
      <c r="K3807" s="5">
        <v>1406668640</v>
      </c>
      <c r="L3807" s="12">
        <f t="shared" si="239"/>
        <v>41849.637037037035</v>
      </c>
      <c r="M3807" t="b">
        <v>0</v>
      </c>
      <c r="N3807" s="5">
        <v>2</v>
      </c>
      <c r="O3807" t="b">
        <v>0</v>
      </c>
      <c r="P3807" s="5" t="s">
        <v>8303</v>
      </c>
      <c r="Q3807" s="5">
        <f t="shared" si="236"/>
        <v>2E-3</v>
      </c>
      <c r="R3807" s="5">
        <v>1.5</v>
      </c>
      <c r="S3807" s="5">
        <f t="shared" si="237"/>
        <v>1.5</v>
      </c>
      <c r="T3807" s="5" t="s">
        <v>8328</v>
      </c>
      <c r="U3807" s="5" t="s">
        <v>8354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12">
        <f t="shared" si="238"/>
        <v>41819.009039351848</v>
      </c>
      <c r="K3808" s="5">
        <v>1402294381</v>
      </c>
      <c r="L3808" s="12">
        <f t="shared" si="239"/>
        <v>41799.009039351848</v>
      </c>
      <c r="M3808" t="b">
        <v>0</v>
      </c>
      <c r="N3808" s="5">
        <v>1</v>
      </c>
      <c r="O3808" t="b">
        <v>0</v>
      </c>
      <c r="P3808" s="5" t="s">
        <v>8303</v>
      </c>
      <c r="Q3808" s="5">
        <f t="shared" si="236"/>
        <v>6.6666666666666666E-2</v>
      </c>
      <c r="R3808" s="5">
        <v>5</v>
      </c>
      <c r="S3808" s="5">
        <f t="shared" si="237"/>
        <v>5</v>
      </c>
      <c r="T3808" s="5" t="s">
        <v>8328</v>
      </c>
      <c r="U3808" s="5" t="s">
        <v>8354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12">
        <f t="shared" si="238"/>
        <v>42097.659016203703</v>
      </c>
      <c r="K3809" s="5">
        <v>1427492939</v>
      </c>
      <c r="L3809" s="12">
        <f t="shared" si="239"/>
        <v>42090.659016203703</v>
      </c>
      <c r="M3809" t="b">
        <v>0</v>
      </c>
      <c r="N3809" s="5">
        <v>9</v>
      </c>
      <c r="O3809" t="b">
        <v>0</v>
      </c>
      <c r="P3809" s="5" t="s">
        <v>8303</v>
      </c>
      <c r="Q3809" s="5">
        <f t="shared" si="236"/>
        <v>30.333333333333332</v>
      </c>
      <c r="R3809" s="5">
        <v>50.555555555555557</v>
      </c>
      <c r="S3809" s="5">
        <f t="shared" si="237"/>
        <v>50.555555555555557</v>
      </c>
      <c r="T3809" s="5" t="s">
        <v>8328</v>
      </c>
      <c r="U3809" s="5" t="s">
        <v>8354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12">
        <f t="shared" si="238"/>
        <v>42119.162256944444</v>
      </c>
      <c r="K3810" s="5">
        <v>1424775219</v>
      </c>
      <c r="L3810" s="12">
        <f t="shared" si="239"/>
        <v>42059.203923611116</v>
      </c>
      <c r="M3810" t="b">
        <v>0</v>
      </c>
      <c r="N3810" s="5">
        <v>24</v>
      </c>
      <c r="O3810" t="b">
        <v>1</v>
      </c>
      <c r="P3810" s="5" t="s">
        <v>8269</v>
      </c>
      <c r="Q3810" s="5">
        <f t="shared" si="236"/>
        <v>100</v>
      </c>
      <c r="R3810" s="5">
        <v>41.666666666666664</v>
      </c>
      <c r="S3810" s="5">
        <f t="shared" si="237"/>
        <v>41.666666666666664</v>
      </c>
      <c r="T3810" s="5" t="s">
        <v>8328</v>
      </c>
      <c r="U3810" s="5" t="s">
        <v>8329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12">
        <f t="shared" si="238"/>
        <v>41850.708333333336</v>
      </c>
      <c r="K3811" s="5">
        <v>1402403907</v>
      </c>
      <c r="L3811" s="12">
        <f t="shared" si="239"/>
        <v>41800.276701388888</v>
      </c>
      <c r="M3811" t="b">
        <v>0</v>
      </c>
      <c r="N3811" s="5">
        <v>38</v>
      </c>
      <c r="O3811" t="b">
        <v>1</v>
      </c>
      <c r="P3811" s="5" t="s">
        <v>8269</v>
      </c>
      <c r="Q3811" s="5">
        <f t="shared" si="236"/>
        <v>101.25</v>
      </c>
      <c r="R3811" s="5">
        <v>53.289473684210527</v>
      </c>
      <c r="S3811" s="5">
        <f t="shared" si="237"/>
        <v>53.289473684210527</v>
      </c>
      <c r="T3811" s="5" t="s">
        <v>8328</v>
      </c>
      <c r="U3811" s="5" t="s">
        <v>8329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12">
        <f t="shared" si="238"/>
        <v>42084.557384259257</v>
      </c>
      <c r="K3812" s="5">
        <v>1424377358</v>
      </c>
      <c r="L3812" s="12">
        <f t="shared" si="239"/>
        <v>42054.599050925928</v>
      </c>
      <c r="M3812" t="b">
        <v>0</v>
      </c>
      <c r="N3812" s="5">
        <v>26</v>
      </c>
      <c r="O3812" t="b">
        <v>1</v>
      </c>
      <c r="P3812" s="5" t="s">
        <v>8269</v>
      </c>
      <c r="Q3812" s="5">
        <f t="shared" si="236"/>
        <v>121.73333333333333</v>
      </c>
      <c r="R3812" s="5">
        <v>70.230769230769226</v>
      </c>
      <c r="S3812" s="5">
        <f t="shared" si="237"/>
        <v>70.230769230769226</v>
      </c>
      <c r="T3812" s="5" t="s">
        <v>8328</v>
      </c>
      <c r="U3812" s="5" t="s">
        <v>8329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12">
        <f t="shared" si="238"/>
        <v>42521.208333333328</v>
      </c>
      <c r="K3813" s="5">
        <v>1461769373</v>
      </c>
      <c r="L3813" s="12">
        <f t="shared" si="239"/>
        <v>42487.37700231481</v>
      </c>
      <c r="M3813" t="b">
        <v>0</v>
      </c>
      <c r="N3813" s="5">
        <v>19</v>
      </c>
      <c r="O3813" t="b">
        <v>1</v>
      </c>
      <c r="P3813" s="5" t="s">
        <v>8269</v>
      </c>
      <c r="Q3813" s="5">
        <f t="shared" si="236"/>
        <v>330</v>
      </c>
      <c r="R3813" s="5">
        <v>43.421052631578945</v>
      </c>
      <c r="S3813" s="5">
        <f t="shared" si="237"/>
        <v>43.421052631578945</v>
      </c>
      <c r="T3813" s="5" t="s">
        <v>8328</v>
      </c>
      <c r="U3813" s="5" t="s">
        <v>8329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12">
        <f t="shared" si="238"/>
        <v>42155.915972222225</v>
      </c>
      <c r="K3814" s="5">
        <v>1429120908</v>
      </c>
      <c r="L3814" s="12">
        <f t="shared" si="239"/>
        <v>42109.501250000001</v>
      </c>
      <c r="M3814" t="b">
        <v>0</v>
      </c>
      <c r="N3814" s="5">
        <v>11</v>
      </c>
      <c r="O3814" t="b">
        <v>1</v>
      </c>
      <c r="P3814" s="5" t="s">
        <v>8269</v>
      </c>
      <c r="Q3814" s="5">
        <f t="shared" si="236"/>
        <v>109.55</v>
      </c>
      <c r="R3814" s="5">
        <v>199.18181818181819</v>
      </c>
      <c r="S3814" s="5">
        <f t="shared" si="237"/>
        <v>199.18181818181819</v>
      </c>
      <c r="T3814" s="5" t="s">
        <v>8328</v>
      </c>
      <c r="U3814" s="5" t="s">
        <v>8329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12">
        <f t="shared" si="238"/>
        <v>42535.654861111107</v>
      </c>
      <c r="K3815" s="5">
        <v>1462603021</v>
      </c>
      <c r="L3815" s="12">
        <f t="shared" si="239"/>
        <v>42497.025706018518</v>
      </c>
      <c r="M3815" t="b">
        <v>0</v>
      </c>
      <c r="N3815" s="5">
        <v>27</v>
      </c>
      <c r="O3815" t="b">
        <v>1</v>
      </c>
      <c r="P3815" s="5" t="s">
        <v>8269</v>
      </c>
      <c r="Q3815" s="5">
        <f t="shared" si="236"/>
        <v>100.95190476190474</v>
      </c>
      <c r="R3815" s="5">
        <v>78.518148148148143</v>
      </c>
      <c r="S3815" s="5">
        <f t="shared" si="237"/>
        <v>78.518148148148143</v>
      </c>
      <c r="T3815" s="5" t="s">
        <v>8328</v>
      </c>
      <c r="U3815" s="5" t="s">
        <v>8329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12">
        <f t="shared" si="238"/>
        <v>42094.915972222225</v>
      </c>
      <c r="K3816" s="5">
        <v>1424727712</v>
      </c>
      <c r="L3816" s="12">
        <f t="shared" si="239"/>
        <v>42058.654074074075</v>
      </c>
      <c r="M3816" t="b">
        <v>0</v>
      </c>
      <c r="N3816" s="5">
        <v>34</v>
      </c>
      <c r="O3816" t="b">
        <v>1</v>
      </c>
      <c r="P3816" s="5" t="s">
        <v>8269</v>
      </c>
      <c r="Q3816" s="5">
        <f t="shared" si="236"/>
        <v>140.13333333333333</v>
      </c>
      <c r="R3816" s="5">
        <v>61.823529411764703</v>
      </c>
      <c r="S3816" s="5">
        <f t="shared" si="237"/>
        <v>61.823529411764703</v>
      </c>
      <c r="T3816" s="5" t="s">
        <v>8328</v>
      </c>
      <c r="U3816" s="5" t="s">
        <v>8329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12">
        <f t="shared" si="238"/>
        <v>42236.708333333328</v>
      </c>
      <c r="K3817" s="5">
        <v>1437545657</v>
      </c>
      <c r="L3817" s="12">
        <f t="shared" si="239"/>
        <v>42207.009918981479</v>
      </c>
      <c r="M3817" t="b">
        <v>0</v>
      </c>
      <c r="N3817" s="5">
        <v>20</v>
      </c>
      <c r="O3817" t="b">
        <v>1</v>
      </c>
      <c r="P3817" s="5" t="s">
        <v>8269</v>
      </c>
      <c r="Q3817" s="5">
        <f t="shared" si="236"/>
        <v>100.001</v>
      </c>
      <c r="R3817" s="5">
        <v>50.000500000000002</v>
      </c>
      <c r="S3817" s="5">
        <f t="shared" si="237"/>
        <v>50.000500000000002</v>
      </c>
      <c r="T3817" s="5" t="s">
        <v>8328</v>
      </c>
      <c r="U3817" s="5" t="s">
        <v>8329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12">
        <f t="shared" si="238"/>
        <v>41837.440081018518</v>
      </c>
      <c r="K3818" s="5">
        <v>1403022823</v>
      </c>
      <c r="L3818" s="12">
        <f t="shared" si="239"/>
        <v>41807.440081018518</v>
      </c>
      <c r="M3818" t="b">
        <v>0</v>
      </c>
      <c r="N3818" s="5">
        <v>37</v>
      </c>
      <c r="O3818" t="b">
        <v>1</v>
      </c>
      <c r="P3818" s="5" t="s">
        <v>8269</v>
      </c>
      <c r="Q3818" s="5">
        <f t="shared" si="236"/>
        <v>119.238</v>
      </c>
      <c r="R3818" s="5">
        <v>48.339729729729726</v>
      </c>
      <c r="S3818" s="5">
        <f t="shared" si="237"/>
        <v>48.339729729729726</v>
      </c>
      <c r="T3818" s="5" t="s">
        <v>8328</v>
      </c>
      <c r="U3818" s="5" t="s">
        <v>8329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12">
        <f t="shared" si="238"/>
        <v>42300.915972222225</v>
      </c>
      <c r="K3819" s="5">
        <v>1444236216</v>
      </c>
      <c r="L3819" s="12">
        <f t="shared" si="239"/>
        <v>42284.44694444444</v>
      </c>
      <c r="M3819" t="b">
        <v>0</v>
      </c>
      <c r="N3819" s="5">
        <v>20</v>
      </c>
      <c r="O3819" t="b">
        <v>1</v>
      </c>
      <c r="P3819" s="5" t="s">
        <v>8269</v>
      </c>
      <c r="Q3819" s="5">
        <f t="shared" si="236"/>
        <v>107.25</v>
      </c>
      <c r="R3819" s="5">
        <v>107.25</v>
      </c>
      <c r="S3819" s="5">
        <f t="shared" si="237"/>
        <v>107.25</v>
      </c>
      <c r="T3819" s="5" t="s">
        <v>8328</v>
      </c>
      <c r="U3819" s="5" t="s">
        <v>8329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12">
        <f t="shared" si="238"/>
        <v>42075.550717592589</v>
      </c>
      <c r="K3820" s="5">
        <v>1423599182</v>
      </c>
      <c r="L3820" s="12">
        <f t="shared" si="239"/>
        <v>42045.59238425926</v>
      </c>
      <c r="M3820" t="b">
        <v>0</v>
      </c>
      <c r="N3820" s="5">
        <v>10</v>
      </c>
      <c r="O3820" t="b">
        <v>1</v>
      </c>
      <c r="P3820" s="5" t="s">
        <v>8269</v>
      </c>
      <c r="Q3820" s="5">
        <f t="shared" si="236"/>
        <v>228</v>
      </c>
      <c r="R3820" s="5">
        <v>57</v>
      </c>
      <c r="S3820" s="5">
        <f t="shared" si="237"/>
        <v>57</v>
      </c>
      <c r="T3820" s="5" t="s">
        <v>8328</v>
      </c>
      <c r="U3820" s="5" t="s">
        <v>8329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12">
        <f t="shared" si="238"/>
        <v>42202.626388888893</v>
      </c>
      <c r="K3821" s="5">
        <v>1435554104</v>
      </c>
      <c r="L3821" s="12">
        <f t="shared" si="239"/>
        <v>42183.959537037037</v>
      </c>
      <c r="M3821" t="b">
        <v>0</v>
      </c>
      <c r="N3821" s="5">
        <v>26</v>
      </c>
      <c r="O3821" t="b">
        <v>1</v>
      </c>
      <c r="P3821" s="5" t="s">
        <v>8269</v>
      </c>
      <c r="Q3821" s="5">
        <f t="shared" si="236"/>
        <v>106.4</v>
      </c>
      <c r="R3821" s="5">
        <v>40.92307692307692</v>
      </c>
      <c r="S3821" s="5">
        <f t="shared" si="237"/>
        <v>40.92307692307692</v>
      </c>
      <c r="T3821" s="5" t="s">
        <v>8328</v>
      </c>
      <c r="U3821" s="5" t="s">
        <v>8329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12">
        <f t="shared" si="238"/>
        <v>42190.401817129634</v>
      </c>
      <c r="K3822" s="5">
        <v>1433518717</v>
      </c>
      <c r="L3822" s="12">
        <f t="shared" si="239"/>
        <v>42160.401817129634</v>
      </c>
      <c r="M3822" t="b">
        <v>0</v>
      </c>
      <c r="N3822" s="5">
        <v>20</v>
      </c>
      <c r="O3822" t="b">
        <v>1</v>
      </c>
      <c r="P3822" s="5" t="s">
        <v>8269</v>
      </c>
      <c r="Q3822" s="5">
        <f t="shared" si="236"/>
        <v>143.33333333333334</v>
      </c>
      <c r="R3822" s="5">
        <v>21.5</v>
      </c>
      <c r="S3822" s="5">
        <f t="shared" si="237"/>
        <v>21.5</v>
      </c>
      <c r="T3822" s="5" t="s">
        <v>8328</v>
      </c>
      <c r="U3822" s="5" t="s">
        <v>8329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12">
        <f t="shared" si="238"/>
        <v>42372.930636574078</v>
      </c>
      <c r="K3823" s="5">
        <v>1449116407</v>
      </c>
      <c r="L3823" s="12">
        <f t="shared" si="239"/>
        <v>42340.930636574078</v>
      </c>
      <c r="M3823" t="b">
        <v>0</v>
      </c>
      <c r="N3823" s="5">
        <v>46</v>
      </c>
      <c r="O3823" t="b">
        <v>1</v>
      </c>
      <c r="P3823" s="5" t="s">
        <v>8269</v>
      </c>
      <c r="Q3823" s="5">
        <f t="shared" si="236"/>
        <v>104.54285714285714</v>
      </c>
      <c r="R3823" s="5">
        <v>79.543478260869563</v>
      </c>
      <c r="S3823" s="5">
        <f t="shared" si="237"/>
        <v>79.543478260869563</v>
      </c>
      <c r="T3823" s="5" t="s">
        <v>8328</v>
      </c>
      <c r="U3823" s="5" t="s">
        <v>8329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12">
        <f t="shared" si="238"/>
        <v>42388.707638888889</v>
      </c>
      <c r="K3824" s="5">
        <v>1448136417</v>
      </c>
      <c r="L3824" s="12">
        <f t="shared" si="239"/>
        <v>42329.588159722218</v>
      </c>
      <c r="M3824" t="b">
        <v>0</v>
      </c>
      <c r="N3824" s="5">
        <v>76</v>
      </c>
      <c r="O3824" t="b">
        <v>1</v>
      </c>
      <c r="P3824" s="5" t="s">
        <v>8269</v>
      </c>
      <c r="Q3824" s="5">
        <f t="shared" si="236"/>
        <v>110.02</v>
      </c>
      <c r="R3824" s="5">
        <v>72.381578947368425</v>
      </c>
      <c r="S3824" s="5">
        <f t="shared" si="237"/>
        <v>72.381578947368425</v>
      </c>
      <c r="T3824" s="5" t="s">
        <v>8328</v>
      </c>
      <c r="U3824" s="5" t="s">
        <v>8329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12">
        <f t="shared" si="238"/>
        <v>42204.915972222225</v>
      </c>
      <c r="K3825" s="5">
        <v>1434405044</v>
      </c>
      <c r="L3825" s="12">
        <f t="shared" si="239"/>
        <v>42170.660231481481</v>
      </c>
      <c r="M3825" t="b">
        <v>0</v>
      </c>
      <c r="N3825" s="5">
        <v>41</v>
      </c>
      <c r="O3825" t="b">
        <v>1</v>
      </c>
      <c r="P3825" s="5" t="s">
        <v>8269</v>
      </c>
      <c r="Q3825" s="5">
        <f t="shared" si="236"/>
        <v>106</v>
      </c>
      <c r="R3825" s="5">
        <v>64.634146341463421</v>
      </c>
      <c r="S3825" s="5">
        <f t="shared" si="237"/>
        <v>64.634146341463421</v>
      </c>
      <c r="T3825" s="5" t="s">
        <v>8328</v>
      </c>
      <c r="U3825" s="5" t="s">
        <v>8329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12">
        <f t="shared" si="238"/>
        <v>42583.320138888885</v>
      </c>
      <c r="K3826" s="5">
        <v>1469026903</v>
      </c>
      <c r="L3826" s="12">
        <f t="shared" si="239"/>
        <v>42571.376192129625</v>
      </c>
      <c r="M3826" t="b">
        <v>0</v>
      </c>
      <c r="N3826" s="5">
        <v>7</v>
      </c>
      <c r="O3826" t="b">
        <v>1</v>
      </c>
      <c r="P3826" s="5" t="s">
        <v>8269</v>
      </c>
      <c r="Q3826" s="5">
        <f t="shared" si="236"/>
        <v>108</v>
      </c>
      <c r="R3826" s="5">
        <v>38.571428571428569</v>
      </c>
      <c r="S3826" s="5">
        <f t="shared" si="237"/>
        <v>38.571428571428569</v>
      </c>
      <c r="T3826" s="5" t="s">
        <v>8328</v>
      </c>
      <c r="U3826" s="5" t="s">
        <v>8329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12">
        <f t="shared" si="238"/>
        <v>42171.819606481484</v>
      </c>
      <c r="K3827" s="5">
        <v>1432690814</v>
      </c>
      <c r="L3827" s="12">
        <f t="shared" si="239"/>
        <v>42150.819606481484</v>
      </c>
      <c r="M3827" t="b">
        <v>0</v>
      </c>
      <c r="N3827" s="5">
        <v>49</v>
      </c>
      <c r="O3827" t="b">
        <v>1</v>
      </c>
      <c r="P3827" s="5" t="s">
        <v>8269</v>
      </c>
      <c r="Q3827" s="5">
        <f t="shared" si="236"/>
        <v>105.42</v>
      </c>
      <c r="R3827" s="5">
        <v>107.57142857142857</v>
      </c>
      <c r="S3827" s="5">
        <f t="shared" si="237"/>
        <v>107.57142857142857</v>
      </c>
      <c r="T3827" s="5" t="s">
        <v>8328</v>
      </c>
      <c r="U3827" s="5" t="s">
        <v>8329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12">
        <f t="shared" si="238"/>
        <v>42131.173541666663</v>
      </c>
      <c r="K3828" s="5">
        <v>1428401394</v>
      </c>
      <c r="L3828" s="12">
        <f t="shared" si="239"/>
        <v>42101.173541666663</v>
      </c>
      <c r="M3828" t="b">
        <v>0</v>
      </c>
      <c r="N3828" s="5">
        <v>26</v>
      </c>
      <c r="O3828" t="b">
        <v>1</v>
      </c>
      <c r="P3828" s="5" t="s">
        <v>8269</v>
      </c>
      <c r="Q3828" s="5">
        <f t="shared" si="236"/>
        <v>119.16666666666667</v>
      </c>
      <c r="R3828" s="5">
        <v>27.5</v>
      </c>
      <c r="S3828" s="5">
        <f t="shared" si="237"/>
        <v>27.5</v>
      </c>
      <c r="T3828" s="5" t="s">
        <v>8328</v>
      </c>
      <c r="U3828" s="5" t="s">
        <v>8329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12">
        <f t="shared" si="238"/>
        <v>42089.75</v>
      </c>
      <c r="K3829" s="5">
        <v>1422656201</v>
      </c>
      <c r="L3829" s="12">
        <f t="shared" si="239"/>
        <v>42034.678252314814</v>
      </c>
      <c r="M3829" t="b">
        <v>0</v>
      </c>
      <c r="N3829" s="5">
        <v>65</v>
      </c>
      <c r="O3829" t="b">
        <v>1</v>
      </c>
      <c r="P3829" s="5" t="s">
        <v>8269</v>
      </c>
      <c r="Q3829" s="5">
        <f t="shared" si="236"/>
        <v>152.66666666666666</v>
      </c>
      <c r="R3829" s="5">
        <v>70.461538461538467</v>
      </c>
      <c r="S3829" s="5">
        <f t="shared" si="237"/>
        <v>70.461538461538467</v>
      </c>
      <c r="T3829" s="5" t="s">
        <v>8328</v>
      </c>
      <c r="U3829" s="5" t="s">
        <v>8329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12">
        <f t="shared" si="238"/>
        <v>42004.319293981476</v>
      </c>
      <c r="K3830" s="5">
        <v>1414845587</v>
      </c>
      <c r="L3830" s="12">
        <f t="shared" si="239"/>
        <v>41944.277627314819</v>
      </c>
      <c r="M3830" t="b">
        <v>0</v>
      </c>
      <c r="N3830" s="5">
        <v>28</v>
      </c>
      <c r="O3830" t="b">
        <v>1</v>
      </c>
      <c r="P3830" s="5" t="s">
        <v>8269</v>
      </c>
      <c r="Q3830" s="5">
        <f t="shared" si="236"/>
        <v>100</v>
      </c>
      <c r="R3830" s="5">
        <v>178.57142857142858</v>
      </c>
      <c r="S3830" s="5">
        <f t="shared" si="237"/>
        <v>178.57142857142858</v>
      </c>
      <c r="T3830" s="5" t="s">
        <v>8328</v>
      </c>
      <c r="U3830" s="5" t="s">
        <v>8329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12">
        <f t="shared" si="238"/>
        <v>42613.615405092598</v>
      </c>
      <c r="K3831" s="5">
        <v>1470948371</v>
      </c>
      <c r="L3831" s="12">
        <f t="shared" si="239"/>
        <v>42593.615405092598</v>
      </c>
      <c r="M3831" t="b">
        <v>0</v>
      </c>
      <c r="N3831" s="5">
        <v>8</v>
      </c>
      <c r="O3831" t="b">
        <v>1</v>
      </c>
      <c r="P3831" s="5" t="s">
        <v>8269</v>
      </c>
      <c r="Q3831" s="5">
        <f t="shared" si="236"/>
        <v>100.2</v>
      </c>
      <c r="R3831" s="5">
        <v>62.625</v>
      </c>
      <c r="S3831" s="5">
        <f t="shared" si="237"/>
        <v>62.625</v>
      </c>
      <c r="T3831" s="5" t="s">
        <v>8328</v>
      </c>
      <c r="U3831" s="5" t="s">
        <v>8329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12">
        <f t="shared" si="238"/>
        <v>42517.490868055553</v>
      </c>
      <c r="K3832" s="5">
        <v>1463161611</v>
      </c>
      <c r="L3832" s="12">
        <f t="shared" si="239"/>
        <v>42503.490868055553</v>
      </c>
      <c r="M3832" t="b">
        <v>0</v>
      </c>
      <c r="N3832" s="5">
        <v>3</v>
      </c>
      <c r="O3832" t="b">
        <v>1</v>
      </c>
      <c r="P3832" s="5" t="s">
        <v>8269</v>
      </c>
      <c r="Q3832" s="5">
        <f t="shared" si="236"/>
        <v>225</v>
      </c>
      <c r="R3832" s="5">
        <v>75</v>
      </c>
      <c r="S3832" s="5">
        <f t="shared" si="237"/>
        <v>75</v>
      </c>
      <c r="T3832" s="5" t="s">
        <v>8328</v>
      </c>
      <c r="U3832" s="5" t="s">
        <v>8329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12">
        <f t="shared" si="238"/>
        <v>41948.640567129631</v>
      </c>
      <c r="K3833" s="5">
        <v>1413404545</v>
      </c>
      <c r="L3833" s="12">
        <f t="shared" si="239"/>
        <v>41927.598900462966</v>
      </c>
      <c r="M3833" t="b">
        <v>0</v>
      </c>
      <c r="N3833" s="5">
        <v>9</v>
      </c>
      <c r="O3833" t="b">
        <v>1</v>
      </c>
      <c r="P3833" s="5" t="s">
        <v>8269</v>
      </c>
      <c r="Q3833" s="5">
        <f t="shared" si="236"/>
        <v>106.02200000000001</v>
      </c>
      <c r="R3833" s="5">
        <v>58.901111111111113</v>
      </c>
      <c r="S3833" s="5">
        <f t="shared" si="237"/>
        <v>58.901111111111113</v>
      </c>
      <c r="T3833" s="5" t="s">
        <v>8328</v>
      </c>
      <c r="U3833" s="5" t="s">
        <v>8329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12">
        <f t="shared" si="238"/>
        <v>42419.864988425921</v>
      </c>
      <c r="K3834" s="5">
        <v>1452048335</v>
      </c>
      <c r="L3834" s="12">
        <f t="shared" si="239"/>
        <v>42374.864988425921</v>
      </c>
      <c r="M3834" t="b">
        <v>0</v>
      </c>
      <c r="N3834" s="5">
        <v>9</v>
      </c>
      <c r="O3834" t="b">
        <v>1</v>
      </c>
      <c r="P3834" s="5" t="s">
        <v>8269</v>
      </c>
      <c r="Q3834" s="5">
        <f t="shared" si="236"/>
        <v>104.66666666666667</v>
      </c>
      <c r="R3834" s="5">
        <v>139.55555555555554</v>
      </c>
      <c r="S3834" s="5">
        <f t="shared" si="237"/>
        <v>139.55555555555554</v>
      </c>
      <c r="T3834" s="5" t="s">
        <v>8328</v>
      </c>
      <c r="U3834" s="5" t="s">
        <v>8329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12">
        <f t="shared" si="238"/>
        <v>41974.547916666663</v>
      </c>
      <c r="K3835" s="5">
        <v>1416516972</v>
      </c>
      <c r="L3835" s="12">
        <f t="shared" si="239"/>
        <v>41963.622361111113</v>
      </c>
      <c r="M3835" t="b">
        <v>0</v>
      </c>
      <c r="N3835" s="5">
        <v>20</v>
      </c>
      <c r="O3835" t="b">
        <v>1</v>
      </c>
      <c r="P3835" s="5" t="s">
        <v>8269</v>
      </c>
      <c r="Q3835" s="5">
        <f t="shared" si="236"/>
        <v>116.66666666666667</v>
      </c>
      <c r="R3835" s="5">
        <v>70</v>
      </c>
      <c r="S3835" s="5">
        <f t="shared" si="237"/>
        <v>70</v>
      </c>
      <c r="T3835" s="5" t="s">
        <v>8328</v>
      </c>
      <c r="U3835" s="5" t="s">
        <v>8329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12">
        <f t="shared" si="238"/>
        <v>42173.195219907408</v>
      </c>
      <c r="K3836" s="5">
        <v>1432032067</v>
      </c>
      <c r="L3836" s="12">
        <f t="shared" si="239"/>
        <v>42143.195219907408</v>
      </c>
      <c r="M3836" t="b">
        <v>0</v>
      </c>
      <c r="N3836" s="5">
        <v>57</v>
      </c>
      <c r="O3836" t="b">
        <v>1</v>
      </c>
      <c r="P3836" s="5" t="s">
        <v>8269</v>
      </c>
      <c r="Q3836" s="5">
        <f t="shared" si="236"/>
        <v>109.03333333333333</v>
      </c>
      <c r="R3836" s="5">
        <v>57.385964912280699</v>
      </c>
      <c r="S3836" s="5">
        <f t="shared" si="237"/>
        <v>57.385964912280699</v>
      </c>
      <c r="T3836" s="5" t="s">
        <v>8328</v>
      </c>
      <c r="U3836" s="5" t="s">
        <v>8329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12">
        <f t="shared" si="238"/>
        <v>42481.69222222222</v>
      </c>
      <c r="K3837" s="5">
        <v>1459463808</v>
      </c>
      <c r="L3837" s="12">
        <f t="shared" si="239"/>
        <v>42460.69222222222</v>
      </c>
      <c r="M3837" t="b">
        <v>0</v>
      </c>
      <c r="N3837" s="5">
        <v>8</v>
      </c>
      <c r="O3837" t="b">
        <v>1</v>
      </c>
      <c r="P3837" s="5" t="s">
        <v>8269</v>
      </c>
      <c r="Q3837" s="5">
        <f t="shared" si="236"/>
        <v>160</v>
      </c>
      <c r="R3837" s="5">
        <v>40</v>
      </c>
      <c r="S3837" s="5">
        <f t="shared" si="237"/>
        <v>40</v>
      </c>
      <c r="T3837" s="5" t="s">
        <v>8328</v>
      </c>
      <c r="U3837" s="5" t="s">
        <v>8329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12">
        <f t="shared" si="238"/>
        <v>42584.922916666663</v>
      </c>
      <c r="K3838" s="5">
        <v>1467497652</v>
      </c>
      <c r="L3838" s="12">
        <f t="shared" si="239"/>
        <v>42553.676527777774</v>
      </c>
      <c r="M3838" t="b">
        <v>0</v>
      </c>
      <c r="N3838" s="5">
        <v>14</v>
      </c>
      <c r="O3838" t="b">
        <v>1</v>
      </c>
      <c r="P3838" s="5" t="s">
        <v>8269</v>
      </c>
      <c r="Q3838" s="5">
        <f t="shared" si="236"/>
        <v>112.5</v>
      </c>
      <c r="R3838" s="5">
        <v>64.285714285714292</v>
      </c>
      <c r="S3838" s="5">
        <f t="shared" si="237"/>
        <v>64.285714285714292</v>
      </c>
      <c r="T3838" s="5" t="s">
        <v>8328</v>
      </c>
      <c r="U3838" s="5" t="s">
        <v>8329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12">
        <f t="shared" si="238"/>
        <v>42188.515717592592</v>
      </c>
      <c r="K3839" s="5">
        <v>1432837358</v>
      </c>
      <c r="L3839" s="12">
        <f t="shared" si="239"/>
        <v>42152.515717592592</v>
      </c>
      <c r="M3839" t="b">
        <v>0</v>
      </c>
      <c r="N3839" s="5">
        <v>17</v>
      </c>
      <c r="O3839" t="b">
        <v>1</v>
      </c>
      <c r="P3839" s="5" t="s">
        <v>8269</v>
      </c>
      <c r="Q3839" s="5">
        <f t="shared" si="236"/>
        <v>102.1</v>
      </c>
      <c r="R3839" s="5">
        <v>120.11764705882354</v>
      </c>
      <c r="S3839" s="5">
        <f t="shared" si="237"/>
        <v>120.11764705882354</v>
      </c>
      <c r="T3839" s="5" t="s">
        <v>8328</v>
      </c>
      <c r="U3839" s="5" t="s">
        <v>8329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12">
        <f t="shared" si="238"/>
        <v>42146.460752314815</v>
      </c>
      <c r="K3840" s="5">
        <v>1429722209</v>
      </c>
      <c r="L3840" s="12">
        <f t="shared" si="239"/>
        <v>42116.460752314815</v>
      </c>
      <c r="M3840" t="b">
        <v>0</v>
      </c>
      <c r="N3840" s="5">
        <v>100</v>
      </c>
      <c r="O3840" t="b">
        <v>1</v>
      </c>
      <c r="P3840" s="5" t="s">
        <v>8269</v>
      </c>
      <c r="Q3840" s="5">
        <f t="shared" si="236"/>
        <v>100.824</v>
      </c>
      <c r="R3840" s="5">
        <v>1008.24</v>
      </c>
      <c r="S3840" s="5">
        <f t="shared" si="237"/>
        <v>1008.24</v>
      </c>
      <c r="T3840" s="5" t="s">
        <v>8328</v>
      </c>
      <c r="U3840" s="5" t="s">
        <v>8329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12">
        <f t="shared" si="238"/>
        <v>42214.892638888894</v>
      </c>
      <c r="K3841" s="5">
        <v>1433042724</v>
      </c>
      <c r="L3841" s="12">
        <f t="shared" si="239"/>
        <v>42154.892638888894</v>
      </c>
      <c r="M3841" t="b">
        <v>0</v>
      </c>
      <c r="N3841" s="5">
        <v>32</v>
      </c>
      <c r="O3841" t="b">
        <v>1</v>
      </c>
      <c r="P3841" s="5" t="s">
        <v>8269</v>
      </c>
      <c r="Q3841" s="5">
        <f t="shared" si="236"/>
        <v>101.25</v>
      </c>
      <c r="R3841" s="5">
        <v>63.28125</v>
      </c>
      <c r="S3841" s="5">
        <f t="shared" si="237"/>
        <v>63.28125</v>
      </c>
      <c r="T3841" s="5" t="s">
        <v>8328</v>
      </c>
      <c r="U3841" s="5" t="s">
        <v>8329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12">
        <f t="shared" si="238"/>
        <v>42457.410057870366</v>
      </c>
      <c r="K3842" s="5">
        <v>1457023829</v>
      </c>
      <c r="L3842" s="12">
        <f t="shared" si="239"/>
        <v>42432.451724537037</v>
      </c>
      <c r="M3842" t="b">
        <v>0</v>
      </c>
      <c r="N3842" s="5">
        <v>3</v>
      </c>
      <c r="O3842" t="b">
        <v>1</v>
      </c>
      <c r="P3842" s="5" t="s">
        <v>8269</v>
      </c>
      <c r="Q3842" s="5">
        <f t="shared" ref="Q3842:Q3905" si="240">E3842*100/D3842</f>
        <v>6500</v>
      </c>
      <c r="R3842" s="5">
        <v>21.666666666666668</v>
      </c>
      <c r="S3842" s="5">
        <f t="shared" ref="S3842:S3905" si="241">IFERROR(R3842,0)</f>
        <v>21.666666666666668</v>
      </c>
      <c r="T3842" s="5" t="s">
        <v>8328</v>
      </c>
      <c r="U3842" s="5" t="s">
        <v>8329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12">
        <f t="shared" ref="J3843:J3906" si="242">(I3843/86400)+25569+(-6/24)</f>
        <v>41840.535729166666</v>
      </c>
      <c r="K3843" s="5">
        <v>1400698287</v>
      </c>
      <c r="L3843" s="12">
        <f t="shared" ref="L3843:L3906" si="243">(K3843/86400)+25569+(-6/24)</f>
        <v>41780.535729166666</v>
      </c>
      <c r="M3843" t="b">
        <v>1</v>
      </c>
      <c r="N3843" s="5">
        <v>34</v>
      </c>
      <c r="O3843" t="b">
        <v>0</v>
      </c>
      <c r="P3843" s="5" t="s">
        <v>8269</v>
      </c>
      <c r="Q3843" s="5">
        <f t="shared" si="240"/>
        <v>8.7200000000000006</v>
      </c>
      <c r="R3843" s="5">
        <v>25.647058823529413</v>
      </c>
      <c r="S3843" s="5">
        <f t="shared" si="241"/>
        <v>25.647058823529413</v>
      </c>
      <c r="T3843" s="5" t="s">
        <v>8328</v>
      </c>
      <c r="U3843" s="5" t="s">
        <v>8329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12">
        <f t="shared" si="242"/>
        <v>41770.243657407409</v>
      </c>
      <c r="K3844" s="5">
        <v>1397217052</v>
      </c>
      <c r="L3844" s="12">
        <f t="shared" si="243"/>
        <v>41740.243657407409</v>
      </c>
      <c r="M3844" t="b">
        <v>1</v>
      </c>
      <c r="N3844" s="5">
        <v>23</v>
      </c>
      <c r="O3844" t="b">
        <v>0</v>
      </c>
      <c r="P3844" s="5" t="s">
        <v>8269</v>
      </c>
      <c r="Q3844" s="5">
        <f t="shared" si="240"/>
        <v>21.94</v>
      </c>
      <c r="R3844" s="5">
        <v>47.695652173913047</v>
      </c>
      <c r="S3844" s="5">
        <f t="shared" si="241"/>
        <v>47.695652173913047</v>
      </c>
      <c r="T3844" s="5" t="s">
        <v>8328</v>
      </c>
      <c r="U3844" s="5" t="s">
        <v>8329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12">
        <f t="shared" si="242"/>
        <v>41790.822500000002</v>
      </c>
      <c r="K3845" s="5">
        <v>1399427064</v>
      </c>
      <c r="L3845" s="12">
        <f t="shared" si="243"/>
        <v>41765.822500000002</v>
      </c>
      <c r="M3845" t="b">
        <v>1</v>
      </c>
      <c r="N3845" s="5">
        <v>19</v>
      </c>
      <c r="O3845" t="b">
        <v>0</v>
      </c>
      <c r="P3845" s="5" t="s">
        <v>8269</v>
      </c>
      <c r="Q3845" s="5">
        <f t="shared" si="240"/>
        <v>21.3</v>
      </c>
      <c r="R3845" s="5">
        <v>56.05263157894737</v>
      </c>
      <c r="S3845" s="5">
        <f t="shared" si="241"/>
        <v>56.05263157894737</v>
      </c>
      <c r="T3845" s="5" t="s">
        <v>8328</v>
      </c>
      <c r="U3845" s="5" t="s">
        <v>8329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12">
        <f t="shared" si="242"/>
        <v>41793.040972222225</v>
      </c>
      <c r="K3846" s="5">
        <v>1399474134</v>
      </c>
      <c r="L3846" s="12">
        <f t="shared" si="243"/>
        <v>41766.367291666669</v>
      </c>
      <c r="M3846" t="b">
        <v>1</v>
      </c>
      <c r="N3846" s="5">
        <v>50</v>
      </c>
      <c r="O3846" t="b">
        <v>0</v>
      </c>
      <c r="P3846" s="5" t="s">
        <v>8269</v>
      </c>
      <c r="Q3846" s="5">
        <f t="shared" si="240"/>
        <v>41.489795918367349</v>
      </c>
      <c r="R3846" s="5">
        <v>81.319999999999993</v>
      </c>
      <c r="S3846" s="5">
        <f t="shared" si="241"/>
        <v>81.319999999999993</v>
      </c>
      <c r="T3846" s="5" t="s">
        <v>8328</v>
      </c>
      <c r="U3846" s="5" t="s">
        <v>8329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12">
        <f t="shared" si="242"/>
        <v>42278.377013888894</v>
      </c>
      <c r="K3847" s="5">
        <v>1441119774</v>
      </c>
      <c r="L3847" s="12">
        <f t="shared" si="243"/>
        <v>42248.377013888894</v>
      </c>
      <c r="M3847" t="b">
        <v>1</v>
      </c>
      <c r="N3847" s="5">
        <v>12</v>
      </c>
      <c r="O3847" t="b">
        <v>0</v>
      </c>
      <c r="P3847" s="5" t="s">
        <v>8269</v>
      </c>
      <c r="Q3847" s="5">
        <f t="shared" si="240"/>
        <v>2.105</v>
      </c>
      <c r="R3847" s="5">
        <v>70.166666666666671</v>
      </c>
      <c r="S3847" s="5">
        <f t="shared" si="241"/>
        <v>70.166666666666671</v>
      </c>
      <c r="T3847" s="5" t="s">
        <v>8328</v>
      </c>
      <c r="U3847" s="5" t="s">
        <v>8329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12">
        <f t="shared" si="242"/>
        <v>41916.040972222225</v>
      </c>
      <c r="K3848" s="5">
        <v>1409721542</v>
      </c>
      <c r="L3848" s="12">
        <f t="shared" si="243"/>
        <v>41884.971550925926</v>
      </c>
      <c r="M3848" t="b">
        <v>1</v>
      </c>
      <c r="N3848" s="5">
        <v>8</v>
      </c>
      <c r="O3848" t="b">
        <v>0</v>
      </c>
      <c r="P3848" s="5" t="s">
        <v>8269</v>
      </c>
      <c r="Q3848" s="5">
        <f t="shared" si="240"/>
        <v>2.7</v>
      </c>
      <c r="R3848" s="5">
        <v>23.625</v>
      </c>
      <c r="S3848" s="5">
        <f t="shared" si="241"/>
        <v>23.625</v>
      </c>
      <c r="T3848" s="5" t="s">
        <v>8328</v>
      </c>
      <c r="U3848" s="5" t="s">
        <v>8329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12">
        <f t="shared" si="242"/>
        <v>42203.974432870367</v>
      </c>
      <c r="K3849" s="5">
        <v>1433395391</v>
      </c>
      <c r="L3849" s="12">
        <f t="shared" si="243"/>
        <v>42158.974432870367</v>
      </c>
      <c r="M3849" t="b">
        <v>1</v>
      </c>
      <c r="N3849" s="5">
        <v>9</v>
      </c>
      <c r="O3849" t="b">
        <v>0</v>
      </c>
      <c r="P3849" s="5" t="s">
        <v>8269</v>
      </c>
      <c r="Q3849" s="5">
        <f t="shared" si="240"/>
        <v>16.161904761904761</v>
      </c>
      <c r="R3849" s="5">
        <v>188.55555555555554</v>
      </c>
      <c r="S3849" s="5">
        <f t="shared" si="241"/>
        <v>188.55555555555554</v>
      </c>
      <c r="T3849" s="5" t="s">
        <v>8328</v>
      </c>
      <c r="U3849" s="5" t="s">
        <v>8329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12">
        <f t="shared" si="242"/>
        <v>42295.567002314812</v>
      </c>
      <c r="K3850" s="5">
        <v>1442604989</v>
      </c>
      <c r="L3850" s="12">
        <f t="shared" si="243"/>
        <v>42265.567002314812</v>
      </c>
      <c r="M3850" t="b">
        <v>1</v>
      </c>
      <c r="N3850" s="5">
        <v>43</v>
      </c>
      <c r="O3850" t="b">
        <v>0</v>
      </c>
      <c r="P3850" s="5" t="s">
        <v>8269</v>
      </c>
      <c r="Q3850" s="5">
        <f t="shared" si="240"/>
        <v>16.376923076923077</v>
      </c>
      <c r="R3850" s="5">
        <v>49.511627906976742</v>
      </c>
      <c r="S3850" s="5">
        <f t="shared" si="241"/>
        <v>49.511627906976742</v>
      </c>
      <c r="T3850" s="5" t="s">
        <v>8328</v>
      </c>
      <c r="U3850" s="5" t="s">
        <v>8329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12">
        <f t="shared" si="242"/>
        <v>42166.517175925925</v>
      </c>
      <c r="K3851" s="5">
        <v>1431455084</v>
      </c>
      <c r="L3851" s="12">
        <f t="shared" si="243"/>
        <v>42136.517175925925</v>
      </c>
      <c r="M3851" t="b">
        <v>1</v>
      </c>
      <c r="N3851" s="5">
        <v>28</v>
      </c>
      <c r="O3851" t="b">
        <v>0</v>
      </c>
      <c r="P3851" s="5" t="s">
        <v>8269</v>
      </c>
      <c r="Q3851" s="5">
        <f t="shared" si="240"/>
        <v>7.043333333333333</v>
      </c>
      <c r="R3851" s="5">
        <v>75.464285714285708</v>
      </c>
      <c r="S3851" s="5">
        <f t="shared" si="241"/>
        <v>75.464285714285708</v>
      </c>
      <c r="T3851" s="5" t="s">
        <v>8328</v>
      </c>
      <c r="U3851" s="5" t="s">
        <v>8329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12">
        <f t="shared" si="242"/>
        <v>42004.874340277776</v>
      </c>
      <c r="K3852" s="5">
        <v>1417489143</v>
      </c>
      <c r="L3852" s="12">
        <f t="shared" si="243"/>
        <v>41974.874340277776</v>
      </c>
      <c r="M3852" t="b">
        <v>1</v>
      </c>
      <c r="N3852" s="5">
        <v>4</v>
      </c>
      <c r="O3852" t="b">
        <v>0</v>
      </c>
      <c r="P3852" s="5" t="s">
        <v>8269</v>
      </c>
      <c r="Q3852" s="5">
        <f t="shared" si="240"/>
        <v>3.8</v>
      </c>
      <c r="R3852" s="5">
        <v>9.5</v>
      </c>
      <c r="S3852" s="5">
        <f t="shared" si="241"/>
        <v>9.5</v>
      </c>
      <c r="T3852" s="5" t="s">
        <v>8328</v>
      </c>
      <c r="U3852" s="5" t="s">
        <v>8329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12">
        <f t="shared" si="242"/>
        <v>42202.189571759256</v>
      </c>
      <c r="K3853" s="5">
        <v>1434537179</v>
      </c>
      <c r="L3853" s="12">
        <f t="shared" si="243"/>
        <v>42172.189571759256</v>
      </c>
      <c r="M3853" t="b">
        <v>1</v>
      </c>
      <c r="N3853" s="5">
        <v>24</v>
      </c>
      <c r="O3853" t="b">
        <v>0</v>
      </c>
      <c r="P3853" s="5" t="s">
        <v>8269</v>
      </c>
      <c r="Q3853" s="5">
        <f t="shared" si="240"/>
        <v>34.08</v>
      </c>
      <c r="R3853" s="5">
        <v>35.5</v>
      </c>
      <c r="S3853" s="5">
        <f t="shared" si="241"/>
        <v>35.5</v>
      </c>
      <c r="T3853" s="5" t="s">
        <v>8328</v>
      </c>
      <c r="U3853" s="5" t="s">
        <v>8329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12">
        <f t="shared" si="242"/>
        <v>42089.899027777778</v>
      </c>
      <c r="K3854" s="5">
        <v>1425270876</v>
      </c>
      <c r="L3854" s="12">
        <f t="shared" si="243"/>
        <v>42064.940694444449</v>
      </c>
      <c r="M3854" t="b">
        <v>0</v>
      </c>
      <c r="N3854" s="5">
        <v>2</v>
      </c>
      <c r="O3854" t="b">
        <v>0</v>
      </c>
      <c r="P3854" s="5" t="s">
        <v>8269</v>
      </c>
      <c r="Q3854" s="5">
        <f t="shared" si="240"/>
        <v>0.2</v>
      </c>
      <c r="R3854" s="5">
        <v>10</v>
      </c>
      <c r="S3854" s="5">
        <f t="shared" si="241"/>
        <v>10</v>
      </c>
      <c r="T3854" s="5" t="s">
        <v>8328</v>
      </c>
      <c r="U3854" s="5" t="s">
        <v>8329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12">
        <f t="shared" si="242"/>
        <v>41883.59002314815</v>
      </c>
      <c r="K3855" s="5">
        <v>1406578178</v>
      </c>
      <c r="L3855" s="12">
        <f t="shared" si="243"/>
        <v>41848.59002314815</v>
      </c>
      <c r="M3855" t="b">
        <v>0</v>
      </c>
      <c r="N3855" s="5">
        <v>2</v>
      </c>
      <c r="O3855" t="b">
        <v>0</v>
      </c>
      <c r="P3855" s="5" t="s">
        <v>8269</v>
      </c>
      <c r="Q3855" s="5">
        <f t="shared" si="240"/>
        <v>2.5999999999999999E-2</v>
      </c>
      <c r="R3855" s="5">
        <v>13</v>
      </c>
      <c r="S3855" s="5">
        <f t="shared" si="241"/>
        <v>13</v>
      </c>
      <c r="T3855" s="5" t="s">
        <v>8328</v>
      </c>
      <c r="U3855" s="5" t="s">
        <v>8329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12">
        <f t="shared" si="242"/>
        <v>42133.634930555556</v>
      </c>
      <c r="K3856" s="5">
        <v>1428614058</v>
      </c>
      <c r="L3856" s="12">
        <f t="shared" si="243"/>
        <v>42103.634930555556</v>
      </c>
      <c r="M3856" t="b">
        <v>0</v>
      </c>
      <c r="N3856" s="5">
        <v>20</v>
      </c>
      <c r="O3856" t="b">
        <v>0</v>
      </c>
      <c r="P3856" s="5" t="s">
        <v>8269</v>
      </c>
      <c r="Q3856" s="5">
        <f t="shared" si="240"/>
        <v>16.254545454545454</v>
      </c>
      <c r="R3856" s="5">
        <v>89.4</v>
      </c>
      <c r="S3856" s="5">
        <f t="shared" si="241"/>
        <v>89.4</v>
      </c>
      <c r="T3856" s="5" t="s">
        <v>8328</v>
      </c>
      <c r="U3856" s="5" t="s">
        <v>8329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12">
        <f t="shared" si="242"/>
        <v>42089.679062499999</v>
      </c>
      <c r="K3857" s="5">
        <v>1424819871</v>
      </c>
      <c r="L3857" s="12">
        <f t="shared" si="243"/>
        <v>42059.720729166671</v>
      </c>
      <c r="M3857" t="b">
        <v>0</v>
      </c>
      <c r="N3857" s="5">
        <v>1</v>
      </c>
      <c r="O3857" t="b">
        <v>0</v>
      </c>
      <c r="P3857" s="5" t="s">
        <v>8269</v>
      </c>
      <c r="Q3857" s="5">
        <f t="shared" si="240"/>
        <v>2.5</v>
      </c>
      <c r="R3857" s="5">
        <v>25</v>
      </c>
      <c r="S3857" s="5">
        <f t="shared" si="241"/>
        <v>25</v>
      </c>
      <c r="T3857" s="5" t="s">
        <v>8328</v>
      </c>
      <c r="U3857" s="5" t="s">
        <v>8329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12">
        <f t="shared" si="242"/>
        <v>42071.451423611114</v>
      </c>
      <c r="K3858" s="5">
        <v>1423245003</v>
      </c>
      <c r="L3858" s="12">
        <f t="shared" si="243"/>
        <v>42041.493090277778</v>
      </c>
      <c r="M3858" t="b">
        <v>0</v>
      </c>
      <c r="N3858" s="5">
        <v>1</v>
      </c>
      <c r="O3858" t="b">
        <v>0</v>
      </c>
      <c r="P3858" s="5" t="s">
        <v>8269</v>
      </c>
      <c r="Q3858" s="5">
        <f t="shared" si="240"/>
        <v>0.02</v>
      </c>
      <c r="R3858" s="5">
        <v>1</v>
      </c>
      <c r="S3858" s="5">
        <f t="shared" si="241"/>
        <v>1</v>
      </c>
      <c r="T3858" s="5" t="s">
        <v>8328</v>
      </c>
      <c r="U3858" s="5" t="s">
        <v>8329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12">
        <f t="shared" si="242"/>
        <v>41852.466666666667</v>
      </c>
      <c r="K3859" s="5">
        <v>1404927690</v>
      </c>
      <c r="L3859" s="12">
        <f t="shared" si="243"/>
        <v>41829.48715277778</v>
      </c>
      <c r="M3859" t="b">
        <v>0</v>
      </c>
      <c r="N3859" s="5">
        <v>4</v>
      </c>
      <c r="O3859" t="b">
        <v>0</v>
      </c>
      <c r="P3859" s="5" t="s">
        <v>8269</v>
      </c>
      <c r="Q3859" s="5">
        <f t="shared" si="240"/>
        <v>5.2</v>
      </c>
      <c r="R3859" s="5">
        <v>65</v>
      </c>
      <c r="S3859" s="5">
        <f t="shared" si="241"/>
        <v>65</v>
      </c>
      <c r="T3859" s="5" t="s">
        <v>8328</v>
      </c>
      <c r="U3859" s="5" t="s">
        <v>8329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12">
        <f t="shared" si="242"/>
        <v>42146.625</v>
      </c>
      <c r="K3860" s="5">
        <v>1430734844</v>
      </c>
      <c r="L3860" s="12">
        <f t="shared" si="243"/>
        <v>42128.181064814809</v>
      </c>
      <c r="M3860" t="b">
        <v>0</v>
      </c>
      <c r="N3860" s="5">
        <v>1</v>
      </c>
      <c r="O3860" t="b">
        <v>0</v>
      </c>
      <c r="P3860" s="5" t="s">
        <v>8269</v>
      </c>
      <c r="Q3860" s="5">
        <f t="shared" si="240"/>
        <v>2</v>
      </c>
      <c r="R3860" s="5">
        <v>10</v>
      </c>
      <c r="S3860" s="5">
        <f t="shared" si="241"/>
        <v>10</v>
      </c>
      <c r="T3860" s="5" t="s">
        <v>8328</v>
      </c>
      <c r="U3860" s="5" t="s">
        <v>8329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12">
        <f t="shared" si="242"/>
        <v>41815.625</v>
      </c>
      <c r="K3861" s="5">
        <v>1401485207</v>
      </c>
      <c r="L3861" s="12">
        <f t="shared" si="243"/>
        <v>41789.643599537041</v>
      </c>
      <c r="M3861" t="b">
        <v>0</v>
      </c>
      <c r="N3861" s="5">
        <v>1</v>
      </c>
      <c r="O3861" t="b">
        <v>0</v>
      </c>
      <c r="P3861" s="5" t="s">
        <v>8269</v>
      </c>
      <c r="Q3861" s="5">
        <f t="shared" si="240"/>
        <v>0.04</v>
      </c>
      <c r="R3861" s="5">
        <v>1</v>
      </c>
      <c r="S3861" s="5">
        <f t="shared" si="241"/>
        <v>1</v>
      </c>
      <c r="T3861" s="5" t="s">
        <v>8328</v>
      </c>
      <c r="U3861" s="5" t="s">
        <v>8329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12">
        <f t="shared" si="242"/>
        <v>41863.410995370374</v>
      </c>
      <c r="K3862" s="5">
        <v>1405266710</v>
      </c>
      <c r="L3862" s="12">
        <f t="shared" si="243"/>
        <v>41833.410995370374</v>
      </c>
      <c r="M3862" t="b">
        <v>0</v>
      </c>
      <c r="N3862" s="5">
        <v>13</v>
      </c>
      <c r="O3862" t="b">
        <v>0</v>
      </c>
      <c r="P3862" s="5" t="s">
        <v>8269</v>
      </c>
      <c r="Q3862" s="5">
        <f t="shared" si="240"/>
        <v>17.666666666666668</v>
      </c>
      <c r="R3862" s="5">
        <v>81.538461538461533</v>
      </c>
      <c r="S3862" s="5">
        <f t="shared" si="241"/>
        <v>81.538461538461533</v>
      </c>
      <c r="T3862" s="5" t="s">
        <v>8328</v>
      </c>
      <c r="U3862" s="5" t="s">
        <v>8329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12">
        <f t="shared" si="242"/>
        <v>41955.657638888893</v>
      </c>
      <c r="K3863" s="5">
        <v>1412258977</v>
      </c>
      <c r="L3863" s="12">
        <f t="shared" si="243"/>
        <v>41914.340011574073</v>
      </c>
      <c r="M3863" t="b">
        <v>0</v>
      </c>
      <c r="N3863" s="5">
        <v>1</v>
      </c>
      <c r="O3863" t="b">
        <v>0</v>
      </c>
      <c r="P3863" s="5" t="s">
        <v>8269</v>
      </c>
      <c r="Q3863" s="5">
        <f t="shared" si="240"/>
        <v>5</v>
      </c>
      <c r="R3863" s="5">
        <v>100</v>
      </c>
      <c r="S3863" s="5">
        <f t="shared" si="241"/>
        <v>100</v>
      </c>
      <c r="T3863" s="5" t="s">
        <v>8328</v>
      </c>
      <c r="U3863" s="5" t="s">
        <v>8329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12">
        <f t="shared" si="242"/>
        <v>42625.457638888889</v>
      </c>
      <c r="K3864" s="5">
        <v>1472451356</v>
      </c>
      <c r="L3864" s="12">
        <f t="shared" si="243"/>
        <v>42611.011064814811</v>
      </c>
      <c r="M3864" t="b">
        <v>0</v>
      </c>
      <c r="N3864" s="5">
        <v>1</v>
      </c>
      <c r="O3864" t="b">
        <v>0</v>
      </c>
      <c r="P3864" s="5" t="s">
        <v>8269</v>
      </c>
      <c r="Q3864" s="5">
        <f t="shared" si="240"/>
        <v>1.3333333333333334E-2</v>
      </c>
      <c r="R3864" s="5">
        <v>1</v>
      </c>
      <c r="S3864" s="5">
        <f t="shared" si="241"/>
        <v>1</v>
      </c>
      <c r="T3864" s="5" t="s">
        <v>8328</v>
      </c>
      <c r="U3864" s="5" t="s">
        <v>8329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12">
        <f t="shared" si="242"/>
        <v>42313.424826388888</v>
      </c>
      <c r="K3865" s="5">
        <v>1441552305</v>
      </c>
      <c r="L3865" s="12">
        <f t="shared" si="243"/>
        <v>42253.383159722223</v>
      </c>
      <c r="M3865" t="b">
        <v>0</v>
      </c>
      <c r="N3865" s="5">
        <v>0</v>
      </c>
      <c r="O3865" t="b">
        <v>0</v>
      </c>
      <c r="P3865" s="5" t="s">
        <v>8269</v>
      </c>
      <c r="Q3865" s="5">
        <f t="shared" si="240"/>
        <v>0</v>
      </c>
      <c r="R3865" s="5" t="e">
        <v>#DIV/0!</v>
      </c>
      <c r="S3865" s="5">
        <f t="shared" si="241"/>
        <v>0</v>
      </c>
      <c r="T3865" s="5" t="s">
        <v>8328</v>
      </c>
      <c r="U3865" s="5" t="s">
        <v>8329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12">
        <f t="shared" si="242"/>
        <v>42325.683495370366</v>
      </c>
      <c r="K3866" s="5">
        <v>1445203454</v>
      </c>
      <c r="L3866" s="12">
        <f t="shared" si="243"/>
        <v>42295.641828703709</v>
      </c>
      <c r="M3866" t="b">
        <v>0</v>
      </c>
      <c r="N3866" s="5">
        <v>3</v>
      </c>
      <c r="O3866" t="b">
        <v>0</v>
      </c>
      <c r="P3866" s="5" t="s">
        <v>8269</v>
      </c>
      <c r="Q3866" s="5">
        <f t="shared" si="240"/>
        <v>1.2</v>
      </c>
      <c r="R3866" s="5">
        <v>20</v>
      </c>
      <c r="S3866" s="5">
        <f t="shared" si="241"/>
        <v>20</v>
      </c>
      <c r="T3866" s="5" t="s">
        <v>8328</v>
      </c>
      <c r="U3866" s="5" t="s">
        <v>8329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12">
        <f t="shared" si="242"/>
        <v>41880.979166666664</v>
      </c>
      <c r="K3867" s="5">
        <v>1405957098</v>
      </c>
      <c r="L3867" s="12">
        <f t="shared" si="243"/>
        <v>41841.401597222226</v>
      </c>
      <c r="M3867" t="b">
        <v>0</v>
      </c>
      <c r="N3867" s="5">
        <v>14</v>
      </c>
      <c r="O3867" t="b">
        <v>0</v>
      </c>
      <c r="P3867" s="5" t="s">
        <v>8269</v>
      </c>
      <c r="Q3867" s="5">
        <f t="shared" si="240"/>
        <v>26.937422295897225</v>
      </c>
      <c r="R3867" s="5">
        <v>46.428571428571431</v>
      </c>
      <c r="S3867" s="5">
        <f t="shared" si="241"/>
        <v>46.428571428571431</v>
      </c>
      <c r="T3867" s="5" t="s">
        <v>8328</v>
      </c>
      <c r="U3867" s="5" t="s">
        <v>8329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12">
        <f t="shared" si="242"/>
        <v>42451.895138888889</v>
      </c>
      <c r="K3868" s="5">
        <v>1454453021</v>
      </c>
      <c r="L3868" s="12">
        <f t="shared" si="243"/>
        <v>42402.697002314817</v>
      </c>
      <c r="M3868" t="b">
        <v>0</v>
      </c>
      <c r="N3868" s="5">
        <v>2</v>
      </c>
      <c r="O3868" t="b">
        <v>0</v>
      </c>
      <c r="P3868" s="5" t="s">
        <v>8269</v>
      </c>
      <c r="Q3868" s="5">
        <f t="shared" si="240"/>
        <v>0.55000000000000004</v>
      </c>
      <c r="R3868" s="5">
        <v>5.5</v>
      </c>
      <c r="S3868" s="5">
        <f t="shared" si="241"/>
        <v>5.5</v>
      </c>
      <c r="T3868" s="5" t="s">
        <v>8328</v>
      </c>
      <c r="U3868" s="5" t="s">
        <v>8329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12">
        <f t="shared" si="242"/>
        <v>42539.564108796301</v>
      </c>
      <c r="K3869" s="5">
        <v>1463686339</v>
      </c>
      <c r="L3869" s="12">
        <f t="shared" si="243"/>
        <v>42509.564108796301</v>
      </c>
      <c r="M3869" t="b">
        <v>0</v>
      </c>
      <c r="N3869" s="5">
        <v>5</v>
      </c>
      <c r="O3869" t="b">
        <v>0</v>
      </c>
      <c r="P3869" s="5" t="s">
        <v>8269</v>
      </c>
      <c r="Q3869" s="5">
        <f t="shared" si="240"/>
        <v>12.55</v>
      </c>
      <c r="R3869" s="5">
        <v>50.2</v>
      </c>
      <c r="S3869" s="5">
        <f t="shared" si="241"/>
        <v>50.2</v>
      </c>
      <c r="T3869" s="5" t="s">
        <v>8328</v>
      </c>
      <c r="U3869" s="5" t="s">
        <v>8329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12">
        <f t="shared" si="242"/>
        <v>41890.409780092596</v>
      </c>
      <c r="K3870" s="5">
        <v>1408031405</v>
      </c>
      <c r="L3870" s="12">
        <f t="shared" si="243"/>
        <v>41865.409780092596</v>
      </c>
      <c r="M3870" t="b">
        <v>0</v>
      </c>
      <c r="N3870" s="5">
        <v>1</v>
      </c>
      <c r="O3870" t="b">
        <v>0</v>
      </c>
      <c r="P3870" s="5" t="s">
        <v>8303</v>
      </c>
      <c r="Q3870" s="5">
        <f t="shared" si="240"/>
        <v>0.2</v>
      </c>
      <c r="R3870" s="5">
        <v>10</v>
      </c>
      <c r="S3870" s="5">
        <f t="shared" si="241"/>
        <v>10</v>
      </c>
      <c r="T3870" s="5" t="s">
        <v>8328</v>
      </c>
      <c r="U3870" s="5" t="s">
        <v>8354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12">
        <f t="shared" si="242"/>
        <v>42076.882638888885</v>
      </c>
      <c r="K3871" s="5">
        <v>1423761792</v>
      </c>
      <c r="L3871" s="12">
        <f t="shared" si="243"/>
        <v>42047.474444444444</v>
      </c>
      <c r="M3871" t="b">
        <v>0</v>
      </c>
      <c r="N3871" s="5">
        <v>15</v>
      </c>
      <c r="O3871" t="b">
        <v>0</v>
      </c>
      <c r="P3871" s="5" t="s">
        <v>8303</v>
      </c>
      <c r="Q3871" s="5">
        <f t="shared" si="240"/>
        <v>3.4474868431088401</v>
      </c>
      <c r="R3871" s="5">
        <v>30.133333333333333</v>
      </c>
      <c r="S3871" s="5">
        <f t="shared" si="241"/>
        <v>30.133333333333333</v>
      </c>
      <c r="T3871" s="5" t="s">
        <v>8328</v>
      </c>
      <c r="U3871" s="5" t="s">
        <v>8354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12">
        <f t="shared" si="242"/>
        <v>41822.922199074077</v>
      </c>
      <c r="K3872" s="5">
        <v>1401768478</v>
      </c>
      <c r="L3872" s="12">
        <f t="shared" si="243"/>
        <v>41792.922199074077</v>
      </c>
      <c r="M3872" t="b">
        <v>0</v>
      </c>
      <c r="N3872" s="5">
        <v>10</v>
      </c>
      <c r="O3872" t="b">
        <v>0</v>
      </c>
      <c r="P3872" s="5" t="s">
        <v>8303</v>
      </c>
      <c r="Q3872" s="5">
        <f t="shared" si="240"/>
        <v>15</v>
      </c>
      <c r="R3872" s="5">
        <v>150</v>
      </c>
      <c r="S3872" s="5">
        <f t="shared" si="241"/>
        <v>150</v>
      </c>
      <c r="T3872" s="5" t="s">
        <v>8328</v>
      </c>
      <c r="U3872" s="5" t="s">
        <v>8354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12">
        <f t="shared" si="242"/>
        <v>42823.489004629635</v>
      </c>
      <c r="K3873" s="5">
        <v>1485629050</v>
      </c>
      <c r="L3873" s="12">
        <f t="shared" si="243"/>
        <v>42763.530671296292</v>
      </c>
      <c r="M3873" t="b">
        <v>0</v>
      </c>
      <c r="N3873" s="5">
        <v>3</v>
      </c>
      <c r="O3873" t="b">
        <v>0</v>
      </c>
      <c r="P3873" s="5" t="s">
        <v>8303</v>
      </c>
      <c r="Q3873" s="5">
        <f t="shared" si="240"/>
        <v>2.6666666666666665</v>
      </c>
      <c r="R3873" s="5">
        <v>13.333333333333334</v>
      </c>
      <c r="S3873" s="5">
        <f t="shared" si="241"/>
        <v>13.333333333333334</v>
      </c>
      <c r="T3873" s="5" t="s">
        <v>8328</v>
      </c>
      <c r="U3873" s="5" t="s">
        <v>8354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12">
        <f t="shared" si="242"/>
        <v>42229.895787037036</v>
      </c>
      <c r="K3874" s="5">
        <v>1435202996</v>
      </c>
      <c r="L3874" s="12">
        <f t="shared" si="243"/>
        <v>42179.895787037036</v>
      </c>
      <c r="M3874" t="b">
        <v>0</v>
      </c>
      <c r="N3874" s="5">
        <v>0</v>
      </c>
      <c r="O3874" t="b">
        <v>0</v>
      </c>
      <c r="P3874" s="5" t="s">
        <v>8303</v>
      </c>
      <c r="Q3874" s="5">
        <f t="shared" si="240"/>
        <v>0</v>
      </c>
      <c r="R3874" s="5" t="e">
        <v>#DIV/0!</v>
      </c>
      <c r="S3874" s="5">
        <f t="shared" si="241"/>
        <v>0</v>
      </c>
      <c r="T3874" s="5" t="s">
        <v>8328</v>
      </c>
      <c r="U3874" s="5" t="s">
        <v>8354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12">
        <f t="shared" si="242"/>
        <v>42285.446006944447</v>
      </c>
      <c r="K3875" s="5">
        <v>1441730535</v>
      </c>
      <c r="L3875" s="12">
        <f t="shared" si="243"/>
        <v>42255.446006944447</v>
      </c>
      <c r="M3875" t="b">
        <v>0</v>
      </c>
      <c r="N3875" s="5">
        <v>0</v>
      </c>
      <c r="O3875" t="b">
        <v>0</v>
      </c>
      <c r="P3875" s="5" t="s">
        <v>8303</v>
      </c>
      <c r="Q3875" s="5">
        <f t="shared" si="240"/>
        <v>0</v>
      </c>
      <c r="R3875" s="5" t="e">
        <v>#DIV/0!</v>
      </c>
      <c r="S3875" s="5">
        <f t="shared" si="241"/>
        <v>0</v>
      </c>
      <c r="T3875" s="5" t="s">
        <v>8328</v>
      </c>
      <c r="U3875" s="5" t="s">
        <v>8354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12">
        <f t="shared" si="242"/>
        <v>42027.791666666672</v>
      </c>
      <c r="K3876" s="5">
        <v>1420244622</v>
      </c>
      <c r="L3876" s="12">
        <f t="shared" si="243"/>
        <v>42006.766458333332</v>
      </c>
      <c r="M3876" t="b">
        <v>0</v>
      </c>
      <c r="N3876" s="5">
        <v>0</v>
      </c>
      <c r="O3876" t="b">
        <v>0</v>
      </c>
      <c r="P3876" s="5" t="s">
        <v>8303</v>
      </c>
      <c r="Q3876" s="5">
        <f t="shared" si="240"/>
        <v>0</v>
      </c>
      <c r="R3876" s="5" t="e">
        <v>#DIV/0!</v>
      </c>
      <c r="S3876" s="5">
        <f t="shared" si="241"/>
        <v>0</v>
      </c>
      <c r="T3876" s="5" t="s">
        <v>8328</v>
      </c>
      <c r="U3876" s="5" t="s">
        <v>8354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12">
        <f t="shared" si="242"/>
        <v>42616.166666666672</v>
      </c>
      <c r="K3877" s="5">
        <v>1472804365</v>
      </c>
      <c r="L3877" s="12">
        <f t="shared" si="243"/>
        <v>42615.096817129626</v>
      </c>
      <c r="M3877" t="b">
        <v>0</v>
      </c>
      <c r="N3877" s="5">
        <v>0</v>
      </c>
      <c r="O3877" t="b">
        <v>0</v>
      </c>
      <c r="P3877" s="5" t="s">
        <v>8303</v>
      </c>
      <c r="Q3877" s="5">
        <f t="shared" si="240"/>
        <v>0</v>
      </c>
      <c r="R3877" s="5" t="e">
        <v>#DIV/0!</v>
      </c>
      <c r="S3877" s="5">
        <f t="shared" si="241"/>
        <v>0</v>
      </c>
      <c r="T3877" s="5" t="s">
        <v>8328</v>
      </c>
      <c r="U3877" s="5" t="s">
        <v>8354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12">
        <f t="shared" si="242"/>
        <v>42402.374166666668</v>
      </c>
      <c r="K3878" s="5">
        <v>1451833128</v>
      </c>
      <c r="L3878" s="12">
        <f t="shared" si="243"/>
        <v>42372.374166666668</v>
      </c>
      <c r="M3878" t="b">
        <v>0</v>
      </c>
      <c r="N3878" s="5">
        <v>46</v>
      </c>
      <c r="O3878" t="b">
        <v>0</v>
      </c>
      <c r="P3878" s="5" t="s">
        <v>8303</v>
      </c>
      <c r="Q3878" s="5">
        <f t="shared" si="240"/>
        <v>52.794871794871796</v>
      </c>
      <c r="R3878" s="5">
        <v>44.760869565217391</v>
      </c>
      <c r="S3878" s="5">
        <f t="shared" si="241"/>
        <v>44.760869565217391</v>
      </c>
      <c r="T3878" s="5" t="s">
        <v>8328</v>
      </c>
      <c r="U3878" s="5" t="s">
        <v>8354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12">
        <f t="shared" si="242"/>
        <v>42712.42768518519</v>
      </c>
      <c r="K3879" s="5">
        <v>1478621752</v>
      </c>
      <c r="L3879" s="12">
        <f t="shared" si="243"/>
        <v>42682.42768518519</v>
      </c>
      <c r="M3879" t="b">
        <v>0</v>
      </c>
      <c r="N3879" s="5">
        <v>14</v>
      </c>
      <c r="O3879" t="b">
        <v>0</v>
      </c>
      <c r="P3879" s="5" t="s">
        <v>8303</v>
      </c>
      <c r="Q3879" s="5">
        <f t="shared" si="240"/>
        <v>4.9640000000000004</v>
      </c>
      <c r="R3879" s="5">
        <v>88.642857142857139</v>
      </c>
      <c r="S3879" s="5">
        <f t="shared" si="241"/>
        <v>88.642857142857139</v>
      </c>
      <c r="T3879" s="5" t="s">
        <v>8328</v>
      </c>
      <c r="U3879" s="5" t="s">
        <v>8354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12">
        <f t="shared" si="242"/>
        <v>42184.915972222225</v>
      </c>
      <c r="K3880" s="5">
        <v>1433014746</v>
      </c>
      <c r="L3880" s="12">
        <f t="shared" si="243"/>
        <v>42154.568819444445</v>
      </c>
      <c r="M3880" t="b">
        <v>0</v>
      </c>
      <c r="N3880" s="5">
        <v>1</v>
      </c>
      <c r="O3880" t="b">
        <v>0</v>
      </c>
      <c r="P3880" s="5" t="s">
        <v>8303</v>
      </c>
      <c r="Q3880" s="5">
        <f t="shared" si="240"/>
        <v>5.5555555555555552E-2</v>
      </c>
      <c r="R3880" s="5">
        <v>10</v>
      </c>
      <c r="S3880" s="5">
        <f t="shared" si="241"/>
        <v>10</v>
      </c>
      <c r="T3880" s="5" t="s">
        <v>8328</v>
      </c>
      <c r="U3880" s="5" t="s">
        <v>8354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12">
        <f t="shared" si="242"/>
        <v>42029.611064814817</v>
      </c>
      <c r="K3881" s="5">
        <v>1419626396</v>
      </c>
      <c r="L3881" s="12">
        <f t="shared" si="243"/>
        <v>41999.611064814817</v>
      </c>
      <c r="M3881" t="b">
        <v>0</v>
      </c>
      <c r="N3881" s="5">
        <v>0</v>
      </c>
      <c r="O3881" t="b">
        <v>0</v>
      </c>
      <c r="P3881" s="5" t="s">
        <v>8303</v>
      </c>
      <c r="Q3881" s="5">
        <f t="shared" si="240"/>
        <v>0</v>
      </c>
      <c r="R3881" s="5" t="e">
        <v>#DIV/0!</v>
      </c>
      <c r="S3881" s="5">
        <f t="shared" si="241"/>
        <v>0</v>
      </c>
      <c r="T3881" s="5" t="s">
        <v>8328</v>
      </c>
      <c r="U3881" s="5" t="s">
        <v>8354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12">
        <f t="shared" si="242"/>
        <v>41850.708333333336</v>
      </c>
      <c r="K3882" s="5">
        <v>1403724820</v>
      </c>
      <c r="L3882" s="12">
        <f t="shared" si="243"/>
        <v>41815.565046296295</v>
      </c>
      <c r="M3882" t="b">
        <v>0</v>
      </c>
      <c r="N3882" s="5">
        <v>17</v>
      </c>
      <c r="O3882" t="b">
        <v>0</v>
      </c>
      <c r="P3882" s="5" t="s">
        <v>8303</v>
      </c>
      <c r="Q3882" s="5">
        <f t="shared" si="240"/>
        <v>13.066666666666666</v>
      </c>
      <c r="R3882" s="5">
        <v>57.647058823529413</v>
      </c>
      <c r="S3882" s="5">
        <f t="shared" si="241"/>
        <v>57.647058823529413</v>
      </c>
      <c r="T3882" s="5" t="s">
        <v>8328</v>
      </c>
      <c r="U3882" s="5" t="s">
        <v>8354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12">
        <f t="shared" si="242"/>
        <v>42785.768506944441</v>
      </c>
      <c r="K3883" s="5">
        <v>1484958399</v>
      </c>
      <c r="L3883" s="12">
        <f t="shared" si="243"/>
        <v>42755.768506944441</v>
      </c>
      <c r="M3883" t="b">
        <v>0</v>
      </c>
      <c r="N3883" s="5">
        <v>1</v>
      </c>
      <c r="O3883" t="b">
        <v>0</v>
      </c>
      <c r="P3883" s="5" t="s">
        <v>8303</v>
      </c>
      <c r="Q3883" s="5">
        <f t="shared" si="240"/>
        <v>5</v>
      </c>
      <c r="R3883" s="5">
        <v>25</v>
      </c>
      <c r="S3883" s="5">
        <f t="shared" si="241"/>
        <v>25</v>
      </c>
      <c r="T3883" s="5" t="s">
        <v>8328</v>
      </c>
      <c r="U3883" s="5" t="s">
        <v>8354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12">
        <f t="shared" si="242"/>
        <v>42400.710416666669</v>
      </c>
      <c r="K3884" s="5">
        <v>1451950570</v>
      </c>
      <c r="L3884" s="12">
        <f t="shared" si="243"/>
        <v>42373.733449074076</v>
      </c>
      <c r="M3884" t="b">
        <v>0</v>
      </c>
      <c r="N3884" s="5">
        <v>0</v>
      </c>
      <c r="O3884" t="b">
        <v>0</v>
      </c>
      <c r="P3884" s="5" t="s">
        <v>8303</v>
      </c>
      <c r="Q3884" s="5">
        <f t="shared" si="240"/>
        <v>0</v>
      </c>
      <c r="R3884" s="5" t="e">
        <v>#DIV/0!</v>
      </c>
      <c r="S3884" s="5">
        <f t="shared" si="241"/>
        <v>0</v>
      </c>
      <c r="T3884" s="5" t="s">
        <v>8328</v>
      </c>
      <c r="U3884" s="5" t="s">
        <v>8354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12">
        <f t="shared" si="242"/>
        <v>41884.352650462963</v>
      </c>
      <c r="K3885" s="5">
        <v>1407076069</v>
      </c>
      <c r="L3885" s="12">
        <f t="shared" si="243"/>
        <v>41854.352650462963</v>
      </c>
      <c r="M3885" t="b">
        <v>0</v>
      </c>
      <c r="N3885" s="5">
        <v>0</v>
      </c>
      <c r="O3885" t="b">
        <v>0</v>
      </c>
      <c r="P3885" s="5" t="s">
        <v>8303</v>
      </c>
      <c r="Q3885" s="5">
        <f t="shared" si="240"/>
        <v>0</v>
      </c>
      <c r="R3885" s="5" t="e">
        <v>#DIV/0!</v>
      </c>
      <c r="S3885" s="5">
        <f t="shared" si="241"/>
        <v>0</v>
      </c>
      <c r="T3885" s="5" t="s">
        <v>8328</v>
      </c>
      <c r="U3885" s="5" t="s">
        <v>8354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12">
        <f t="shared" si="242"/>
        <v>42090.499907407408</v>
      </c>
      <c r="K3886" s="5">
        <v>1425322792</v>
      </c>
      <c r="L3886" s="12">
        <f t="shared" si="243"/>
        <v>42065.541574074072</v>
      </c>
      <c r="M3886" t="b">
        <v>0</v>
      </c>
      <c r="N3886" s="5">
        <v>0</v>
      </c>
      <c r="O3886" t="b">
        <v>0</v>
      </c>
      <c r="P3886" s="5" t="s">
        <v>8303</v>
      </c>
      <c r="Q3886" s="5">
        <f t="shared" si="240"/>
        <v>0</v>
      </c>
      <c r="R3886" s="5" t="e">
        <v>#DIV/0!</v>
      </c>
      <c r="S3886" s="5">
        <f t="shared" si="241"/>
        <v>0</v>
      </c>
      <c r="T3886" s="5" t="s">
        <v>8328</v>
      </c>
      <c r="U3886" s="5" t="s">
        <v>8354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12">
        <f t="shared" si="242"/>
        <v>42499.701284722221</v>
      </c>
      <c r="K3887" s="5">
        <v>1460242191</v>
      </c>
      <c r="L3887" s="12">
        <f t="shared" si="243"/>
        <v>42469.701284722221</v>
      </c>
      <c r="M3887" t="b">
        <v>0</v>
      </c>
      <c r="N3887" s="5">
        <v>0</v>
      </c>
      <c r="O3887" t="b">
        <v>0</v>
      </c>
      <c r="P3887" s="5" t="s">
        <v>8303</v>
      </c>
      <c r="Q3887" s="5">
        <f t="shared" si="240"/>
        <v>0</v>
      </c>
      <c r="R3887" s="5" t="e">
        <v>#DIV/0!</v>
      </c>
      <c r="S3887" s="5">
        <f t="shared" si="241"/>
        <v>0</v>
      </c>
      <c r="T3887" s="5" t="s">
        <v>8328</v>
      </c>
      <c r="U3887" s="5" t="s">
        <v>8354</v>
      </c>
    </row>
    <row r="3888" spans="1:21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12">
        <f t="shared" si="242"/>
        <v>41983.978032407409</v>
      </c>
      <c r="K3888" s="5">
        <v>1415683702</v>
      </c>
      <c r="L3888" s="12">
        <f t="shared" si="243"/>
        <v>41953.978032407409</v>
      </c>
      <c r="M3888" t="b">
        <v>0</v>
      </c>
      <c r="N3888" s="5">
        <v>0</v>
      </c>
      <c r="O3888" t="b">
        <v>0</v>
      </c>
      <c r="P3888" s="5" t="s">
        <v>8303</v>
      </c>
      <c r="Q3888" s="5">
        <f t="shared" si="240"/>
        <v>0</v>
      </c>
      <c r="R3888" s="5" t="e">
        <v>#DIV/0!</v>
      </c>
      <c r="S3888" s="5">
        <f t="shared" si="241"/>
        <v>0</v>
      </c>
      <c r="T3888" s="5" t="s">
        <v>8328</v>
      </c>
      <c r="U3888" s="5" t="s">
        <v>8354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12">
        <f t="shared" si="242"/>
        <v>42125.666666666672</v>
      </c>
      <c r="K3889" s="5">
        <v>1426538129</v>
      </c>
      <c r="L3889" s="12">
        <f t="shared" si="243"/>
        <v>42079.607974537037</v>
      </c>
      <c r="M3889" t="b">
        <v>0</v>
      </c>
      <c r="N3889" s="5">
        <v>2</v>
      </c>
      <c r="O3889" t="b">
        <v>0</v>
      </c>
      <c r="P3889" s="5" t="s">
        <v>8303</v>
      </c>
      <c r="Q3889" s="5">
        <f t="shared" si="240"/>
        <v>1.75</v>
      </c>
      <c r="R3889" s="5">
        <v>17.5</v>
      </c>
      <c r="S3889" s="5">
        <f t="shared" si="241"/>
        <v>17.5</v>
      </c>
      <c r="T3889" s="5" t="s">
        <v>8328</v>
      </c>
      <c r="U3889" s="5" t="s">
        <v>8354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12">
        <f t="shared" si="242"/>
        <v>42792.295810185184</v>
      </c>
      <c r="K3890" s="5">
        <v>1485522358</v>
      </c>
      <c r="L3890" s="12">
        <f t="shared" si="243"/>
        <v>42762.295810185184</v>
      </c>
      <c r="M3890" t="b">
        <v>0</v>
      </c>
      <c r="N3890" s="5">
        <v>14</v>
      </c>
      <c r="O3890" t="b">
        <v>0</v>
      </c>
      <c r="P3890" s="5" t="s">
        <v>8269</v>
      </c>
      <c r="Q3890" s="5">
        <f t="shared" si="240"/>
        <v>27.1</v>
      </c>
      <c r="R3890" s="5">
        <v>38.714285714285715</v>
      </c>
      <c r="S3890" s="5">
        <f t="shared" si="241"/>
        <v>38.714285714285715</v>
      </c>
      <c r="T3890" s="5" t="s">
        <v>8328</v>
      </c>
      <c r="U3890" s="5" t="s">
        <v>8329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12">
        <f t="shared" si="242"/>
        <v>42008.726388888885</v>
      </c>
      <c r="K3891" s="5">
        <v>1417651630</v>
      </c>
      <c r="L3891" s="12">
        <f t="shared" si="243"/>
        <v>41976.754976851851</v>
      </c>
      <c r="M3891" t="b">
        <v>0</v>
      </c>
      <c r="N3891" s="5">
        <v>9</v>
      </c>
      <c r="O3891" t="b">
        <v>0</v>
      </c>
      <c r="P3891" s="5" t="s">
        <v>8269</v>
      </c>
      <c r="Q3891" s="5">
        <f t="shared" si="240"/>
        <v>1.4750000000000001</v>
      </c>
      <c r="R3891" s="5">
        <v>13.111111111111111</v>
      </c>
      <c r="S3891" s="5">
        <f t="shared" si="241"/>
        <v>13.111111111111111</v>
      </c>
      <c r="T3891" s="5" t="s">
        <v>8328</v>
      </c>
      <c r="U3891" s="5" t="s">
        <v>8329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12">
        <f t="shared" si="242"/>
        <v>42231.508611111116</v>
      </c>
      <c r="K3892" s="5">
        <v>1434478344</v>
      </c>
      <c r="L3892" s="12">
        <f t="shared" si="243"/>
        <v>42171.508611111116</v>
      </c>
      <c r="M3892" t="b">
        <v>0</v>
      </c>
      <c r="N3892" s="5">
        <v>8</v>
      </c>
      <c r="O3892" t="b">
        <v>0</v>
      </c>
      <c r="P3892" s="5" t="s">
        <v>8269</v>
      </c>
      <c r="Q3892" s="5">
        <f t="shared" si="240"/>
        <v>16.826666666666668</v>
      </c>
      <c r="R3892" s="5">
        <v>315.5</v>
      </c>
      <c r="S3892" s="5">
        <f t="shared" si="241"/>
        <v>315.5</v>
      </c>
      <c r="T3892" s="5" t="s">
        <v>8328</v>
      </c>
      <c r="U3892" s="5" t="s">
        <v>8329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12">
        <f t="shared" si="242"/>
        <v>42085.957638888889</v>
      </c>
      <c r="K3893" s="5">
        <v>1424488244</v>
      </c>
      <c r="L3893" s="12">
        <f t="shared" si="243"/>
        <v>42055.8824537037</v>
      </c>
      <c r="M3893" t="b">
        <v>0</v>
      </c>
      <c r="N3893" s="5">
        <v>7</v>
      </c>
      <c r="O3893" t="b">
        <v>0</v>
      </c>
      <c r="P3893" s="5" t="s">
        <v>8269</v>
      </c>
      <c r="Q3893" s="5">
        <f t="shared" si="240"/>
        <v>32.5</v>
      </c>
      <c r="R3893" s="5">
        <v>37.142857142857146</v>
      </c>
      <c r="S3893" s="5">
        <f t="shared" si="241"/>
        <v>37.142857142857146</v>
      </c>
      <c r="T3893" s="5" t="s">
        <v>8328</v>
      </c>
      <c r="U3893" s="5" t="s">
        <v>8329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12">
        <f t="shared" si="242"/>
        <v>41875.041666666664</v>
      </c>
      <c r="K3894" s="5">
        <v>1408203557</v>
      </c>
      <c r="L3894" s="12">
        <f t="shared" si="243"/>
        <v>41867.402280092589</v>
      </c>
      <c r="M3894" t="b">
        <v>0</v>
      </c>
      <c r="N3894" s="5">
        <v>0</v>
      </c>
      <c r="O3894" t="b">
        <v>0</v>
      </c>
      <c r="P3894" s="5" t="s">
        <v>8269</v>
      </c>
      <c r="Q3894" s="5">
        <f t="shared" si="240"/>
        <v>0</v>
      </c>
      <c r="R3894" s="5" t="e">
        <v>#DIV/0!</v>
      </c>
      <c r="S3894" s="5">
        <f t="shared" si="241"/>
        <v>0</v>
      </c>
      <c r="T3894" s="5" t="s">
        <v>8328</v>
      </c>
      <c r="U3894" s="5" t="s">
        <v>8329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12">
        <f t="shared" si="242"/>
        <v>41821</v>
      </c>
      <c r="K3895" s="5">
        <v>1400600840</v>
      </c>
      <c r="L3895" s="12">
        <f t="shared" si="243"/>
        <v>41779.407870370371</v>
      </c>
      <c r="M3895" t="b">
        <v>0</v>
      </c>
      <c r="N3895" s="5">
        <v>84</v>
      </c>
      <c r="O3895" t="b">
        <v>0</v>
      </c>
      <c r="P3895" s="5" t="s">
        <v>8269</v>
      </c>
      <c r="Q3895" s="5">
        <f t="shared" si="240"/>
        <v>21.55</v>
      </c>
      <c r="R3895" s="5">
        <v>128.27380952380952</v>
      </c>
      <c r="S3895" s="5">
        <f t="shared" si="241"/>
        <v>128.27380952380952</v>
      </c>
      <c r="T3895" s="5" t="s">
        <v>8328</v>
      </c>
      <c r="U3895" s="5" t="s">
        <v>8329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12">
        <f t="shared" si="242"/>
        <v>42709.957638888889</v>
      </c>
      <c r="K3896" s="5">
        <v>1478386812</v>
      </c>
      <c r="L3896" s="12">
        <f t="shared" si="243"/>
        <v>42679.708472222221</v>
      </c>
      <c r="M3896" t="b">
        <v>0</v>
      </c>
      <c r="N3896" s="5">
        <v>11</v>
      </c>
      <c r="O3896" t="b">
        <v>0</v>
      </c>
      <c r="P3896" s="5" t="s">
        <v>8269</v>
      </c>
      <c r="Q3896" s="5">
        <f t="shared" si="240"/>
        <v>3.4666666666666668</v>
      </c>
      <c r="R3896" s="5">
        <v>47.272727272727273</v>
      </c>
      <c r="S3896" s="5">
        <f t="shared" si="241"/>
        <v>47.272727272727273</v>
      </c>
      <c r="T3896" s="5" t="s">
        <v>8328</v>
      </c>
      <c r="U3896" s="5" t="s">
        <v>8329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12">
        <f t="shared" si="242"/>
        <v>42063.000208333338</v>
      </c>
      <c r="K3897" s="5">
        <v>1422424818</v>
      </c>
      <c r="L3897" s="12">
        <f t="shared" si="243"/>
        <v>42032.000208333338</v>
      </c>
      <c r="M3897" t="b">
        <v>0</v>
      </c>
      <c r="N3897" s="5">
        <v>1</v>
      </c>
      <c r="O3897" t="b">
        <v>0</v>
      </c>
      <c r="P3897" s="5" t="s">
        <v>8269</v>
      </c>
      <c r="Q3897" s="5">
        <f t="shared" si="240"/>
        <v>5</v>
      </c>
      <c r="R3897" s="5">
        <v>50</v>
      </c>
      <c r="S3897" s="5">
        <f t="shared" si="241"/>
        <v>50</v>
      </c>
      <c r="T3897" s="5" t="s">
        <v>8328</v>
      </c>
      <c r="U3897" s="5" t="s">
        <v>8329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12">
        <f t="shared" si="242"/>
        <v>41806.941875000004</v>
      </c>
      <c r="K3898" s="5">
        <v>1401770178</v>
      </c>
      <c r="L3898" s="12">
        <f t="shared" si="243"/>
        <v>41792.941875000004</v>
      </c>
      <c r="M3898" t="b">
        <v>0</v>
      </c>
      <c r="N3898" s="5">
        <v>4</v>
      </c>
      <c r="O3898" t="b">
        <v>0</v>
      </c>
      <c r="P3898" s="5" t="s">
        <v>8269</v>
      </c>
      <c r="Q3898" s="5">
        <f t="shared" si="240"/>
        <v>10.625</v>
      </c>
      <c r="R3898" s="5">
        <v>42.5</v>
      </c>
      <c r="S3898" s="5">
        <f t="shared" si="241"/>
        <v>42.5</v>
      </c>
      <c r="T3898" s="5" t="s">
        <v>8328</v>
      </c>
      <c r="U3898" s="5" t="s">
        <v>8329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12">
        <f t="shared" si="242"/>
        <v>42012.62364583333</v>
      </c>
      <c r="K3899" s="5">
        <v>1418158683</v>
      </c>
      <c r="L3899" s="12">
        <f t="shared" si="243"/>
        <v>41982.62364583333</v>
      </c>
      <c r="M3899" t="b">
        <v>0</v>
      </c>
      <c r="N3899" s="5">
        <v>10</v>
      </c>
      <c r="O3899" t="b">
        <v>0</v>
      </c>
      <c r="P3899" s="5" t="s">
        <v>8269</v>
      </c>
      <c r="Q3899" s="5">
        <f t="shared" si="240"/>
        <v>17.600000000000001</v>
      </c>
      <c r="R3899" s="5">
        <v>44</v>
      </c>
      <c r="S3899" s="5">
        <f t="shared" si="241"/>
        <v>44</v>
      </c>
      <c r="T3899" s="5" t="s">
        <v>8328</v>
      </c>
      <c r="U3899" s="5" t="s">
        <v>8329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12">
        <f t="shared" si="242"/>
        <v>42233.416666666672</v>
      </c>
      <c r="K3900" s="5">
        <v>1436355270</v>
      </c>
      <c r="L3900" s="12">
        <f t="shared" si="243"/>
        <v>42193.232291666667</v>
      </c>
      <c r="M3900" t="b">
        <v>0</v>
      </c>
      <c r="N3900" s="5">
        <v>16</v>
      </c>
      <c r="O3900" t="b">
        <v>0</v>
      </c>
      <c r="P3900" s="5" t="s">
        <v>8269</v>
      </c>
      <c r="Q3900" s="5">
        <f t="shared" si="240"/>
        <v>32.56</v>
      </c>
      <c r="R3900" s="5">
        <v>50.875</v>
      </c>
      <c r="S3900" s="5">
        <f t="shared" si="241"/>
        <v>50.875</v>
      </c>
      <c r="T3900" s="5" t="s">
        <v>8328</v>
      </c>
      <c r="U3900" s="5" t="s">
        <v>8329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12">
        <f t="shared" si="242"/>
        <v>41863.525011574078</v>
      </c>
      <c r="K3901" s="5">
        <v>1406140561</v>
      </c>
      <c r="L3901" s="12">
        <f t="shared" si="243"/>
        <v>41843.525011574078</v>
      </c>
      <c r="M3901" t="b">
        <v>0</v>
      </c>
      <c r="N3901" s="5">
        <v>2</v>
      </c>
      <c r="O3901" t="b">
        <v>0</v>
      </c>
      <c r="P3901" s="5" t="s">
        <v>8269</v>
      </c>
      <c r="Q3901" s="5">
        <f t="shared" si="240"/>
        <v>1.25</v>
      </c>
      <c r="R3901" s="5">
        <v>62.5</v>
      </c>
      <c r="S3901" s="5">
        <f t="shared" si="241"/>
        <v>62.5</v>
      </c>
      <c r="T3901" s="5" t="s">
        <v>8328</v>
      </c>
      <c r="U3901" s="5" t="s">
        <v>8329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12">
        <f t="shared" si="242"/>
        <v>42165.842488425929</v>
      </c>
      <c r="K3902" s="5">
        <v>1431396791</v>
      </c>
      <c r="L3902" s="12">
        <f t="shared" si="243"/>
        <v>42135.842488425929</v>
      </c>
      <c r="M3902" t="b">
        <v>0</v>
      </c>
      <c r="N3902" s="5">
        <v>5</v>
      </c>
      <c r="O3902" t="b">
        <v>0</v>
      </c>
      <c r="P3902" s="5" t="s">
        <v>8269</v>
      </c>
      <c r="Q3902" s="5">
        <f t="shared" si="240"/>
        <v>5.4</v>
      </c>
      <c r="R3902" s="5">
        <v>27</v>
      </c>
      <c r="S3902" s="5">
        <f t="shared" si="241"/>
        <v>27</v>
      </c>
      <c r="T3902" s="5" t="s">
        <v>8328</v>
      </c>
      <c r="U3902" s="5" t="s">
        <v>8329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12">
        <f t="shared" si="242"/>
        <v>42357.576377314814</v>
      </c>
      <c r="K3903" s="5">
        <v>1447098599</v>
      </c>
      <c r="L3903" s="12">
        <f t="shared" si="243"/>
        <v>42317.576377314814</v>
      </c>
      <c r="M3903" t="b">
        <v>0</v>
      </c>
      <c r="N3903" s="5">
        <v>1</v>
      </c>
      <c r="O3903" t="b">
        <v>0</v>
      </c>
      <c r="P3903" s="5" t="s">
        <v>8269</v>
      </c>
      <c r="Q3903" s="5">
        <f t="shared" si="240"/>
        <v>0.83333333333333337</v>
      </c>
      <c r="R3903" s="5">
        <v>25</v>
      </c>
      <c r="S3903" s="5">
        <f t="shared" si="241"/>
        <v>25</v>
      </c>
      <c r="T3903" s="5" t="s">
        <v>8328</v>
      </c>
      <c r="U3903" s="5" t="s">
        <v>8329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12">
        <f t="shared" si="242"/>
        <v>42688.259745370371</v>
      </c>
      <c r="K3904" s="5">
        <v>1476962042</v>
      </c>
      <c r="L3904" s="12">
        <f t="shared" si="243"/>
        <v>42663.218078703707</v>
      </c>
      <c r="M3904" t="b">
        <v>0</v>
      </c>
      <c r="N3904" s="5">
        <v>31</v>
      </c>
      <c r="O3904" t="b">
        <v>0</v>
      </c>
      <c r="P3904" s="5" t="s">
        <v>8269</v>
      </c>
      <c r="Q3904" s="5">
        <f t="shared" si="240"/>
        <v>48.833333333333336</v>
      </c>
      <c r="R3904" s="5">
        <v>47.258064516129032</v>
      </c>
      <c r="S3904" s="5">
        <f t="shared" si="241"/>
        <v>47.258064516129032</v>
      </c>
      <c r="T3904" s="5" t="s">
        <v>8328</v>
      </c>
      <c r="U3904" s="5" t="s">
        <v>8329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12">
        <f t="shared" si="242"/>
        <v>42230.568055555559</v>
      </c>
      <c r="K3905" s="5">
        <v>1435709765</v>
      </c>
      <c r="L3905" s="12">
        <f t="shared" si="243"/>
        <v>42185.76116898148</v>
      </c>
      <c r="M3905" t="b">
        <v>0</v>
      </c>
      <c r="N3905" s="5">
        <v>0</v>
      </c>
      <c r="O3905" t="b">
        <v>0</v>
      </c>
      <c r="P3905" s="5" t="s">
        <v>8269</v>
      </c>
      <c r="Q3905" s="5">
        <f t="shared" si="240"/>
        <v>0</v>
      </c>
      <c r="R3905" s="5" t="e">
        <v>#DIV/0!</v>
      </c>
      <c r="S3905" s="5">
        <f t="shared" si="241"/>
        <v>0</v>
      </c>
      <c r="T3905" s="5" t="s">
        <v>8328</v>
      </c>
      <c r="U3905" s="5" t="s">
        <v>8329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12">
        <f t="shared" si="242"/>
        <v>42108.961111111115</v>
      </c>
      <c r="K3906" s="5">
        <v>1427866200</v>
      </c>
      <c r="L3906" s="12">
        <f t="shared" si="243"/>
        <v>42094.979166666672</v>
      </c>
      <c r="M3906" t="b">
        <v>0</v>
      </c>
      <c r="N3906" s="5">
        <v>2</v>
      </c>
      <c r="O3906" t="b">
        <v>0</v>
      </c>
      <c r="P3906" s="5" t="s">
        <v>8269</v>
      </c>
      <c r="Q3906" s="5">
        <f t="shared" ref="Q3906:Q3969" si="244">E3906*100/D3906</f>
        <v>0.03</v>
      </c>
      <c r="R3906" s="5">
        <v>1.5</v>
      </c>
      <c r="S3906" s="5">
        <f t="shared" ref="S3906:S3969" si="245">IFERROR(R3906,0)</f>
        <v>1.5</v>
      </c>
      <c r="T3906" s="5" t="s">
        <v>8328</v>
      </c>
      <c r="U3906" s="5" t="s">
        <v>8329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12">
        <f t="shared" ref="J3907:J3970" si="246">(I3907/86400)+25569+(-6/24)</f>
        <v>42166.708333333328</v>
      </c>
      <c r="K3907" s="5">
        <v>1430405903</v>
      </c>
      <c r="L3907" s="12">
        <f t="shared" ref="L3907:L3970" si="247">(K3907/86400)+25569+(-6/24)</f>
        <v>42124.373877314814</v>
      </c>
      <c r="M3907" t="b">
        <v>0</v>
      </c>
      <c r="N3907" s="5">
        <v>7</v>
      </c>
      <c r="O3907" t="b">
        <v>0</v>
      </c>
      <c r="P3907" s="5" t="s">
        <v>8269</v>
      </c>
      <c r="Q3907" s="5">
        <f t="shared" si="244"/>
        <v>11.533333333333333</v>
      </c>
      <c r="R3907" s="5">
        <v>24.714285714285715</v>
      </c>
      <c r="S3907" s="5">
        <f t="shared" si="245"/>
        <v>24.714285714285715</v>
      </c>
      <c r="T3907" s="5" t="s">
        <v>8328</v>
      </c>
      <c r="U3907" s="5" t="s">
        <v>8329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12">
        <f t="shared" si="246"/>
        <v>42181.309027777781</v>
      </c>
      <c r="K3908" s="5">
        <v>1432072893</v>
      </c>
      <c r="L3908" s="12">
        <f t="shared" si="247"/>
        <v>42143.667743055557</v>
      </c>
      <c r="M3908" t="b">
        <v>0</v>
      </c>
      <c r="N3908" s="5">
        <v>16</v>
      </c>
      <c r="O3908" t="b">
        <v>0</v>
      </c>
      <c r="P3908" s="5" t="s">
        <v>8269</v>
      </c>
      <c r="Q3908" s="5">
        <f t="shared" si="244"/>
        <v>67.333333333333329</v>
      </c>
      <c r="R3908" s="5">
        <v>63.125</v>
      </c>
      <c r="S3908" s="5">
        <f t="shared" si="245"/>
        <v>63.125</v>
      </c>
      <c r="T3908" s="5" t="s">
        <v>8328</v>
      </c>
      <c r="U3908" s="5" t="s">
        <v>8329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12">
        <f t="shared" si="246"/>
        <v>41938.588888888888</v>
      </c>
      <c r="K3909" s="5">
        <v>1411587606</v>
      </c>
      <c r="L3909" s="12">
        <f t="shared" si="247"/>
        <v>41906.569513888891</v>
      </c>
      <c r="M3909" t="b">
        <v>0</v>
      </c>
      <c r="N3909" s="5">
        <v>4</v>
      </c>
      <c r="O3909" t="b">
        <v>0</v>
      </c>
      <c r="P3909" s="5" t="s">
        <v>8269</v>
      </c>
      <c r="Q3909" s="5">
        <f t="shared" si="244"/>
        <v>15.3</v>
      </c>
      <c r="R3909" s="5">
        <v>38.25</v>
      </c>
      <c r="S3909" s="5">
        <f t="shared" si="245"/>
        <v>38.25</v>
      </c>
      <c r="T3909" s="5" t="s">
        <v>8328</v>
      </c>
      <c r="U3909" s="5" t="s">
        <v>8329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12">
        <f t="shared" si="246"/>
        <v>41848.885370370372</v>
      </c>
      <c r="K3910" s="5">
        <v>1405307696</v>
      </c>
      <c r="L3910" s="12">
        <f t="shared" si="247"/>
        <v>41833.885370370372</v>
      </c>
      <c r="M3910" t="b">
        <v>0</v>
      </c>
      <c r="N3910" s="5">
        <v>4</v>
      </c>
      <c r="O3910" t="b">
        <v>0</v>
      </c>
      <c r="P3910" s="5" t="s">
        <v>8269</v>
      </c>
      <c r="Q3910" s="5">
        <f t="shared" si="244"/>
        <v>8.6666666666666661</v>
      </c>
      <c r="R3910" s="5">
        <v>16.25</v>
      </c>
      <c r="S3910" s="5">
        <f t="shared" si="245"/>
        <v>16.25</v>
      </c>
      <c r="T3910" s="5" t="s">
        <v>8328</v>
      </c>
      <c r="U3910" s="5" t="s">
        <v>8329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12">
        <f t="shared" si="246"/>
        <v>41893.109282407408</v>
      </c>
      <c r="K3911" s="5">
        <v>1407832642</v>
      </c>
      <c r="L3911" s="12">
        <f t="shared" si="247"/>
        <v>41863.109282407408</v>
      </c>
      <c r="M3911" t="b">
        <v>0</v>
      </c>
      <c r="N3911" s="5">
        <v>4</v>
      </c>
      <c r="O3911" t="b">
        <v>0</v>
      </c>
      <c r="P3911" s="5" t="s">
        <v>8269</v>
      </c>
      <c r="Q3911" s="5">
        <f t="shared" si="244"/>
        <v>0.22500000000000001</v>
      </c>
      <c r="R3911" s="5">
        <v>33.75</v>
      </c>
      <c r="S3911" s="5">
        <f t="shared" si="245"/>
        <v>33.75</v>
      </c>
      <c r="T3911" s="5" t="s">
        <v>8328</v>
      </c>
      <c r="U3911" s="5" t="s">
        <v>8329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12">
        <f t="shared" si="246"/>
        <v>42254.506909722222</v>
      </c>
      <c r="K3912" s="5">
        <v>1439057397</v>
      </c>
      <c r="L3912" s="12">
        <f t="shared" si="247"/>
        <v>42224.506909722222</v>
      </c>
      <c r="M3912" t="b">
        <v>0</v>
      </c>
      <c r="N3912" s="5">
        <v>3</v>
      </c>
      <c r="O3912" t="b">
        <v>0</v>
      </c>
      <c r="P3912" s="5" t="s">
        <v>8269</v>
      </c>
      <c r="Q3912" s="5">
        <f t="shared" si="244"/>
        <v>3.0833333333333335</v>
      </c>
      <c r="R3912" s="5">
        <v>61.666666666666664</v>
      </c>
      <c r="S3912" s="5">
        <f t="shared" si="245"/>
        <v>61.666666666666664</v>
      </c>
      <c r="T3912" s="5" t="s">
        <v>8328</v>
      </c>
      <c r="U3912" s="5" t="s">
        <v>8329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12">
        <f t="shared" si="246"/>
        <v>41969.603900462964</v>
      </c>
      <c r="K3913" s="5">
        <v>1414438177</v>
      </c>
      <c r="L3913" s="12">
        <f t="shared" si="247"/>
        <v>41939.5622337963</v>
      </c>
      <c r="M3913" t="b">
        <v>0</v>
      </c>
      <c r="N3913" s="5">
        <v>36</v>
      </c>
      <c r="O3913" t="b">
        <v>0</v>
      </c>
      <c r="P3913" s="5" t="s">
        <v>8269</v>
      </c>
      <c r="Q3913" s="5">
        <f t="shared" si="244"/>
        <v>37.412500000000001</v>
      </c>
      <c r="R3913" s="5">
        <v>83.138888888888886</v>
      </c>
      <c r="S3913" s="5">
        <f t="shared" si="245"/>
        <v>83.138888888888886</v>
      </c>
      <c r="T3913" s="5" t="s">
        <v>8328</v>
      </c>
      <c r="U3913" s="5" t="s">
        <v>8329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12">
        <f t="shared" si="246"/>
        <v>42118.940972222219</v>
      </c>
      <c r="K3914" s="5">
        <v>1424759330</v>
      </c>
      <c r="L3914" s="12">
        <f t="shared" si="247"/>
        <v>42059.020023148143</v>
      </c>
      <c r="M3914" t="b">
        <v>0</v>
      </c>
      <c r="N3914" s="5">
        <v>1</v>
      </c>
      <c r="O3914" t="b">
        <v>0</v>
      </c>
      <c r="P3914" s="5" t="s">
        <v>8269</v>
      </c>
      <c r="Q3914" s="5">
        <f t="shared" si="244"/>
        <v>6.6666666666666671E-3</v>
      </c>
      <c r="R3914" s="5">
        <v>1</v>
      </c>
      <c r="S3914" s="5">
        <f t="shared" si="245"/>
        <v>1</v>
      </c>
      <c r="T3914" s="5" t="s">
        <v>8328</v>
      </c>
      <c r="U3914" s="5" t="s">
        <v>8329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12">
        <f t="shared" si="246"/>
        <v>42338.002881944441</v>
      </c>
      <c r="K3915" s="5">
        <v>1446267849</v>
      </c>
      <c r="L3915" s="12">
        <f t="shared" si="247"/>
        <v>42307.961215277777</v>
      </c>
      <c r="M3915" t="b">
        <v>0</v>
      </c>
      <c r="N3915" s="5">
        <v>7</v>
      </c>
      <c r="O3915" t="b">
        <v>0</v>
      </c>
      <c r="P3915" s="5" t="s">
        <v>8269</v>
      </c>
      <c r="Q3915" s="5">
        <f t="shared" si="244"/>
        <v>10</v>
      </c>
      <c r="R3915" s="5">
        <v>142.85714285714286</v>
      </c>
      <c r="S3915" s="5">
        <f t="shared" si="245"/>
        <v>142.85714285714286</v>
      </c>
      <c r="T3915" s="5" t="s">
        <v>8328</v>
      </c>
      <c r="U3915" s="5" t="s">
        <v>8329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12">
        <f t="shared" si="246"/>
        <v>42134.707638888889</v>
      </c>
      <c r="K3916" s="5">
        <v>1429558756</v>
      </c>
      <c r="L3916" s="12">
        <f t="shared" si="247"/>
        <v>42114.568935185191</v>
      </c>
      <c r="M3916" t="b">
        <v>0</v>
      </c>
      <c r="N3916" s="5">
        <v>27</v>
      </c>
      <c r="O3916" t="b">
        <v>0</v>
      </c>
      <c r="P3916" s="5" t="s">
        <v>8269</v>
      </c>
      <c r="Q3916" s="5">
        <f t="shared" si="244"/>
        <v>36.36</v>
      </c>
      <c r="R3916" s="5">
        <v>33.666666666666664</v>
      </c>
      <c r="S3916" s="5">
        <f t="shared" si="245"/>
        <v>33.666666666666664</v>
      </c>
      <c r="T3916" s="5" t="s">
        <v>8328</v>
      </c>
      <c r="U3916" s="5" t="s">
        <v>8329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12">
        <f t="shared" si="246"/>
        <v>42522.73505787037</v>
      </c>
      <c r="K3917" s="5">
        <v>1462232309</v>
      </c>
      <c r="L3917" s="12">
        <f t="shared" si="247"/>
        <v>42492.73505787037</v>
      </c>
      <c r="M3917" t="b">
        <v>0</v>
      </c>
      <c r="N3917" s="5">
        <v>1</v>
      </c>
      <c r="O3917" t="b">
        <v>0</v>
      </c>
      <c r="P3917" s="5" t="s">
        <v>8269</v>
      </c>
      <c r="Q3917" s="5">
        <f t="shared" si="244"/>
        <v>0.33333333333333331</v>
      </c>
      <c r="R3917" s="5">
        <v>5</v>
      </c>
      <c r="S3917" s="5">
        <f t="shared" si="245"/>
        <v>5</v>
      </c>
      <c r="T3917" s="5" t="s">
        <v>8328</v>
      </c>
      <c r="U3917" s="5" t="s">
        <v>8329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12">
        <f t="shared" si="246"/>
        <v>42524.221666666665</v>
      </c>
      <c r="K3918" s="5">
        <v>1462360752</v>
      </c>
      <c r="L3918" s="12">
        <f t="shared" si="247"/>
        <v>42494.221666666665</v>
      </c>
      <c r="M3918" t="b">
        <v>0</v>
      </c>
      <c r="N3918" s="5">
        <v>0</v>
      </c>
      <c r="O3918" t="b">
        <v>0</v>
      </c>
      <c r="P3918" s="5" t="s">
        <v>8269</v>
      </c>
      <c r="Q3918" s="5">
        <f t="shared" si="244"/>
        <v>0</v>
      </c>
      <c r="R3918" s="5" t="e">
        <v>#DIV/0!</v>
      </c>
      <c r="S3918" s="5">
        <f t="shared" si="245"/>
        <v>0</v>
      </c>
      <c r="T3918" s="5" t="s">
        <v>8328</v>
      </c>
      <c r="U3918" s="5" t="s">
        <v>8329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12">
        <f t="shared" si="246"/>
        <v>41893.277326388888</v>
      </c>
      <c r="K3919" s="5">
        <v>1407847161</v>
      </c>
      <c r="L3919" s="12">
        <f t="shared" si="247"/>
        <v>41863.277326388888</v>
      </c>
      <c r="M3919" t="b">
        <v>0</v>
      </c>
      <c r="N3919" s="5">
        <v>1</v>
      </c>
      <c r="O3919" t="b">
        <v>0</v>
      </c>
      <c r="P3919" s="5" t="s">
        <v>8269</v>
      </c>
      <c r="Q3919" s="5">
        <f t="shared" si="244"/>
        <v>0.2857142857142857</v>
      </c>
      <c r="R3919" s="5">
        <v>10</v>
      </c>
      <c r="S3919" s="5">
        <f t="shared" si="245"/>
        <v>10</v>
      </c>
      <c r="T3919" s="5" t="s">
        <v>8328</v>
      </c>
      <c r="U3919" s="5" t="s">
        <v>8329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12">
        <f t="shared" si="246"/>
        <v>41855.416666666664</v>
      </c>
      <c r="K3920" s="5">
        <v>1406131023</v>
      </c>
      <c r="L3920" s="12">
        <f t="shared" si="247"/>
        <v>41843.414618055554</v>
      </c>
      <c r="M3920" t="b">
        <v>0</v>
      </c>
      <c r="N3920" s="5">
        <v>3</v>
      </c>
      <c r="O3920" t="b">
        <v>0</v>
      </c>
      <c r="P3920" s="5" t="s">
        <v>8269</v>
      </c>
      <c r="Q3920" s="5">
        <f t="shared" si="244"/>
        <v>0.2</v>
      </c>
      <c r="R3920" s="5">
        <v>40</v>
      </c>
      <c r="S3920" s="5">
        <f t="shared" si="245"/>
        <v>40</v>
      </c>
      <c r="T3920" s="5" t="s">
        <v>8328</v>
      </c>
      <c r="U3920" s="5" t="s">
        <v>8329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12">
        <f t="shared" si="246"/>
        <v>42386.75</v>
      </c>
      <c r="K3921" s="5">
        <v>1450628773</v>
      </c>
      <c r="L3921" s="12">
        <f t="shared" si="247"/>
        <v>42358.434872685189</v>
      </c>
      <c r="M3921" t="b">
        <v>0</v>
      </c>
      <c r="N3921" s="5">
        <v>3</v>
      </c>
      <c r="O3921" t="b">
        <v>0</v>
      </c>
      <c r="P3921" s="5" t="s">
        <v>8269</v>
      </c>
      <c r="Q3921" s="5">
        <f t="shared" si="244"/>
        <v>1.8</v>
      </c>
      <c r="R3921" s="5">
        <v>30</v>
      </c>
      <c r="S3921" s="5">
        <f t="shared" si="245"/>
        <v>30</v>
      </c>
      <c r="T3921" s="5" t="s">
        <v>8328</v>
      </c>
      <c r="U3921" s="5" t="s">
        <v>8329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12">
        <f t="shared" si="246"/>
        <v>42687.178935185184</v>
      </c>
      <c r="K3922" s="5">
        <v>1476436660</v>
      </c>
      <c r="L3922" s="12">
        <f t="shared" si="247"/>
        <v>42657.13726851852</v>
      </c>
      <c r="M3922" t="b">
        <v>0</v>
      </c>
      <c r="N3922" s="5">
        <v>3</v>
      </c>
      <c r="O3922" t="b">
        <v>0</v>
      </c>
      <c r="P3922" s="5" t="s">
        <v>8269</v>
      </c>
      <c r="Q3922" s="5">
        <f t="shared" si="244"/>
        <v>5.4</v>
      </c>
      <c r="R3922" s="5">
        <v>45</v>
      </c>
      <c r="S3922" s="5">
        <f t="shared" si="245"/>
        <v>45</v>
      </c>
      <c r="T3922" s="5" t="s">
        <v>8328</v>
      </c>
      <c r="U3922" s="5" t="s">
        <v>8329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12">
        <f t="shared" si="246"/>
        <v>41938.5</v>
      </c>
      <c r="K3923" s="5">
        <v>1413291655</v>
      </c>
      <c r="L3923" s="12">
        <f t="shared" si="247"/>
        <v>41926.292303240742</v>
      </c>
      <c r="M3923" t="b">
        <v>0</v>
      </c>
      <c r="N3923" s="5">
        <v>0</v>
      </c>
      <c r="O3923" t="b">
        <v>0</v>
      </c>
      <c r="P3923" s="5" t="s">
        <v>8269</v>
      </c>
      <c r="Q3923" s="5">
        <f t="shared" si="244"/>
        <v>0</v>
      </c>
      <c r="R3923" s="5" t="e">
        <v>#DIV/0!</v>
      </c>
      <c r="S3923" s="5">
        <f t="shared" si="245"/>
        <v>0</v>
      </c>
      <c r="T3923" s="5" t="s">
        <v>8328</v>
      </c>
      <c r="U3923" s="5" t="s">
        <v>8329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12">
        <f t="shared" si="246"/>
        <v>42065.708333333328</v>
      </c>
      <c r="K3924" s="5">
        <v>1421432810</v>
      </c>
      <c r="L3924" s="12">
        <f t="shared" si="247"/>
        <v>42020.518634259264</v>
      </c>
      <c r="M3924" t="b">
        <v>0</v>
      </c>
      <c r="N3924" s="5">
        <v>6</v>
      </c>
      <c r="O3924" t="b">
        <v>0</v>
      </c>
      <c r="P3924" s="5" t="s">
        <v>8269</v>
      </c>
      <c r="Q3924" s="5">
        <f t="shared" si="244"/>
        <v>8.1333333333333329</v>
      </c>
      <c r="R3924" s="5">
        <v>10.166666666666666</v>
      </c>
      <c r="S3924" s="5">
        <f t="shared" si="245"/>
        <v>10.166666666666666</v>
      </c>
      <c r="T3924" s="5" t="s">
        <v>8328</v>
      </c>
      <c r="U3924" s="5" t="s">
        <v>8329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12">
        <f t="shared" si="246"/>
        <v>42103.729988425926</v>
      </c>
      <c r="K3925" s="5">
        <v>1426203071</v>
      </c>
      <c r="L3925" s="12">
        <f t="shared" si="247"/>
        <v>42075.729988425926</v>
      </c>
      <c r="M3925" t="b">
        <v>0</v>
      </c>
      <c r="N3925" s="5">
        <v>17</v>
      </c>
      <c r="O3925" t="b">
        <v>0</v>
      </c>
      <c r="P3925" s="5" t="s">
        <v>8269</v>
      </c>
      <c r="Q3925" s="5">
        <f t="shared" si="244"/>
        <v>12.034782608695652</v>
      </c>
      <c r="R3925" s="5">
        <v>81.411764705882348</v>
      </c>
      <c r="S3925" s="5">
        <f t="shared" si="245"/>
        <v>81.411764705882348</v>
      </c>
      <c r="T3925" s="5" t="s">
        <v>8328</v>
      </c>
      <c r="U3925" s="5" t="s">
        <v>8329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12">
        <f t="shared" si="246"/>
        <v>41816.709745370368</v>
      </c>
      <c r="K3926" s="5">
        <v>1401231722</v>
      </c>
      <c r="L3926" s="12">
        <f t="shared" si="247"/>
        <v>41786.709745370368</v>
      </c>
      <c r="M3926" t="b">
        <v>0</v>
      </c>
      <c r="N3926" s="5">
        <v>40</v>
      </c>
      <c r="O3926" t="b">
        <v>0</v>
      </c>
      <c r="P3926" s="5" t="s">
        <v>8269</v>
      </c>
      <c r="Q3926" s="5">
        <f t="shared" si="244"/>
        <v>15.266666666666667</v>
      </c>
      <c r="R3926" s="5">
        <v>57.25</v>
      </c>
      <c r="S3926" s="5">
        <f t="shared" si="245"/>
        <v>57.25</v>
      </c>
      <c r="T3926" s="5" t="s">
        <v>8328</v>
      </c>
      <c r="U3926" s="5" t="s">
        <v>8329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12">
        <f t="shared" si="246"/>
        <v>41850.620821759258</v>
      </c>
      <c r="K3927" s="5">
        <v>1404161639</v>
      </c>
      <c r="L3927" s="12">
        <f t="shared" si="247"/>
        <v>41820.620821759258</v>
      </c>
      <c r="M3927" t="b">
        <v>0</v>
      </c>
      <c r="N3927" s="5">
        <v>3</v>
      </c>
      <c r="O3927" t="b">
        <v>0</v>
      </c>
      <c r="P3927" s="5" t="s">
        <v>8269</v>
      </c>
      <c r="Q3927" s="5">
        <f t="shared" si="244"/>
        <v>10</v>
      </c>
      <c r="R3927" s="5">
        <v>5</v>
      </c>
      <c r="S3927" s="5">
        <f t="shared" si="245"/>
        <v>5</v>
      </c>
      <c r="T3927" s="5" t="s">
        <v>8328</v>
      </c>
      <c r="U3927" s="5" t="s">
        <v>8329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12">
        <f t="shared" si="246"/>
        <v>41999.835046296299</v>
      </c>
      <c r="K3928" s="5">
        <v>1417053748</v>
      </c>
      <c r="L3928" s="12">
        <f t="shared" si="247"/>
        <v>41969.835046296299</v>
      </c>
      <c r="M3928" t="b">
        <v>0</v>
      </c>
      <c r="N3928" s="5">
        <v>1</v>
      </c>
      <c r="O3928" t="b">
        <v>0</v>
      </c>
      <c r="P3928" s="5" t="s">
        <v>8269</v>
      </c>
      <c r="Q3928" s="5">
        <f t="shared" si="244"/>
        <v>0.3</v>
      </c>
      <c r="R3928" s="5">
        <v>15</v>
      </c>
      <c r="S3928" s="5">
        <f t="shared" si="245"/>
        <v>15</v>
      </c>
      <c r="T3928" s="5" t="s">
        <v>8328</v>
      </c>
      <c r="U3928" s="5" t="s">
        <v>8329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12">
        <f t="shared" si="246"/>
        <v>41860.017407407409</v>
      </c>
      <c r="K3929" s="5">
        <v>1404973504</v>
      </c>
      <c r="L3929" s="12">
        <f t="shared" si="247"/>
        <v>41830.017407407409</v>
      </c>
      <c r="M3929" t="b">
        <v>0</v>
      </c>
      <c r="N3929" s="5">
        <v>2</v>
      </c>
      <c r="O3929" t="b">
        <v>0</v>
      </c>
      <c r="P3929" s="5" t="s">
        <v>8269</v>
      </c>
      <c r="Q3929" s="5">
        <f t="shared" si="244"/>
        <v>1</v>
      </c>
      <c r="R3929" s="5">
        <v>12.5</v>
      </c>
      <c r="S3929" s="5">
        <f t="shared" si="245"/>
        <v>12.5</v>
      </c>
      <c r="T3929" s="5" t="s">
        <v>8328</v>
      </c>
      <c r="U3929" s="5" t="s">
        <v>8329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12">
        <f t="shared" si="246"/>
        <v>42292.957638888889</v>
      </c>
      <c r="K3930" s="5">
        <v>1442593427</v>
      </c>
      <c r="L3930" s="12">
        <f t="shared" si="247"/>
        <v>42265.433182870373</v>
      </c>
      <c r="M3930" t="b">
        <v>0</v>
      </c>
      <c r="N3930" s="5">
        <v>7</v>
      </c>
      <c r="O3930" t="b">
        <v>0</v>
      </c>
      <c r="P3930" s="5" t="s">
        <v>8269</v>
      </c>
      <c r="Q3930" s="5">
        <f t="shared" si="244"/>
        <v>13.02</v>
      </c>
      <c r="R3930" s="5">
        <v>93</v>
      </c>
      <c r="S3930" s="5">
        <f t="shared" si="245"/>
        <v>93</v>
      </c>
      <c r="T3930" s="5" t="s">
        <v>8328</v>
      </c>
      <c r="U3930" s="5" t="s">
        <v>8329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12">
        <f t="shared" si="246"/>
        <v>42631.577141203699</v>
      </c>
      <c r="K3931" s="5">
        <v>1471636265</v>
      </c>
      <c r="L3931" s="12">
        <f t="shared" si="247"/>
        <v>42601.577141203699</v>
      </c>
      <c r="M3931" t="b">
        <v>0</v>
      </c>
      <c r="N3931" s="5">
        <v>14</v>
      </c>
      <c r="O3931" t="b">
        <v>0</v>
      </c>
      <c r="P3931" s="5" t="s">
        <v>8269</v>
      </c>
      <c r="Q3931" s="5">
        <f t="shared" si="244"/>
        <v>2.2650000000000001</v>
      </c>
      <c r="R3931" s="5">
        <v>32.357142857142854</v>
      </c>
      <c r="S3931" s="5">
        <f t="shared" si="245"/>
        <v>32.357142857142854</v>
      </c>
      <c r="T3931" s="5" t="s">
        <v>8328</v>
      </c>
      <c r="U3931" s="5" t="s">
        <v>8329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12">
        <f t="shared" si="246"/>
        <v>42461</v>
      </c>
      <c r="K3932" s="5">
        <v>1457078868</v>
      </c>
      <c r="L3932" s="12">
        <f t="shared" si="247"/>
        <v>42433.088749999995</v>
      </c>
      <c r="M3932" t="b">
        <v>0</v>
      </c>
      <c r="N3932" s="5">
        <v>0</v>
      </c>
      <c r="O3932" t="b">
        <v>0</v>
      </c>
      <c r="P3932" s="5" t="s">
        <v>8269</v>
      </c>
      <c r="Q3932" s="5">
        <f t="shared" si="244"/>
        <v>0</v>
      </c>
      <c r="R3932" s="5" t="e">
        <v>#DIV/0!</v>
      </c>
      <c r="S3932" s="5">
        <f t="shared" si="245"/>
        <v>0</v>
      </c>
      <c r="T3932" s="5" t="s">
        <v>8328</v>
      </c>
      <c r="U3932" s="5" t="s">
        <v>8329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12">
        <f t="shared" si="246"/>
        <v>42252.901701388888</v>
      </c>
      <c r="K3933" s="5">
        <v>1439350707</v>
      </c>
      <c r="L3933" s="12">
        <f t="shared" si="247"/>
        <v>42227.901701388888</v>
      </c>
      <c r="M3933" t="b">
        <v>0</v>
      </c>
      <c r="N3933" s="5">
        <v>0</v>
      </c>
      <c r="O3933" t="b">
        <v>0</v>
      </c>
      <c r="P3933" s="5" t="s">
        <v>8269</v>
      </c>
      <c r="Q3933" s="5">
        <f t="shared" si="244"/>
        <v>0</v>
      </c>
      <c r="R3933" s="5" t="e">
        <v>#DIV/0!</v>
      </c>
      <c r="S3933" s="5">
        <f t="shared" si="245"/>
        <v>0</v>
      </c>
      <c r="T3933" s="5" t="s">
        <v>8328</v>
      </c>
      <c r="U3933" s="5" t="s">
        <v>8329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12">
        <f t="shared" si="246"/>
        <v>42444.876898148148</v>
      </c>
      <c r="K3934" s="5">
        <v>1455508964</v>
      </c>
      <c r="L3934" s="12">
        <f t="shared" si="247"/>
        <v>42414.918564814812</v>
      </c>
      <c r="M3934" t="b">
        <v>0</v>
      </c>
      <c r="N3934" s="5">
        <v>1</v>
      </c>
      <c r="O3934" t="b">
        <v>0</v>
      </c>
      <c r="P3934" s="5" t="s">
        <v>8269</v>
      </c>
      <c r="Q3934" s="5">
        <f t="shared" si="244"/>
        <v>8.3333333333333332E-3</v>
      </c>
      <c r="R3934" s="5">
        <v>1</v>
      </c>
      <c r="S3934" s="5">
        <f t="shared" si="245"/>
        <v>1</v>
      </c>
      <c r="T3934" s="5" t="s">
        <v>8328</v>
      </c>
      <c r="U3934" s="5" t="s">
        <v>8329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12">
        <f t="shared" si="246"/>
        <v>42567.779861111107</v>
      </c>
      <c r="K3935" s="5">
        <v>1466205262</v>
      </c>
      <c r="L3935" s="12">
        <f t="shared" si="247"/>
        <v>42538.718310185184</v>
      </c>
      <c r="M3935" t="b">
        <v>0</v>
      </c>
      <c r="N3935" s="5">
        <v>12</v>
      </c>
      <c r="O3935" t="b">
        <v>0</v>
      </c>
      <c r="P3935" s="5" t="s">
        <v>8269</v>
      </c>
      <c r="Q3935" s="5">
        <f t="shared" si="244"/>
        <v>15.742857142857142</v>
      </c>
      <c r="R3935" s="5">
        <v>91.833333333333329</v>
      </c>
      <c r="S3935" s="5">
        <f t="shared" si="245"/>
        <v>91.833333333333329</v>
      </c>
      <c r="T3935" s="5" t="s">
        <v>8328</v>
      </c>
      <c r="U3935" s="5" t="s">
        <v>8329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12">
        <f t="shared" si="246"/>
        <v>42278.291666666672</v>
      </c>
      <c r="K3936" s="5">
        <v>1439827639</v>
      </c>
      <c r="L3936" s="12">
        <f t="shared" si="247"/>
        <v>42233.421747685185</v>
      </c>
      <c r="M3936" t="b">
        <v>0</v>
      </c>
      <c r="N3936" s="5">
        <v>12</v>
      </c>
      <c r="O3936" t="b">
        <v>0</v>
      </c>
      <c r="P3936" s="5" t="s">
        <v>8269</v>
      </c>
      <c r="Q3936" s="5">
        <f t="shared" si="244"/>
        <v>11</v>
      </c>
      <c r="R3936" s="5">
        <v>45.833333333333336</v>
      </c>
      <c r="S3936" s="5">
        <f t="shared" si="245"/>
        <v>45.833333333333336</v>
      </c>
      <c r="T3936" s="5" t="s">
        <v>8328</v>
      </c>
      <c r="U3936" s="5" t="s">
        <v>8329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12">
        <f t="shared" si="246"/>
        <v>42281.406782407408</v>
      </c>
      <c r="K3937" s="5">
        <v>1438789546</v>
      </c>
      <c r="L3937" s="12">
        <f t="shared" si="247"/>
        <v>42221.406782407408</v>
      </c>
      <c r="M3937" t="b">
        <v>0</v>
      </c>
      <c r="N3937" s="5">
        <v>23</v>
      </c>
      <c r="O3937" t="b">
        <v>0</v>
      </c>
      <c r="P3937" s="5" t="s">
        <v>8269</v>
      </c>
      <c r="Q3937" s="5">
        <f t="shared" si="244"/>
        <v>43.833333333333336</v>
      </c>
      <c r="R3937" s="5">
        <v>57.173913043478258</v>
      </c>
      <c r="S3937" s="5">
        <f t="shared" si="245"/>
        <v>57.173913043478258</v>
      </c>
      <c r="T3937" s="5" t="s">
        <v>8328</v>
      </c>
      <c r="U3937" s="5" t="s">
        <v>8329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12">
        <f t="shared" si="246"/>
        <v>42705.054629629631</v>
      </c>
      <c r="K3938" s="5">
        <v>1477981120</v>
      </c>
      <c r="L3938" s="12">
        <f t="shared" si="247"/>
        <v>42675.012962962966</v>
      </c>
      <c r="M3938" t="b">
        <v>0</v>
      </c>
      <c r="N3938" s="5">
        <v>0</v>
      </c>
      <c r="O3938" t="b">
        <v>0</v>
      </c>
      <c r="P3938" s="5" t="s">
        <v>8269</v>
      </c>
      <c r="Q3938" s="5">
        <f t="shared" si="244"/>
        <v>0</v>
      </c>
      <c r="R3938" s="5" t="e">
        <v>#DIV/0!</v>
      </c>
      <c r="S3938" s="5">
        <f t="shared" si="245"/>
        <v>0</v>
      </c>
      <c r="T3938" s="5" t="s">
        <v>8328</v>
      </c>
      <c r="U3938" s="5" t="s">
        <v>8329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12">
        <f t="shared" si="246"/>
        <v>42562.381481481483</v>
      </c>
      <c r="K3939" s="5">
        <v>1465830560</v>
      </c>
      <c r="L3939" s="12">
        <f t="shared" si="247"/>
        <v>42534.381481481483</v>
      </c>
      <c r="M3939" t="b">
        <v>0</v>
      </c>
      <c r="N3939" s="5">
        <v>10</v>
      </c>
      <c r="O3939" t="b">
        <v>0</v>
      </c>
      <c r="P3939" s="5" t="s">
        <v>8269</v>
      </c>
      <c r="Q3939" s="5">
        <f t="shared" si="244"/>
        <v>86.135181975736572</v>
      </c>
      <c r="R3939" s="5">
        <v>248.5</v>
      </c>
      <c r="S3939" s="5">
        <f t="shared" si="245"/>
        <v>248.5</v>
      </c>
      <c r="T3939" s="5" t="s">
        <v>8328</v>
      </c>
      <c r="U3939" s="5" t="s">
        <v>8329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12">
        <f t="shared" si="246"/>
        <v>42182.655717592592</v>
      </c>
      <c r="K3940" s="5">
        <v>1432763054</v>
      </c>
      <c r="L3940" s="12">
        <f t="shared" si="247"/>
        <v>42151.655717592592</v>
      </c>
      <c r="M3940" t="b">
        <v>0</v>
      </c>
      <c r="N3940" s="5">
        <v>5</v>
      </c>
      <c r="O3940" t="b">
        <v>0</v>
      </c>
      <c r="P3940" s="5" t="s">
        <v>8269</v>
      </c>
      <c r="Q3940" s="5">
        <f t="shared" si="244"/>
        <v>12.196620583717358</v>
      </c>
      <c r="R3940" s="5">
        <v>79.400000000000006</v>
      </c>
      <c r="S3940" s="5">
        <f t="shared" si="245"/>
        <v>79.400000000000006</v>
      </c>
      <c r="T3940" s="5" t="s">
        <v>8328</v>
      </c>
      <c r="U3940" s="5" t="s">
        <v>8329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12">
        <f t="shared" si="246"/>
        <v>41918.9375</v>
      </c>
      <c r="K3941" s="5">
        <v>1412328979</v>
      </c>
      <c r="L3941" s="12">
        <f t="shared" si="247"/>
        <v>41915.150219907409</v>
      </c>
      <c r="M3941" t="b">
        <v>0</v>
      </c>
      <c r="N3941" s="5">
        <v>1</v>
      </c>
      <c r="O3941" t="b">
        <v>0</v>
      </c>
      <c r="P3941" s="5" t="s">
        <v>8269</v>
      </c>
      <c r="Q3941" s="5">
        <f t="shared" si="244"/>
        <v>0.1</v>
      </c>
      <c r="R3941" s="5">
        <v>5</v>
      </c>
      <c r="S3941" s="5">
        <f t="shared" si="245"/>
        <v>5</v>
      </c>
      <c r="T3941" s="5" t="s">
        <v>8328</v>
      </c>
      <c r="U3941" s="5" t="s">
        <v>8329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12">
        <f t="shared" si="246"/>
        <v>42006.242488425924</v>
      </c>
      <c r="K3942" s="5">
        <v>1416311351</v>
      </c>
      <c r="L3942" s="12">
        <f t="shared" si="247"/>
        <v>41961.242488425924</v>
      </c>
      <c r="M3942" t="b">
        <v>0</v>
      </c>
      <c r="N3942" s="5">
        <v>2</v>
      </c>
      <c r="O3942" t="b">
        <v>0</v>
      </c>
      <c r="P3942" s="5" t="s">
        <v>8269</v>
      </c>
      <c r="Q3942" s="5">
        <f t="shared" si="244"/>
        <v>0.22</v>
      </c>
      <c r="R3942" s="5">
        <v>5.5</v>
      </c>
      <c r="S3942" s="5">
        <f t="shared" si="245"/>
        <v>5.5</v>
      </c>
      <c r="T3942" s="5" t="s">
        <v>8328</v>
      </c>
      <c r="U3942" s="5" t="s">
        <v>8329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12">
        <f t="shared" si="246"/>
        <v>41967.791666666672</v>
      </c>
      <c r="K3943" s="5">
        <v>1414505137</v>
      </c>
      <c r="L3943" s="12">
        <f t="shared" si="247"/>
        <v>41940.337233796294</v>
      </c>
      <c r="M3943" t="b">
        <v>0</v>
      </c>
      <c r="N3943" s="5">
        <v>2</v>
      </c>
      <c r="O3943" t="b">
        <v>0</v>
      </c>
      <c r="P3943" s="5" t="s">
        <v>8269</v>
      </c>
      <c r="Q3943" s="5">
        <f t="shared" si="244"/>
        <v>0.90909090909090906</v>
      </c>
      <c r="R3943" s="5">
        <v>25</v>
      </c>
      <c r="S3943" s="5">
        <f t="shared" si="245"/>
        <v>25</v>
      </c>
      <c r="T3943" s="5" t="s">
        <v>8328</v>
      </c>
      <c r="U3943" s="5" t="s">
        <v>8329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12">
        <f t="shared" si="246"/>
        <v>42171.654097222221</v>
      </c>
      <c r="K3944" s="5">
        <v>1429306914</v>
      </c>
      <c r="L3944" s="12">
        <f t="shared" si="247"/>
        <v>42111.654097222221</v>
      </c>
      <c r="M3944" t="b">
        <v>0</v>
      </c>
      <c r="N3944" s="5">
        <v>0</v>
      </c>
      <c r="O3944" t="b">
        <v>0</v>
      </c>
      <c r="P3944" s="5" t="s">
        <v>8269</v>
      </c>
      <c r="Q3944" s="5">
        <f t="shared" si="244"/>
        <v>0</v>
      </c>
      <c r="R3944" s="5" t="e">
        <v>#DIV/0!</v>
      </c>
      <c r="S3944" s="5">
        <f t="shared" si="245"/>
        <v>0</v>
      </c>
      <c r="T3944" s="5" t="s">
        <v>8328</v>
      </c>
      <c r="U3944" s="5" t="s">
        <v>8329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12">
        <f t="shared" si="246"/>
        <v>42310.451388888891</v>
      </c>
      <c r="K3945" s="5">
        <v>1443811268</v>
      </c>
      <c r="L3945" s="12">
        <f t="shared" si="247"/>
        <v>42279.528564814813</v>
      </c>
      <c r="M3945" t="b">
        <v>0</v>
      </c>
      <c r="N3945" s="5">
        <v>13</v>
      </c>
      <c r="O3945" t="b">
        <v>0</v>
      </c>
      <c r="P3945" s="5" t="s">
        <v>8269</v>
      </c>
      <c r="Q3945" s="5">
        <f t="shared" si="244"/>
        <v>35.64</v>
      </c>
      <c r="R3945" s="5">
        <v>137.07692307692307</v>
      </c>
      <c r="S3945" s="5">
        <f t="shared" si="245"/>
        <v>137.07692307692307</v>
      </c>
      <c r="T3945" s="5" t="s">
        <v>8328</v>
      </c>
      <c r="U3945" s="5" t="s">
        <v>8329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12">
        <f t="shared" si="246"/>
        <v>42243.412905092591</v>
      </c>
      <c r="K3946" s="5">
        <v>1438098875</v>
      </c>
      <c r="L3946" s="12">
        <f t="shared" si="247"/>
        <v>42213.412905092591</v>
      </c>
      <c r="M3946" t="b">
        <v>0</v>
      </c>
      <c r="N3946" s="5">
        <v>0</v>
      </c>
      <c r="O3946" t="b">
        <v>0</v>
      </c>
      <c r="P3946" s="5" t="s">
        <v>8269</v>
      </c>
      <c r="Q3946" s="5">
        <f t="shared" si="244"/>
        <v>0</v>
      </c>
      <c r="R3946" s="5" t="e">
        <v>#DIV/0!</v>
      </c>
      <c r="S3946" s="5">
        <f t="shared" si="245"/>
        <v>0</v>
      </c>
      <c r="T3946" s="5" t="s">
        <v>8328</v>
      </c>
      <c r="U3946" s="5" t="s">
        <v>8329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12">
        <f t="shared" si="246"/>
        <v>42139.551712962959</v>
      </c>
      <c r="K3947" s="5">
        <v>1429125268</v>
      </c>
      <c r="L3947" s="12">
        <f t="shared" si="247"/>
        <v>42109.551712962959</v>
      </c>
      <c r="M3947" t="b">
        <v>0</v>
      </c>
      <c r="N3947" s="5">
        <v>1</v>
      </c>
      <c r="O3947" t="b">
        <v>0</v>
      </c>
      <c r="P3947" s="5" t="s">
        <v>8269</v>
      </c>
      <c r="Q3947" s="5">
        <f t="shared" si="244"/>
        <v>0.25</v>
      </c>
      <c r="R3947" s="5">
        <v>5</v>
      </c>
      <c r="S3947" s="5">
        <f t="shared" si="245"/>
        <v>5</v>
      </c>
      <c r="T3947" s="5" t="s">
        <v>8328</v>
      </c>
      <c r="U3947" s="5" t="s">
        <v>8329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12">
        <f t="shared" si="246"/>
        <v>42063.083333333328</v>
      </c>
      <c r="K3948" s="5">
        <v>1422388822</v>
      </c>
      <c r="L3948" s="12">
        <f t="shared" si="247"/>
        <v>42031.583587962959</v>
      </c>
      <c r="M3948" t="b">
        <v>0</v>
      </c>
      <c r="N3948" s="5">
        <v>5</v>
      </c>
      <c r="O3948" t="b">
        <v>0</v>
      </c>
      <c r="P3948" s="5" t="s">
        <v>8269</v>
      </c>
      <c r="Q3948" s="5">
        <f t="shared" si="244"/>
        <v>3.25</v>
      </c>
      <c r="R3948" s="5">
        <v>39</v>
      </c>
      <c r="S3948" s="5">
        <f t="shared" si="245"/>
        <v>39</v>
      </c>
      <c r="T3948" s="5" t="s">
        <v>8328</v>
      </c>
      <c r="U3948" s="5" t="s">
        <v>8329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12">
        <f t="shared" si="246"/>
        <v>42644.892870370371</v>
      </c>
      <c r="K3949" s="5">
        <v>1472786744</v>
      </c>
      <c r="L3949" s="12">
        <f t="shared" si="247"/>
        <v>42614.892870370371</v>
      </c>
      <c r="M3949" t="b">
        <v>0</v>
      </c>
      <c r="N3949" s="5">
        <v>2</v>
      </c>
      <c r="O3949" t="b">
        <v>0</v>
      </c>
      <c r="P3949" s="5" t="s">
        <v>8269</v>
      </c>
      <c r="Q3949" s="5">
        <f t="shared" si="244"/>
        <v>3.3666666666666667</v>
      </c>
      <c r="R3949" s="5">
        <v>50.5</v>
      </c>
      <c r="S3949" s="5">
        <f t="shared" si="245"/>
        <v>50.5</v>
      </c>
      <c r="T3949" s="5" t="s">
        <v>8328</v>
      </c>
      <c r="U3949" s="5" t="s">
        <v>8329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12">
        <f t="shared" si="246"/>
        <v>41889.075497685189</v>
      </c>
      <c r="K3950" s="5">
        <v>1404892123</v>
      </c>
      <c r="L3950" s="12">
        <f t="shared" si="247"/>
        <v>41829.075497685189</v>
      </c>
      <c r="M3950" t="b">
        <v>0</v>
      </c>
      <c r="N3950" s="5">
        <v>0</v>
      </c>
      <c r="O3950" t="b">
        <v>0</v>
      </c>
      <c r="P3950" s="5" t="s">
        <v>8269</v>
      </c>
      <c r="Q3950" s="5">
        <f t="shared" si="244"/>
        <v>0</v>
      </c>
      <c r="R3950" s="5" t="e">
        <v>#DIV/0!</v>
      </c>
      <c r="S3950" s="5">
        <f t="shared" si="245"/>
        <v>0</v>
      </c>
      <c r="T3950" s="5" t="s">
        <v>8328</v>
      </c>
      <c r="U3950" s="5" t="s">
        <v>8329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12">
        <f t="shared" si="246"/>
        <v>42045.870613425926</v>
      </c>
      <c r="K3951" s="5">
        <v>1421031221</v>
      </c>
      <c r="L3951" s="12">
        <f t="shared" si="247"/>
        <v>42015.870613425926</v>
      </c>
      <c r="M3951" t="b">
        <v>0</v>
      </c>
      <c r="N3951" s="5">
        <v>32</v>
      </c>
      <c r="O3951" t="b">
        <v>0</v>
      </c>
      <c r="P3951" s="5" t="s">
        <v>8269</v>
      </c>
      <c r="Q3951" s="5">
        <f t="shared" si="244"/>
        <v>15.77</v>
      </c>
      <c r="R3951" s="5">
        <v>49.28125</v>
      </c>
      <c r="S3951" s="5">
        <f t="shared" si="245"/>
        <v>49.28125</v>
      </c>
      <c r="T3951" s="5" t="s">
        <v>8328</v>
      </c>
      <c r="U3951" s="5" t="s">
        <v>8329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12">
        <f t="shared" si="246"/>
        <v>42468.524305555555</v>
      </c>
      <c r="K3952" s="5">
        <v>1457628680</v>
      </c>
      <c r="L3952" s="12">
        <f t="shared" si="247"/>
        <v>42439.452314814815</v>
      </c>
      <c r="M3952" t="b">
        <v>0</v>
      </c>
      <c r="N3952" s="5">
        <v>1</v>
      </c>
      <c r="O3952" t="b">
        <v>0</v>
      </c>
      <c r="P3952" s="5" t="s">
        <v>8269</v>
      </c>
      <c r="Q3952" s="5">
        <f t="shared" si="244"/>
        <v>0.625</v>
      </c>
      <c r="R3952" s="5">
        <v>25</v>
      </c>
      <c r="S3952" s="5">
        <f t="shared" si="245"/>
        <v>25</v>
      </c>
      <c r="T3952" s="5" t="s">
        <v>8328</v>
      </c>
      <c r="U3952" s="5" t="s">
        <v>8329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12">
        <f t="shared" si="246"/>
        <v>42493.534050925926</v>
      </c>
      <c r="K3953" s="5">
        <v>1457120942</v>
      </c>
      <c r="L3953" s="12">
        <f t="shared" si="247"/>
        <v>42433.575717592597</v>
      </c>
      <c r="M3953" t="b">
        <v>0</v>
      </c>
      <c r="N3953" s="5">
        <v>1</v>
      </c>
      <c r="O3953" t="b">
        <v>0</v>
      </c>
      <c r="P3953" s="5" t="s">
        <v>8269</v>
      </c>
      <c r="Q3953" s="5">
        <f t="shared" si="244"/>
        <v>5.0000000000000001E-4</v>
      </c>
      <c r="R3953" s="5">
        <v>1</v>
      </c>
      <c r="S3953" s="5">
        <f t="shared" si="245"/>
        <v>1</v>
      </c>
      <c r="T3953" s="5" t="s">
        <v>8328</v>
      </c>
      <c r="U3953" s="5" t="s">
        <v>8329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12">
        <f t="shared" si="246"/>
        <v>42303.540393518517</v>
      </c>
      <c r="K3954" s="5">
        <v>1440701890</v>
      </c>
      <c r="L3954" s="12">
        <f t="shared" si="247"/>
        <v>42243.540393518517</v>
      </c>
      <c r="M3954" t="b">
        <v>0</v>
      </c>
      <c r="N3954" s="5">
        <v>1</v>
      </c>
      <c r="O3954" t="b">
        <v>0</v>
      </c>
      <c r="P3954" s="5" t="s">
        <v>8269</v>
      </c>
      <c r="Q3954" s="5">
        <f t="shared" si="244"/>
        <v>9.6153846153846159E-2</v>
      </c>
      <c r="R3954" s="5">
        <v>25</v>
      </c>
      <c r="S3954" s="5">
        <f t="shared" si="245"/>
        <v>25</v>
      </c>
      <c r="T3954" s="5" t="s">
        <v>8328</v>
      </c>
      <c r="U3954" s="5" t="s">
        <v>8329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12">
        <f t="shared" si="246"/>
        <v>42580.728472222225</v>
      </c>
      <c r="K3955" s="5">
        <v>1467162586</v>
      </c>
      <c r="L3955" s="12">
        <f t="shared" si="247"/>
        <v>42549.798449074078</v>
      </c>
      <c r="M3955" t="b">
        <v>0</v>
      </c>
      <c r="N3955" s="5">
        <v>0</v>
      </c>
      <c r="O3955" t="b">
        <v>0</v>
      </c>
      <c r="P3955" s="5" t="s">
        <v>8269</v>
      </c>
      <c r="Q3955" s="5">
        <f t="shared" si="244"/>
        <v>0</v>
      </c>
      <c r="R3955" s="5" t="e">
        <v>#DIV/0!</v>
      </c>
      <c r="S3955" s="5">
        <f t="shared" si="245"/>
        <v>0</v>
      </c>
      <c r="T3955" s="5" t="s">
        <v>8328</v>
      </c>
      <c r="U3955" s="5" t="s">
        <v>8329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12">
        <f t="shared" si="246"/>
        <v>41834.401203703703</v>
      </c>
      <c r="K3956" s="5">
        <v>1400168264</v>
      </c>
      <c r="L3956" s="12">
        <f t="shared" si="247"/>
        <v>41774.401203703703</v>
      </c>
      <c r="M3956" t="b">
        <v>0</v>
      </c>
      <c r="N3956" s="5">
        <v>0</v>
      </c>
      <c r="O3956" t="b">
        <v>0</v>
      </c>
      <c r="P3956" s="5" t="s">
        <v>8269</v>
      </c>
      <c r="Q3956" s="5">
        <f t="shared" si="244"/>
        <v>0</v>
      </c>
      <c r="R3956" s="5" t="e">
        <v>#DIV/0!</v>
      </c>
      <c r="S3956" s="5">
        <f t="shared" si="245"/>
        <v>0</v>
      </c>
      <c r="T3956" s="5" t="s">
        <v>8328</v>
      </c>
      <c r="U3956" s="5" t="s">
        <v>8329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12">
        <f t="shared" si="246"/>
        <v>42336.640520833331</v>
      </c>
      <c r="K3957" s="5">
        <v>1446150141</v>
      </c>
      <c r="L3957" s="12">
        <f t="shared" si="247"/>
        <v>42306.598854166667</v>
      </c>
      <c r="M3957" t="b">
        <v>0</v>
      </c>
      <c r="N3957" s="5">
        <v>8</v>
      </c>
      <c r="O3957" t="b">
        <v>0</v>
      </c>
      <c r="P3957" s="5" t="s">
        <v>8269</v>
      </c>
      <c r="Q3957" s="5">
        <f t="shared" si="244"/>
        <v>24.285714285714285</v>
      </c>
      <c r="R3957" s="5">
        <v>53.125</v>
      </c>
      <c r="S3957" s="5">
        <f t="shared" si="245"/>
        <v>53.125</v>
      </c>
      <c r="T3957" s="5" t="s">
        <v>8328</v>
      </c>
      <c r="U3957" s="5" t="s">
        <v>8329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12">
        <f t="shared" si="246"/>
        <v>42484.763888888891</v>
      </c>
      <c r="K3958" s="5">
        <v>1459203727</v>
      </c>
      <c r="L3958" s="12">
        <f t="shared" si="247"/>
        <v>42457.682025462964</v>
      </c>
      <c r="M3958" t="b">
        <v>0</v>
      </c>
      <c r="N3958" s="5">
        <v>0</v>
      </c>
      <c r="O3958" t="b">
        <v>0</v>
      </c>
      <c r="P3958" s="5" t="s">
        <v>8269</v>
      </c>
      <c r="Q3958" s="5">
        <f t="shared" si="244"/>
        <v>0</v>
      </c>
      <c r="R3958" s="5" t="e">
        <v>#DIV/0!</v>
      </c>
      <c r="S3958" s="5">
        <f t="shared" si="245"/>
        <v>0</v>
      </c>
      <c r="T3958" s="5" t="s">
        <v>8328</v>
      </c>
      <c r="U3958" s="5" t="s">
        <v>8329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12">
        <f t="shared" si="246"/>
        <v>42559.726319444446</v>
      </c>
      <c r="K3959" s="5">
        <v>1464045954</v>
      </c>
      <c r="L3959" s="12">
        <f t="shared" si="247"/>
        <v>42513.726319444446</v>
      </c>
      <c r="M3959" t="b">
        <v>0</v>
      </c>
      <c r="N3959" s="5">
        <v>1</v>
      </c>
      <c r="O3959" t="b">
        <v>0</v>
      </c>
      <c r="P3959" s="5" t="s">
        <v>8269</v>
      </c>
      <c r="Q3959" s="5">
        <f t="shared" si="244"/>
        <v>2.5000000000000001E-2</v>
      </c>
      <c r="R3959" s="5">
        <v>7</v>
      </c>
      <c r="S3959" s="5">
        <f t="shared" si="245"/>
        <v>7</v>
      </c>
      <c r="T3959" s="5" t="s">
        <v>8328</v>
      </c>
      <c r="U3959" s="5" t="s">
        <v>8329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12">
        <f t="shared" si="246"/>
        <v>41853.333333333336</v>
      </c>
      <c r="K3960" s="5">
        <v>1403822912</v>
      </c>
      <c r="L3960" s="12">
        <f t="shared" si="247"/>
        <v>41816.700370370367</v>
      </c>
      <c r="M3960" t="b">
        <v>0</v>
      </c>
      <c r="N3960" s="5">
        <v>16</v>
      </c>
      <c r="O3960" t="b">
        <v>0</v>
      </c>
      <c r="P3960" s="5" t="s">
        <v>8269</v>
      </c>
      <c r="Q3960" s="5">
        <f t="shared" si="244"/>
        <v>32.049999999999997</v>
      </c>
      <c r="R3960" s="5">
        <v>40.0625</v>
      </c>
      <c r="S3960" s="5">
        <f t="shared" si="245"/>
        <v>40.0625</v>
      </c>
      <c r="T3960" s="5" t="s">
        <v>8328</v>
      </c>
      <c r="U3960" s="5" t="s">
        <v>8329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12">
        <f t="shared" si="246"/>
        <v>41910.538842592592</v>
      </c>
      <c r="K3961" s="5">
        <v>1409338556</v>
      </c>
      <c r="L3961" s="12">
        <f t="shared" si="247"/>
        <v>41880.538842592592</v>
      </c>
      <c r="M3961" t="b">
        <v>0</v>
      </c>
      <c r="N3961" s="5">
        <v>12</v>
      </c>
      <c r="O3961" t="b">
        <v>0</v>
      </c>
      <c r="P3961" s="5" t="s">
        <v>8269</v>
      </c>
      <c r="Q3961" s="5">
        <f t="shared" si="244"/>
        <v>24.333333333333332</v>
      </c>
      <c r="R3961" s="5">
        <v>24.333333333333332</v>
      </c>
      <c r="S3961" s="5">
        <f t="shared" si="245"/>
        <v>24.333333333333332</v>
      </c>
      <c r="T3961" s="5" t="s">
        <v>8328</v>
      </c>
      <c r="U3961" s="5" t="s">
        <v>8329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12">
        <f t="shared" si="246"/>
        <v>42372.595555555556</v>
      </c>
      <c r="K3962" s="5">
        <v>1449260256</v>
      </c>
      <c r="L3962" s="12">
        <f t="shared" si="247"/>
        <v>42342.595555555556</v>
      </c>
      <c r="M3962" t="b">
        <v>0</v>
      </c>
      <c r="N3962" s="5">
        <v>4</v>
      </c>
      <c r="O3962" t="b">
        <v>0</v>
      </c>
      <c r="P3962" s="5" t="s">
        <v>8269</v>
      </c>
      <c r="Q3962" s="5">
        <f t="shared" si="244"/>
        <v>1.5</v>
      </c>
      <c r="R3962" s="5">
        <v>11.25</v>
      </c>
      <c r="S3962" s="5">
        <f t="shared" si="245"/>
        <v>11.25</v>
      </c>
      <c r="T3962" s="5" t="s">
        <v>8328</v>
      </c>
      <c r="U3962" s="5" t="s">
        <v>8329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12">
        <f t="shared" si="246"/>
        <v>41767.641319444447</v>
      </c>
      <c r="K3963" s="5">
        <v>1397683410</v>
      </c>
      <c r="L3963" s="12">
        <f t="shared" si="247"/>
        <v>41745.641319444447</v>
      </c>
      <c r="M3963" t="b">
        <v>0</v>
      </c>
      <c r="N3963" s="5">
        <v>2</v>
      </c>
      <c r="O3963" t="b">
        <v>0</v>
      </c>
      <c r="P3963" s="5" t="s">
        <v>8269</v>
      </c>
      <c r="Q3963" s="5">
        <f t="shared" si="244"/>
        <v>0.42</v>
      </c>
      <c r="R3963" s="5">
        <v>10.5</v>
      </c>
      <c r="S3963" s="5">
        <f t="shared" si="245"/>
        <v>10.5</v>
      </c>
      <c r="T3963" s="5" t="s">
        <v>8328</v>
      </c>
      <c r="U3963" s="5" t="s">
        <v>8329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12">
        <f t="shared" si="246"/>
        <v>42336.371458333335</v>
      </c>
      <c r="K3964" s="5">
        <v>1446562494</v>
      </c>
      <c r="L3964" s="12">
        <f t="shared" si="247"/>
        <v>42311.371458333335</v>
      </c>
      <c r="M3964" t="b">
        <v>0</v>
      </c>
      <c r="N3964" s="5">
        <v>3</v>
      </c>
      <c r="O3964" t="b">
        <v>0</v>
      </c>
      <c r="P3964" s="5" t="s">
        <v>8269</v>
      </c>
      <c r="Q3964" s="5">
        <f t="shared" si="244"/>
        <v>3.2142857142857144</v>
      </c>
      <c r="R3964" s="5">
        <v>15</v>
      </c>
      <c r="S3964" s="5">
        <f t="shared" si="245"/>
        <v>15</v>
      </c>
      <c r="T3964" s="5" t="s">
        <v>8328</v>
      </c>
      <c r="U3964" s="5" t="s">
        <v>8329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12">
        <f t="shared" si="246"/>
        <v>42325.945798611108</v>
      </c>
      <c r="K3965" s="5">
        <v>1445226117</v>
      </c>
      <c r="L3965" s="12">
        <f t="shared" si="247"/>
        <v>42295.904131944444</v>
      </c>
      <c r="M3965" t="b">
        <v>0</v>
      </c>
      <c r="N3965" s="5">
        <v>0</v>
      </c>
      <c r="O3965" t="b">
        <v>0</v>
      </c>
      <c r="P3965" s="5" t="s">
        <v>8269</v>
      </c>
      <c r="Q3965" s="5">
        <f t="shared" si="244"/>
        <v>0</v>
      </c>
      <c r="R3965" s="5" t="e">
        <v>#DIV/0!</v>
      </c>
      <c r="S3965" s="5">
        <f t="shared" si="245"/>
        <v>0</v>
      </c>
      <c r="T3965" s="5" t="s">
        <v>8328</v>
      </c>
      <c r="U3965" s="5" t="s">
        <v>8329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12">
        <f t="shared" si="246"/>
        <v>42113.430393518516</v>
      </c>
      <c r="K3966" s="5">
        <v>1424279986</v>
      </c>
      <c r="L3966" s="12">
        <f t="shared" si="247"/>
        <v>42053.472060185188</v>
      </c>
      <c r="M3966" t="b">
        <v>0</v>
      </c>
      <c r="N3966" s="5">
        <v>3</v>
      </c>
      <c r="O3966" t="b">
        <v>0</v>
      </c>
      <c r="P3966" s="5" t="s">
        <v>8269</v>
      </c>
      <c r="Q3966" s="5">
        <f t="shared" si="244"/>
        <v>6.3</v>
      </c>
      <c r="R3966" s="5">
        <v>42</v>
      </c>
      <c r="S3966" s="5">
        <f t="shared" si="245"/>
        <v>42</v>
      </c>
      <c r="T3966" s="5" t="s">
        <v>8328</v>
      </c>
      <c r="U3966" s="5" t="s">
        <v>8329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12">
        <f t="shared" si="246"/>
        <v>42473.944212962961</v>
      </c>
      <c r="K3967" s="5">
        <v>1455428380</v>
      </c>
      <c r="L3967" s="12">
        <f t="shared" si="247"/>
        <v>42413.985879629632</v>
      </c>
      <c r="M3967" t="b">
        <v>0</v>
      </c>
      <c r="N3967" s="5">
        <v>4</v>
      </c>
      <c r="O3967" t="b">
        <v>0</v>
      </c>
      <c r="P3967" s="5" t="s">
        <v>8269</v>
      </c>
      <c r="Q3967" s="5">
        <f t="shared" si="244"/>
        <v>14.25</v>
      </c>
      <c r="R3967" s="5">
        <v>71.25</v>
      </c>
      <c r="S3967" s="5">
        <f t="shared" si="245"/>
        <v>71.25</v>
      </c>
      <c r="T3967" s="5" t="s">
        <v>8328</v>
      </c>
      <c r="U3967" s="5" t="s">
        <v>8329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12">
        <f t="shared" si="246"/>
        <v>41843.874305555553</v>
      </c>
      <c r="K3968" s="5">
        <v>1402506278</v>
      </c>
      <c r="L3968" s="12">
        <f t="shared" si="247"/>
        <v>41801.461550925924</v>
      </c>
      <c r="M3968" t="b">
        <v>0</v>
      </c>
      <c r="N3968" s="5">
        <v>2</v>
      </c>
      <c r="O3968" t="b">
        <v>0</v>
      </c>
      <c r="P3968" s="5" t="s">
        <v>8269</v>
      </c>
      <c r="Q3968" s="5">
        <f t="shared" si="244"/>
        <v>0.6</v>
      </c>
      <c r="R3968" s="5">
        <v>22.5</v>
      </c>
      <c r="S3968" s="5">
        <f t="shared" si="245"/>
        <v>22.5</v>
      </c>
      <c r="T3968" s="5" t="s">
        <v>8328</v>
      </c>
      <c r="U3968" s="5" t="s">
        <v>8329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12">
        <f t="shared" si="246"/>
        <v>42800.040590277778</v>
      </c>
      <c r="K3969" s="5">
        <v>1486191507</v>
      </c>
      <c r="L3969" s="12">
        <f t="shared" si="247"/>
        <v>42770.040590277778</v>
      </c>
      <c r="M3969" t="b">
        <v>0</v>
      </c>
      <c r="N3969" s="5">
        <v>10</v>
      </c>
      <c r="O3969" t="b">
        <v>0</v>
      </c>
      <c r="P3969" s="5" t="s">
        <v>8269</v>
      </c>
      <c r="Q3969" s="5">
        <f t="shared" si="244"/>
        <v>24.117647058823529</v>
      </c>
      <c r="R3969" s="5">
        <v>41</v>
      </c>
      <c r="S3969" s="5">
        <f t="shared" si="245"/>
        <v>41</v>
      </c>
      <c r="T3969" s="5" t="s">
        <v>8328</v>
      </c>
      <c r="U3969" s="5" t="s">
        <v>8329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12">
        <f t="shared" si="246"/>
        <v>42512.565659722226</v>
      </c>
      <c r="K3970" s="5">
        <v>1458761673</v>
      </c>
      <c r="L3970" s="12">
        <f t="shared" si="247"/>
        <v>42452.565659722226</v>
      </c>
      <c r="M3970" t="b">
        <v>0</v>
      </c>
      <c r="N3970" s="5">
        <v>11</v>
      </c>
      <c r="O3970" t="b">
        <v>0</v>
      </c>
      <c r="P3970" s="5" t="s">
        <v>8269</v>
      </c>
      <c r="Q3970" s="5">
        <f t="shared" ref="Q3970:Q4033" si="248">E3970*100/D3970</f>
        <v>10.54</v>
      </c>
      <c r="R3970" s="5">
        <v>47.909090909090907</v>
      </c>
      <c r="S3970" s="5">
        <f t="shared" ref="S3970:S4033" si="249">IFERROR(R3970,0)</f>
        <v>47.909090909090907</v>
      </c>
      <c r="T3970" s="5" t="s">
        <v>8328</v>
      </c>
      <c r="U3970" s="5" t="s">
        <v>8329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12">
        <f t="shared" ref="J3971:J4034" si="250">(I3971/86400)+25569+(-6/24)</f>
        <v>42610.913194444445</v>
      </c>
      <c r="K3971" s="5">
        <v>1471638646</v>
      </c>
      <c r="L3971" s="12">
        <f t="shared" ref="L3971:L4034" si="251">(K3971/86400)+25569+(-6/24)</f>
        <v>42601.604699074072</v>
      </c>
      <c r="M3971" t="b">
        <v>0</v>
      </c>
      <c r="N3971" s="5">
        <v>6</v>
      </c>
      <c r="O3971" t="b">
        <v>0</v>
      </c>
      <c r="P3971" s="5" t="s">
        <v>8269</v>
      </c>
      <c r="Q3971" s="5">
        <f t="shared" si="248"/>
        <v>7.4690265486725664</v>
      </c>
      <c r="R3971" s="5">
        <v>35.166666666666664</v>
      </c>
      <c r="S3971" s="5">
        <f t="shared" si="249"/>
        <v>35.166666666666664</v>
      </c>
      <c r="T3971" s="5" t="s">
        <v>8328</v>
      </c>
      <c r="U3971" s="5" t="s">
        <v>8329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12">
        <f t="shared" si="250"/>
        <v>42477.613553240742</v>
      </c>
      <c r="K3972" s="5">
        <v>1458333811</v>
      </c>
      <c r="L3972" s="12">
        <f t="shared" si="251"/>
        <v>42447.613553240742</v>
      </c>
      <c r="M3972" t="b">
        <v>0</v>
      </c>
      <c r="N3972" s="5">
        <v>2</v>
      </c>
      <c r="O3972" t="b">
        <v>0</v>
      </c>
      <c r="P3972" s="5" t="s">
        <v>8269</v>
      </c>
      <c r="Q3972" s="5">
        <f t="shared" si="248"/>
        <v>7.3333333333333334E-2</v>
      </c>
      <c r="R3972" s="5">
        <v>5.5</v>
      </c>
      <c r="S3972" s="5">
        <f t="shared" si="249"/>
        <v>5.5</v>
      </c>
      <c r="T3972" s="5" t="s">
        <v>8328</v>
      </c>
      <c r="U3972" s="5" t="s">
        <v>8329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12">
        <f t="shared" si="250"/>
        <v>41841.286180555559</v>
      </c>
      <c r="K3973" s="5">
        <v>1403355126</v>
      </c>
      <c r="L3973" s="12">
        <f t="shared" si="251"/>
        <v>41811.286180555559</v>
      </c>
      <c r="M3973" t="b">
        <v>0</v>
      </c>
      <c r="N3973" s="5">
        <v>6</v>
      </c>
      <c r="O3973" t="b">
        <v>0</v>
      </c>
      <c r="P3973" s="5" t="s">
        <v>8269</v>
      </c>
      <c r="Q3973" s="5">
        <f t="shared" si="248"/>
        <v>0.97142857142857142</v>
      </c>
      <c r="R3973" s="5">
        <v>22.666666666666668</v>
      </c>
      <c r="S3973" s="5">
        <f t="shared" si="249"/>
        <v>22.666666666666668</v>
      </c>
      <c r="T3973" s="5" t="s">
        <v>8328</v>
      </c>
      <c r="U3973" s="5" t="s">
        <v>8329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12">
        <f t="shared" si="250"/>
        <v>42040.817523148144</v>
      </c>
      <c r="K3974" s="5">
        <v>1418002634</v>
      </c>
      <c r="L3974" s="12">
        <f t="shared" si="251"/>
        <v>41980.817523148144</v>
      </c>
      <c r="M3974" t="b">
        <v>0</v>
      </c>
      <c r="N3974" s="5">
        <v>8</v>
      </c>
      <c r="O3974" t="b">
        <v>0</v>
      </c>
      <c r="P3974" s="5" t="s">
        <v>8269</v>
      </c>
      <c r="Q3974" s="5">
        <f t="shared" si="248"/>
        <v>21.1</v>
      </c>
      <c r="R3974" s="5">
        <v>26.375</v>
      </c>
      <c r="S3974" s="5">
        <f t="shared" si="249"/>
        <v>26.375</v>
      </c>
      <c r="T3974" s="5" t="s">
        <v>8328</v>
      </c>
      <c r="U3974" s="5" t="s">
        <v>8329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12">
        <f t="shared" si="250"/>
        <v>42498.916666666672</v>
      </c>
      <c r="K3975" s="5">
        <v>1460219110</v>
      </c>
      <c r="L3975" s="12">
        <f t="shared" si="251"/>
        <v>42469.43414351852</v>
      </c>
      <c r="M3975" t="b">
        <v>0</v>
      </c>
      <c r="N3975" s="5">
        <v>37</v>
      </c>
      <c r="O3975" t="b">
        <v>0</v>
      </c>
      <c r="P3975" s="5" t="s">
        <v>8269</v>
      </c>
      <c r="Q3975" s="5">
        <f t="shared" si="248"/>
        <v>78.099999999999994</v>
      </c>
      <c r="R3975" s="5">
        <v>105.54054054054055</v>
      </c>
      <c r="S3975" s="5">
        <f t="shared" si="249"/>
        <v>105.54054054054055</v>
      </c>
      <c r="T3975" s="5" t="s">
        <v>8328</v>
      </c>
      <c r="U3975" s="5" t="s">
        <v>8329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12">
        <f t="shared" si="250"/>
        <v>42523.296851851846</v>
      </c>
      <c r="K3976" s="5">
        <v>1462280848</v>
      </c>
      <c r="L3976" s="12">
        <f t="shared" si="251"/>
        <v>42493.296851851846</v>
      </c>
      <c r="M3976" t="b">
        <v>0</v>
      </c>
      <c r="N3976" s="5">
        <v>11</v>
      </c>
      <c r="O3976" t="b">
        <v>0</v>
      </c>
      <c r="P3976" s="5" t="s">
        <v>8269</v>
      </c>
      <c r="Q3976" s="5">
        <f t="shared" si="248"/>
        <v>32</v>
      </c>
      <c r="R3976" s="5">
        <v>29.09090909090909</v>
      </c>
      <c r="S3976" s="5">
        <f t="shared" si="249"/>
        <v>29.09090909090909</v>
      </c>
      <c r="T3976" s="5" t="s">
        <v>8328</v>
      </c>
      <c r="U3976" s="5" t="s">
        <v>8329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12">
        <f t="shared" si="250"/>
        <v>42564.616875</v>
      </c>
      <c r="K3977" s="5">
        <v>1465850898</v>
      </c>
      <c r="L3977" s="12">
        <f t="shared" si="251"/>
        <v>42534.616875</v>
      </c>
      <c r="M3977" t="b">
        <v>0</v>
      </c>
      <c r="N3977" s="5">
        <v>0</v>
      </c>
      <c r="O3977" t="b">
        <v>0</v>
      </c>
      <c r="P3977" s="5" t="s">
        <v>8269</v>
      </c>
      <c r="Q3977" s="5">
        <f t="shared" si="248"/>
        <v>0</v>
      </c>
      <c r="R3977" s="5" t="e">
        <v>#DIV/0!</v>
      </c>
      <c r="S3977" s="5">
        <f t="shared" si="249"/>
        <v>0</v>
      </c>
      <c r="T3977" s="5" t="s">
        <v>8328</v>
      </c>
      <c r="U3977" s="5" t="s">
        <v>8329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12">
        <f t="shared" si="250"/>
        <v>41852.041666666664</v>
      </c>
      <c r="K3978" s="5">
        <v>1405024561</v>
      </c>
      <c r="L3978" s="12">
        <f t="shared" si="251"/>
        <v>41830.608344907407</v>
      </c>
      <c r="M3978" t="b">
        <v>0</v>
      </c>
      <c r="N3978" s="5">
        <v>10</v>
      </c>
      <c r="O3978" t="b">
        <v>0</v>
      </c>
      <c r="P3978" s="5" t="s">
        <v>8269</v>
      </c>
      <c r="Q3978" s="5">
        <f t="shared" si="248"/>
        <v>47.692307692307693</v>
      </c>
      <c r="R3978" s="5">
        <v>62</v>
      </c>
      <c r="S3978" s="5">
        <f t="shared" si="249"/>
        <v>62</v>
      </c>
      <c r="T3978" s="5" t="s">
        <v>8328</v>
      </c>
      <c r="U3978" s="5" t="s">
        <v>8329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12">
        <f t="shared" si="250"/>
        <v>42573.538564814815</v>
      </c>
      <c r="K3979" s="5">
        <v>1466621732</v>
      </c>
      <c r="L3979" s="12">
        <f t="shared" si="251"/>
        <v>42543.538564814815</v>
      </c>
      <c r="M3979" t="b">
        <v>0</v>
      </c>
      <c r="N3979" s="5">
        <v>6</v>
      </c>
      <c r="O3979" t="b">
        <v>0</v>
      </c>
      <c r="P3979" s="5" t="s">
        <v>8269</v>
      </c>
      <c r="Q3979" s="5">
        <f t="shared" si="248"/>
        <v>1.45</v>
      </c>
      <c r="R3979" s="5">
        <v>217.5</v>
      </c>
      <c r="S3979" s="5">
        <f t="shared" si="249"/>
        <v>217.5</v>
      </c>
      <c r="T3979" s="5" t="s">
        <v>8328</v>
      </c>
      <c r="U3979" s="5" t="s">
        <v>8329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12">
        <f t="shared" si="250"/>
        <v>42035.392974537041</v>
      </c>
      <c r="K3980" s="5">
        <v>1417533953</v>
      </c>
      <c r="L3980" s="12">
        <f t="shared" si="251"/>
        <v>41975.392974537041</v>
      </c>
      <c r="M3980" t="b">
        <v>0</v>
      </c>
      <c r="N3980" s="5">
        <v>8</v>
      </c>
      <c r="O3980" t="b">
        <v>0</v>
      </c>
      <c r="P3980" s="5" t="s">
        <v>8269</v>
      </c>
      <c r="Q3980" s="5">
        <f t="shared" si="248"/>
        <v>10.7</v>
      </c>
      <c r="R3980" s="5">
        <v>26.75</v>
      </c>
      <c r="S3980" s="5">
        <f t="shared" si="249"/>
        <v>26.75</v>
      </c>
      <c r="T3980" s="5" t="s">
        <v>8328</v>
      </c>
      <c r="U3980" s="5" t="s">
        <v>8329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12">
        <f t="shared" si="250"/>
        <v>42092.583333333328</v>
      </c>
      <c r="K3981" s="5">
        <v>1425678057</v>
      </c>
      <c r="L3981" s="12">
        <f t="shared" si="251"/>
        <v>42069.653437500005</v>
      </c>
      <c r="M3981" t="b">
        <v>0</v>
      </c>
      <c r="N3981" s="5">
        <v>6</v>
      </c>
      <c r="O3981" t="b">
        <v>0</v>
      </c>
      <c r="P3981" s="5" t="s">
        <v>8269</v>
      </c>
      <c r="Q3981" s="5">
        <f t="shared" si="248"/>
        <v>1.8333333333333333</v>
      </c>
      <c r="R3981" s="5">
        <v>18.333333333333332</v>
      </c>
      <c r="S3981" s="5">
        <f t="shared" si="249"/>
        <v>18.333333333333332</v>
      </c>
      <c r="T3981" s="5" t="s">
        <v>8328</v>
      </c>
      <c r="U3981" s="5" t="s">
        <v>8329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12">
        <f t="shared" si="250"/>
        <v>41825.348923611113</v>
      </c>
      <c r="K3982" s="5">
        <v>1401978147</v>
      </c>
      <c r="L3982" s="12">
        <f t="shared" si="251"/>
        <v>41795.348923611113</v>
      </c>
      <c r="M3982" t="b">
        <v>0</v>
      </c>
      <c r="N3982" s="5">
        <v>7</v>
      </c>
      <c r="O3982" t="b">
        <v>0</v>
      </c>
      <c r="P3982" s="5" t="s">
        <v>8269</v>
      </c>
      <c r="Q3982" s="5">
        <f t="shared" si="248"/>
        <v>18</v>
      </c>
      <c r="R3982" s="5">
        <v>64.285714285714292</v>
      </c>
      <c r="S3982" s="5">
        <f t="shared" si="249"/>
        <v>64.285714285714292</v>
      </c>
      <c r="T3982" s="5" t="s">
        <v>8328</v>
      </c>
      <c r="U3982" s="5" t="s">
        <v>8329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12">
        <f t="shared" si="250"/>
        <v>42567.929965277777</v>
      </c>
      <c r="K3983" s="5">
        <v>1463545149</v>
      </c>
      <c r="L3983" s="12">
        <f t="shared" si="251"/>
        <v>42507.929965277777</v>
      </c>
      <c r="M3983" t="b">
        <v>0</v>
      </c>
      <c r="N3983" s="5">
        <v>7</v>
      </c>
      <c r="O3983" t="b">
        <v>0</v>
      </c>
      <c r="P3983" s="5" t="s">
        <v>8269</v>
      </c>
      <c r="Q3983" s="5">
        <f t="shared" si="248"/>
        <v>4.083333333333333</v>
      </c>
      <c r="R3983" s="5">
        <v>175</v>
      </c>
      <c r="S3983" s="5">
        <f t="shared" si="249"/>
        <v>175</v>
      </c>
      <c r="T3983" s="5" t="s">
        <v>8328</v>
      </c>
      <c r="U3983" s="5" t="s">
        <v>8329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12">
        <f t="shared" si="250"/>
        <v>42192.559953703705</v>
      </c>
      <c r="K3984" s="5">
        <v>1431113180</v>
      </c>
      <c r="L3984" s="12">
        <f t="shared" si="251"/>
        <v>42132.559953703705</v>
      </c>
      <c r="M3984" t="b">
        <v>0</v>
      </c>
      <c r="N3984" s="5">
        <v>5</v>
      </c>
      <c r="O3984" t="b">
        <v>0</v>
      </c>
      <c r="P3984" s="5" t="s">
        <v>8269</v>
      </c>
      <c r="Q3984" s="5">
        <f t="shared" si="248"/>
        <v>20</v>
      </c>
      <c r="R3984" s="5">
        <v>34</v>
      </c>
      <c r="S3984" s="5">
        <f t="shared" si="249"/>
        <v>34</v>
      </c>
      <c r="T3984" s="5" t="s">
        <v>8328</v>
      </c>
      <c r="U3984" s="5" t="s">
        <v>8329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12">
        <f t="shared" si="250"/>
        <v>41779.040972222225</v>
      </c>
      <c r="K3985" s="5">
        <v>1397854356</v>
      </c>
      <c r="L3985" s="12">
        <f t="shared" si="251"/>
        <v>41747.61986111111</v>
      </c>
      <c r="M3985" t="b">
        <v>0</v>
      </c>
      <c r="N3985" s="5">
        <v>46</v>
      </c>
      <c r="O3985" t="b">
        <v>0</v>
      </c>
      <c r="P3985" s="5" t="s">
        <v>8269</v>
      </c>
      <c r="Q3985" s="5">
        <f t="shared" si="248"/>
        <v>34.802513464991023</v>
      </c>
      <c r="R3985" s="5">
        <v>84.282608695652172</v>
      </c>
      <c r="S3985" s="5">
        <f t="shared" si="249"/>
        <v>84.282608695652172</v>
      </c>
      <c r="T3985" s="5" t="s">
        <v>8328</v>
      </c>
      <c r="U3985" s="5" t="s">
        <v>8329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12">
        <f t="shared" si="250"/>
        <v>41950.75</v>
      </c>
      <c r="K3986" s="5">
        <v>1412809644</v>
      </c>
      <c r="L3986" s="12">
        <f t="shared" si="251"/>
        <v>41920.713472222225</v>
      </c>
      <c r="M3986" t="b">
        <v>0</v>
      </c>
      <c r="N3986" s="5">
        <v>10</v>
      </c>
      <c r="O3986" t="b">
        <v>0</v>
      </c>
      <c r="P3986" s="5" t="s">
        <v>8269</v>
      </c>
      <c r="Q3986" s="5">
        <f t="shared" si="248"/>
        <v>6.333333333333333</v>
      </c>
      <c r="R3986" s="5">
        <v>9.5</v>
      </c>
      <c r="S3986" s="5">
        <f t="shared" si="249"/>
        <v>9.5</v>
      </c>
      <c r="T3986" s="5" t="s">
        <v>8328</v>
      </c>
      <c r="U3986" s="5" t="s">
        <v>8329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12">
        <f t="shared" si="250"/>
        <v>42420.628472222219</v>
      </c>
      <c r="K3987" s="5">
        <v>1454173120</v>
      </c>
      <c r="L3987" s="12">
        <f t="shared" si="251"/>
        <v>42399.457407407404</v>
      </c>
      <c r="M3987" t="b">
        <v>0</v>
      </c>
      <c r="N3987" s="5">
        <v>19</v>
      </c>
      <c r="O3987" t="b">
        <v>0</v>
      </c>
      <c r="P3987" s="5" t="s">
        <v>8269</v>
      </c>
      <c r="Q3987" s="5">
        <f t="shared" si="248"/>
        <v>32.049999999999997</v>
      </c>
      <c r="R3987" s="5">
        <v>33.736842105263158</v>
      </c>
      <c r="S3987" s="5">
        <f t="shared" si="249"/>
        <v>33.736842105263158</v>
      </c>
      <c r="T3987" s="5" t="s">
        <v>8328</v>
      </c>
      <c r="U3987" s="5" t="s">
        <v>8329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12">
        <f t="shared" si="250"/>
        <v>42496.294444444444</v>
      </c>
      <c r="K3988" s="5">
        <v>1460034594</v>
      </c>
      <c r="L3988" s="12">
        <f t="shared" si="251"/>
        <v>42467.298541666663</v>
      </c>
      <c r="M3988" t="b">
        <v>0</v>
      </c>
      <c r="N3988" s="5">
        <v>13</v>
      </c>
      <c r="O3988" t="b">
        <v>0</v>
      </c>
      <c r="P3988" s="5" t="s">
        <v>8269</v>
      </c>
      <c r="Q3988" s="5">
        <f t="shared" si="248"/>
        <v>9.76</v>
      </c>
      <c r="R3988" s="5">
        <v>37.53846153846154</v>
      </c>
      <c r="S3988" s="5">
        <f t="shared" si="249"/>
        <v>37.53846153846154</v>
      </c>
      <c r="T3988" s="5" t="s">
        <v>8328</v>
      </c>
      <c r="U3988" s="5" t="s">
        <v>8329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12">
        <f t="shared" si="250"/>
        <v>41775.67465277778</v>
      </c>
      <c r="K3989" s="5">
        <v>1399414290</v>
      </c>
      <c r="L3989" s="12">
        <f t="shared" si="251"/>
        <v>41765.67465277778</v>
      </c>
      <c r="M3989" t="b">
        <v>0</v>
      </c>
      <c r="N3989" s="5">
        <v>13</v>
      </c>
      <c r="O3989" t="b">
        <v>0</v>
      </c>
      <c r="P3989" s="5" t="s">
        <v>8269</v>
      </c>
      <c r="Q3989" s="5">
        <f t="shared" si="248"/>
        <v>37.75</v>
      </c>
      <c r="R3989" s="5">
        <v>11.615384615384615</v>
      </c>
      <c r="S3989" s="5">
        <f t="shared" si="249"/>
        <v>11.615384615384615</v>
      </c>
      <c r="T3989" s="5" t="s">
        <v>8328</v>
      </c>
      <c r="U3989" s="5" t="s">
        <v>8329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12">
        <f t="shared" si="250"/>
        <v>42244.83116898148</v>
      </c>
      <c r="K3990" s="5">
        <v>1439517413</v>
      </c>
      <c r="L3990" s="12">
        <f t="shared" si="251"/>
        <v>42229.83116898148</v>
      </c>
      <c r="M3990" t="b">
        <v>0</v>
      </c>
      <c r="N3990" s="5">
        <v>4</v>
      </c>
      <c r="O3990" t="b">
        <v>0</v>
      </c>
      <c r="P3990" s="5" t="s">
        <v>8269</v>
      </c>
      <c r="Q3990" s="5">
        <f t="shared" si="248"/>
        <v>2.1333333333333333</v>
      </c>
      <c r="R3990" s="5">
        <v>8</v>
      </c>
      <c r="S3990" s="5">
        <f t="shared" si="249"/>
        <v>8</v>
      </c>
      <c r="T3990" s="5" t="s">
        <v>8328</v>
      </c>
      <c r="U3990" s="5" t="s">
        <v>8329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12">
        <f t="shared" si="250"/>
        <v>42316.541446759264</v>
      </c>
      <c r="K3991" s="5">
        <v>1444413581</v>
      </c>
      <c r="L3991" s="12">
        <f t="shared" si="251"/>
        <v>42286.499780092592</v>
      </c>
      <c r="M3991" t="b">
        <v>0</v>
      </c>
      <c r="N3991" s="5">
        <v>0</v>
      </c>
      <c r="O3991" t="b">
        <v>0</v>
      </c>
      <c r="P3991" s="5" t="s">
        <v>8269</v>
      </c>
      <c r="Q3991" s="5">
        <f t="shared" si="248"/>
        <v>0</v>
      </c>
      <c r="R3991" s="5" t="e">
        <v>#DIV/0!</v>
      </c>
      <c r="S3991" s="5">
        <f t="shared" si="249"/>
        <v>0</v>
      </c>
      <c r="T3991" s="5" t="s">
        <v>8328</v>
      </c>
      <c r="U3991" s="5" t="s">
        <v>8329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12">
        <f t="shared" si="250"/>
        <v>42431.422372685185</v>
      </c>
      <c r="K3992" s="5">
        <v>1454342893</v>
      </c>
      <c r="L3992" s="12">
        <f t="shared" si="251"/>
        <v>42401.422372685185</v>
      </c>
      <c r="M3992" t="b">
        <v>0</v>
      </c>
      <c r="N3992" s="5">
        <v>3</v>
      </c>
      <c r="O3992" t="b">
        <v>0</v>
      </c>
      <c r="P3992" s="5" t="s">
        <v>8269</v>
      </c>
      <c r="Q3992" s="5">
        <f t="shared" si="248"/>
        <v>4.1818181818181817</v>
      </c>
      <c r="R3992" s="5">
        <v>23</v>
      </c>
      <c r="S3992" s="5">
        <f t="shared" si="249"/>
        <v>23</v>
      </c>
      <c r="T3992" s="5" t="s">
        <v>8328</v>
      </c>
      <c r="U3992" s="5" t="s">
        <v>8329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12">
        <f t="shared" si="250"/>
        <v>42155.394467592589</v>
      </c>
      <c r="K3993" s="5">
        <v>1430494082</v>
      </c>
      <c r="L3993" s="12">
        <f t="shared" si="251"/>
        <v>42125.394467592589</v>
      </c>
      <c r="M3993" t="b">
        <v>0</v>
      </c>
      <c r="N3993" s="5">
        <v>1</v>
      </c>
      <c r="O3993" t="b">
        <v>0</v>
      </c>
      <c r="P3993" s="5" t="s">
        <v>8269</v>
      </c>
      <c r="Q3993" s="5">
        <f t="shared" si="248"/>
        <v>20</v>
      </c>
      <c r="R3993" s="5">
        <v>100</v>
      </c>
      <c r="S3993" s="5">
        <f t="shared" si="249"/>
        <v>100</v>
      </c>
      <c r="T3993" s="5" t="s">
        <v>8328</v>
      </c>
      <c r="U3993" s="5" t="s">
        <v>8329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12">
        <f t="shared" si="250"/>
        <v>42349.732164351852</v>
      </c>
      <c r="K3994" s="5">
        <v>1444689259</v>
      </c>
      <c r="L3994" s="12">
        <f t="shared" si="251"/>
        <v>42289.69049768518</v>
      </c>
      <c r="M3994" t="b">
        <v>0</v>
      </c>
      <c r="N3994" s="5">
        <v>9</v>
      </c>
      <c r="O3994" t="b">
        <v>0</v>
      </c>
      <c r="P3994" s="5" t="s">
        <v>8269</v>
      </c>
      <c r="Q3994" s="5">
        <f t="shared" si="248"/>
        <v>5.41</v>
      </c>
      <c r="R3994" s="5">
        <v>60.111111111111114</v>
      </c>
      <c r="S3994" s="5">
        <f t="shared" si="249"/>
        <v>60.111111111111114</v>
      </c>
      <c r="T3994" s="5" t="s">
        <v>8328</v>
      </c>
      <c r="U3994" s="5" t="s">
        <v>8329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12">
        <f t="shared" si="250"/>
        <v>42137.614722222221</v>
      </c>
      <c r="K3995" s="5">
        <v>1428957912</v>
      </c>
      <c r="L3995" s="12">
        <f t="shared" si="251"/>
        <v>42107.614722222221</v>
      </c>
      <c r="M3995" t="b">
        <v>0</v>
      </c>
      <c r="N3995" s="5">
        <v>1</v>
      </c>
      <c r="O3995" t="b">
        <v>0</v>
      </c>
      <c r="P3995" s="5" t="s">
        <v>8269</v>
      </c>
      <c r="Q3995" s="5">
        <f t="shared" si="248"/>
        <v>6.0000000000000001E-3</v>
      </c>
      <c r="R3995" s="5">
        <v>3</v>
      </c>
      <c r="S3995" s="5">
        <f t="shared" si="249"/>
        <v>3</v>
      </c>
      <c r="T3995" s="5" t="s">
        <v>8328</v>
      </c>
      <c r="U3995" s="5" t="s">
        <v>8329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12">
        <f t="shared" si="250"/>
        <v>41839.139930555553</v>
      </c>
      <c r="K3996" s="5">
        <v>1403169690</v>
      </c>
      <c r="L3996" s="12">
        <f t="shared" si="251"/>
        <v>41809.139930555553</v>
      </c>
      <c r="M3996" t="b">
        <v>0</v>
      </c>
      <c r="N3996" s="5">
        <v>1</v>
      </c>
      <c r="O3996" t="b">
        <v>0</v>
      </c>
      <c r="P3996" s="5" t="s">
        <v>8269</v>
      </c>
      <c r="Q3996" s="5">
        <f t="shared" si="248"/>
        <v>0.25</v>
      </c>
      <c r="R3996" s="5">
        <v>5</v>
      </c>
      <c r="S3996" s="5">
        <f t="shared" si="249"/>
        <v>5</v>
      </c>
      <c r="T3996" s="5" t="s">
        <v>8328</v>
      </c>
      <c r="U3996" s="5" t="s">
        <v>8329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12">
        <f t="shared" si="250"/>
        <v>42049.227083333331</v>
      </c>
      <c r="K3997" s="5">
        <v>1421339077</v>
      </c>
      <c r="L3997" s="12">
        <f t="shared" si="251"/>
        <v>42019.433761574073</v>
      </c>
      <c r="M3997" t="b">
        <v>0</v>
      </c>
      <c r="N3997" s="5">
        <v>4</v>
      </c>
      <c r="O3997" t="b">
        <v>0</v>
      </c>
      <c r="P3997" s="5" t="s">
        <v>8269</v>
      </c>
      <c r="Q3997" s="5">
        <f t="shared" si="248"/>
        <v>35</v>
      </c>
      <c r="R3997" s="5">
        <v>17.5</v>
      </c>
      <c r="S3997" s="5">
        <f t="shared" si="249"/>
        <v>17.5</v>
      </c>
      <c r="T3997" s="5" t="s">
        <v>8328</v>
      </c>
      <c r="U3997" s="5" t="s">
        <v>8329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12">
        <f t="shared" si="250"/>
        <v>41963.419444444444</v>
      </c>
      <c r="K3998" s="5">
        <v>1415341464</v>
      </c>
      <c r="L3998" s="12">
        <f t="shared" si="251"/>
        <v>41950.016944444447</v>
      </c>
      <c r="M3998" t="b">
        <v>0</v>
      </c>
      <c r="N3998" s="5">
        <v>17</v>
      </c>
      <c r="O3998" t="b">
        <v>0</v>
      </c>
      <c r="P3998" s="5" t="s">
        <v>8269</v>
      </c>
      <c r="Q3998" s="5">
        <f t="shared" si="248"/>
        <v>16.566666666666666</v>
      </c>
      <c r="R3998" s="5">
        <v>29.235294117647058</v>
      </c>
      <c r="S3998" s="5">
        <f t="shared" si="249"/>
        <v>29.235294117647058</v>
      </c>
      <c r="T3998" s="5" t="s">
        <v>8328</v>
      </c>
      <c r="U3998" s="5" t="s">
        <v>8329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12">
        <f t="shared" si="250"/>
        <v>42099.099780092598</v>
      </c>
      <c r="K3999" s="5">
        <v>1425633821</v>
      </c>
      <c r="L3999" s="12">
        <f t="shared" si="251"/>
        <v>42069.141446759255</v>
      </c>
      <c r="M3999" t="b">
        <v>0</v>
      </c>
      <c r="N3999" s="5">
        <v>0</v>
      </c>
      <c r="O3999" t="b">
        <v>0</v>
      </c>
      <c r="P3999" s="5" t="s">
        <v>8269</v>
      </c>
      <c r="Q3999" s="5">
        <f t="shared" si="248"/>
        <v>0</v>
      </c>
      <c r="R3999" s="5" t="e">
        <v>#DIV/0!</v>
      </c>
      <c r="S3999" s="5">
        <f t="shared" si="249"/>
        <v>0</v>
      </c>
      <c r="T3999" s="5" t="s">
        <v>8328</v>
      </c>
      <c r="U3999" s="5" t="s">
        <v>8329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12">
        <f t="shared" si="250"/>
        <v>42091.671597222223</v>
      </c>
      <c r="K4000" s="5">
        <v>1424992026</v>
      </c>
      <c r="L4000" s="12">
        <f t="shared" si="251"/>
        <v>42061.713263888887</v>
      </c>
      <c r="M4000" t="b">
        <v>0</v>
      </c>
      <c r="N4000" s="5">
        <v>12</v>
      </c>
      <c r="O4000" t="b">
        <v>0</v>
      </c>
      <c r="P4000" s="5" t="s">
        <v>8269</v>
      </c>
      <c r="Q4000" s="5">
        <f t="shared" si="248"/>
        <v>57.2</v>
      </c>
      <c r="R4000" s="5">
        <v>59.583333333333336</v>
      </c>
      <c r="S4000" s="5">
        <f t="shared" si="249"/>
        <v>59.583333333333336</v>
      </c>
      <c r="T4000" s="5" t="s">
        <v>8328</v>
      </c>
      <c r="U4000" s="5" t="s">
        <v>8329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12">
        <f t="shared" si="250"/>
        <v>41882.577650462961</v>
      </c>
      <c r="K4001" s="5">
        <v>1406058798</v>
      </c>
      <c r="L4001" s="12">
        <f t="shared" si="251"/>
        <v>41842.578680555554</v>
      </c>
      <c r="M4001" t="b">
        <v>0</v>
      </c>
      <c r="N4001" s="5">
        <v>14</v>
      </c>
      <c r="O4001" t="b">
        <v>0</v>
      </c>
      <c r="P4001" s="5" t="s">
        <v>8269</v>
      </c>
      <c r="Q4001" s="5">
        <f t="shared" si="248"/>
        <v>16.514285714285716</v>
      </c>
      <c r="R4001" s="5">
        <v>82.571428571428569</v>
      </c>
      <c r="S4001" s="5">
        <f t="shared" si="249"/>
        <v>82.571428571428569</v>
      </c>
      <c r="T4001" s="5" t="s">
        <v>8328</v>
      </c>
      <c r="U4001" s="5" t="s">
        <v>8329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12">
        <f t="shared" si="250"/>
        <v>42497.353680555556</v>
      </c>
      <c r="K4002" s="5">
        <v>1457450958</v>
      </c>
      <c r="L4002" s="12">
        <f t="shared" si="251"/>
        <v>42437.39534722222</v>
      </c>
      <c r="M4002" t="b">
        <v>0</v>
      </c>
      <c r="N4002" s="5">
        <v>1</v>
      </c>
      <c r="O4002" t="b">
        <v>0</v>
      </c>
      <c r="P4002" s="5" t="s">
        <v>8269</v>
      </c>
      <c r="Q4002" s="5">
        <f t="shared" si="248"/>
        <v>0.125</v>
      </c>
      <c r="R4002" s="5">
        <v>10</v>
      </c>
      <c r="S4002" s="5">
        <f t="shared" si="249"/>
        <v>10</v>
      </c>
      <c r="T4002" s="5" t="s">
        <v>8328</v>
      </c>
      <c r="U4002" s="5" t="s">
        <v>8329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12">
        <f t="shared" si="250"/>
        <v>42795.541666666672</v>
      </c>
      <c r="K4003" s="5">
        <v>1486681708</v>
      </c>
      <c r="L4003" s="12">
        <f t="shared" si="251"/>
        <v>42775.714212962965</v>
      </c>
      <c r="M4003" t="b">
        <v>0</v>
      </c>
      <c r="N4003" s="5">
        <v>14</v>
      </c>
      <c r="O4003" t="b">
        <v>0</v>
      </c>
      <c r="P4003" s="5" t="s">
        <v>8269</v>
      </c>
      <c r="Q4003" s="5">
        <f t="shared" si="248"/>
        <v>37.75</v>
      </c>
      <c r="R4003" s="5">
        <v>32.357142857142854</v>
      </c>
      <c r="S4003" s="5">
        <f t="shared" si="249"/>
        <v>32.357142857142854</v>
      </c>
      <c r="T4003" s="5" t="s">
        <v>8328</v>
      </c>
      <c r="U4003" s="5" t="s">
        <v>8329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12">
        <f t="shared" si="250"/>
        <v>41908.793530092589</v>
      </c>
      <c r="K4004" s="5">
        <v>1409187761</v>
      </c>
      <c r="L4004" s="12">
        <f t="shared" si="251"/>
        <v>41878.793530092589</v>
      </c>
      <c r="M4004" t="b">
        <v>0</v>
      </c>
      <c r="N4004" s="5">
        <v>4</v>
      </c>
      <c r="O4004" t="b">
        <v>0</v>
      </c>
      <c r="P4004" s="5" t="s">
        <v>8269</v>
      </c>
      <c r="Q4004" s="5">
        <f t="shared" si="248"/>
        <v>1.84</v>
      </c>
      <c r="R4004" s="5">
        <v>5.75</v>
      </c>
      <c r="S4004" s="5">
        <f t="shared" si="249"/>
        <v>5.75</v>
      </c>
      <c r="T4004" s="5" t="s">
        <v>8328</v>
      </c>
      <c r="U4004" s="5" t="s">
        <v>8329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12">
        <f t="shared" si="250"/>
        <v>42050.337349537032</v>
      </c>
      <c r="K4005" s="5">
        <v>1421417147</v>
      </c>
      <c r="L4005" s="12">
        <f t="shared" si="251"/>
        <v>42020.337349537032</v>
      </c>
      <c r="M4005" t="b">
        <v>0</v>
      </c>
      <c r="N4005" s="5">
        <v>2</v>
      </c>
      <c r="O4005" t="b">
        <v>0</v>
      </c>
      <c r="P4005" s="5" t="s">
        <v>8269</v>
      </c>
      <c r="Q4005" s="5">
        <f t="shared" si="248"/>
        <v>10.050000000000001</v>
      </c>
      <c r="R4005" s="5">
        <v>100.5</v>
      </c>
      <c r="S4005" s="5">
        <f t="shared" si="249"/>
        <v>100.5</v>
      </c>
      <c r="T4005" s="5" t="s">
        <v>8328</v>
      </c>
      <c r="U4005" s="5" t="s">
        <v>8329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12">
        <f t="shared" si="250"/>
        <v>41919.91269675926</v>
      </c>
      <c r="K4006" s="5">
        <v>1410148457</v>
      </c>
      <c r="L4006" s="12">
        <f t="shared" si="251"/>
        <v>41889.91269675926</v>
      </c>
      <c r="M4006" t="b">
        <v>0</v>
      </c>
      <c r="N4006" s="5">
        <v>1</v>
      </c>
      <c r="O4006" t="b">
        <v>0</v>
      </c>
      <c r="P4006" s="5" t="s">
        <v>8269</v>
      </c>
      <c r="Q4006" s="5">
        <f t="shared" si="248"/>
        <v>0.2</v>
      </c>
      <c r="R4006" s="5">
        <v>1</v>
      </c>
      <c r="S4006" s="5">
        <f t="shared" si="249"/>
        <v>1</v>
      </c>
      <c r="T4006" s="5" t="s">
        <v>8328</v>
      </c>
      <c r="U4006" s="5" t="s">
        <v>8329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12">
        <f t="shared" si="250"/>
        <v>41932.557696759257</v>
      </c>
      <c r="K4007" s="5">
        <v>1408648985</v>
      </c>
      <c r="L4007" s="12">
        <f t="shared" si="251"/>
        <v>41872.557696759257</v>
      </c>
      <c r="M4007" t="b">
        <v>0</v>
      </c>
      <c r="N4007" s="5">
        <v>2</v>
      </c>
      <c r="O4007" t="b">
        <v>0</v>
      </c>
      <c r="P4007" s="5" t="s">
        <v>8269</v>
      </c>
      <c r="Q4007" s="5">
        <f t="shared" si="248"/>
        <v>1.3333333333333333</v>
      </c>
      <c r="R4007" s="5">
        <v>20</v>
      </c>
      <c r="S4007" s="5">
        <f t="shared" si="249"/>
        <v>20</v>
      </c>
      <c r="T4007" s="5" t="s">
        <v>8328</v>
      </c>
      <c r="U4007" s="5" t="s">
        <v>8329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12">
        <f t="shared" si="250"/>
        <v>42416.522997685184</v>
      </c>
      <c r="K4008" s="5">
        <v>1453487587</v>
      </c>
      <c r="L4008" s="12">
        <f t="shared" si="251"/>
        <v>42391.522997685184</v>
      </c>
      <c r="M4008" t="b">
        <v>0</v>
      </c>
      <c r="N4008" s="5">
        <v>1</v>
      </c>
      <c r="O4008" t="b">
        <v>0</v>
      </c>
      <c r="P4008" s="5" t="s">
        <v>8269</v>
      </c>
      <c r="Q4008" s="5">
        <f t="shared" si="248"/>
        <v>6.6666666666666671E-3</v>
      </c>
      <c r="R4008" s="5">
        <v>2</v>
      </c>
      <c r="S4008" s="5">
        <f t="shared" si="249"/>
        <v>2</v>
      </c>
      <c r="T4008" s="5" t="s">
        <v>8328</v>
      </c>
      <c r="U4008" s="5" t="s">
        <v>8329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12">
        <f t="shared" si="250"/>
        <v>41877.436111111107</v>
      </c>
      <c r="K4009" s="5">
        <v>1406572381</v>
      </c>
      <c r="L4009" s="12">
        <f t="shared" si="251"/>
        <v>41848.522928240738</v>
      </c>
      <c r="M4009" t="b">
        <v>0</v>
      </c>
      <c r="N4009" s="5">
        <v>1</v>
      </c>
      <c r="O4009" t="b">
        <v>0</v>
      </c>
      <c r="P4009" s="5" t="s">
        <v>8269</v>
      </c>
      <c r="Q4009" s="5">
        <f t="shared" si="248"/>
        <v>0.25</v>
      </c>
      <c r="R4009" s="5">
        <v>5</v>
      </c>
      <c r="S4009" s="5">
        <f t="shared" si="249"/>
        <v>5</v>
      </c>
      <c r="T4009" s="5" t="s">
        <v>8328</v>
      </c>
      <c r="U4009" s="5" t="s">
        <v>8329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12">
        <f t="shared" si="250"/>
        <v>42207.714201388888</v>
      </c>
      <c r="K4010" s="5">
        <v>1435014507</v>
      </c>
      <c r="L4010" s="12">
        <f t="shared" si="251"/>
        <v>42177.714201388888</v>
      </c>
      <c r="M4010" t="b">
        <v>0</v>
      </c>
      <c r="N4010" s="5">
        <v>4</v>
      </c>
      <c r="O4010" t="b">
        <v>0</v>
      </c>
      <c r="P4010" s="5" t="s">
        <v>8269</v>
      </c>
      <c r="Q4010" s="5">
        <f t="shared" si="248"/>
        <v>6</v>
      </c>
      <c r="R4010" s="5">
        <v>15</v>
      </c>
      <c r="S4010" s="5">
        <f t="shared" si="249"/>
        <v>15</v>
      </c>
      <c r="T4010" s="5" t="s">
        <v>8328</v>
      </c>
      <c r="U4010" s="5" t="s">
        <v>8329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12">
        <f t="shared" si="250"/>
        <v>41891.450925925928</v>
      </c>
      <c r="K4011" s="5">
        <v>1406825360</v>
      </c>
      <c r="L4011" s="12">
        <f t="shared" si="251"/>
        <v>41851.450925925928</v>
      </c>
      <c r="M4011" t="b">
        <v>0</v>
      </c>
      <c r="N4011" s="5">
        <v>3</v>
      </c>
      <c r="O4011" t="b">
        <v>0</v>
      </c>
      <c r="P4011" s="5" t="s">
        <v>8269</v>
      </c>
      <c r="Q4011" s="5">
        <f t="shared" si="248"/>
        <v>3.8860103626943006</v>
      </c>
      <c r="R4011" s="5">
        <v>25</v>
      </c>
      <c r="S4011" s="5">
        <f t="shared" si="249"/>
        <v>25</v>
      </c>
      <c r="T4011" s="5" t="s">
        <v>8328</v>
      </c>
      <c r="U4011" s="5" t="s">
        <v>8329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12">
        <f t="shared" si="250"/>
        <v>41938.520439814813</v>
      </c>
      <c r="K4012" s="5">
        <v>1412879366</v>
      </c>
      <c r="L4012" s="12">
        <f t="shared" si="251"/>
        <v>41921.520439814813</v>
      </c>
      <c r="M4012" t="b">
        <v>0</v>
      </c>
      <c r="N4012" s="5">
        <v>38</v>
      </c>
      <c r="O4012" t="b">
        <v>0</v>
      </c>
      <c r="P4012" s="5" t="s">
        <v>8269</v>
      </c>
      <c r="Q4012" s="5">
        <f t="shared" si="248"/>
        <v>24.194444444444443</v>
      </c>
      <c r="R4012" s="5">
        <v>45.842105263157897</v>
      </c>
      <c r="S4012" s="5">
        <f t="shared" si="249"/>
        <v>45.842105263157897</v>
      </c>
      <c r="T4012" s="5" t="s">
        <v>8328</v>
      </c>
      <c r="U4012" s="5" t="s">
        <v>8329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12">
        <f t="shared" si="250"/>
        <v>42032.29488425926</v>
      </c>
      <c r="K4013" s="5">
        <v>1419858278</v>
      </c>
      <c r="L4013" s="12">
        <f t="shared" si="251"/>
        <v>42002.29488425926</v>
      </c>
      <c r="M4013" t="b">
        <v>0</v>
      </c>
      <c r="N4013" s="5">
        <v>4</v>
      </c>
      <c r="O4013" t="b">
        <v>0</v>
      </c>
      <c r="P4013" s="5" t="s">
        <v>8269</v>
      </c>
      <c r="Q4013" s="5">
        <f t="shared" si="248"/>
        <v>7.6</v>
      </c>
      <c r="R4013" s="5">
        <v>4.75</v>
      </c>
      <c r="S4013" s="5">
        <f t="shared" si="249"/>
        <v>4.75</v>
      </c>
      <c r="T4013" s="5" t="s">
        <v>8328</v>
      </c>
      <c r="U4013" s="5" t="s">
        <v>8329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12">
        <f t="shared" si="250"/>
        <v>42126.294548611113</v>
      </c>
      <c r="K4014" s="5">
        <v>1427979849</v>
      </c>
      <c r="L4014" s="12">
        <f t="shared" si="251"/>
        <v>42096.294548611113</v>
      </c>
      <c r="M4014" t="b">
        <v>0</v>
      </c>
      <c r="N4014" s="5">
        <v>0</v>
      </c>
      <c r="O4014" t="b">
        <v>0</v>
      </c>
      <c r="P4014" s="5" t="s">
        <v>8269</v>
      </c>
      <c r="Q4014" s="5">
        <f t="shared" si="248"/>
        <v>0</v>
      </c>
      <c r="R4014" s="5" t="e">
        <v>#DIV/0!</v>
      </c>
      <c r="S4014" s="5">
        <f t="shared" si="249"/>
        <v>0</v>
      </c>
      <c r="T4014" s="5" t="s">
        <v>8328</v>
      </c>
      <c r="U4014" s="5" t="s">
        <v>8329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12">
        <f t="shared" si="250"/>
        <v>42051.051192129627</v>
      </c>
      <c r="K4015" s="5">
        <v>1421478823</v>
      </c>
      <c r="L4015" s="12">
        <f t="shared" si="251"/>
        <v>42021.051192129627</v>
      </c>
      <c r="M4015" t="b">
        <v>0</v>
      </c>
      <c r="N4015" s="5">
        <v>2</v>
      </c>
      <c r="O4015" t="b">
        <v>0</v>
      </c>
      <c r="P4015" s="5" t="s">
        <v>8269</v>
      </c>
      <c r="Q4015" s="5">
        <f t="shared" si="248"/>
        <v>1.3</v>
      </c>
      <c r="R4015" s="5">
        <v>13</v>
      </c>
      <c r="S4015" s="5">
        <f t="shared" si="249"/>
        <v>13</v>
      </c>
      <c r="T4015" s="5" t="s">
        <v>8328</v>
      </c>
      <c r="U4015" s="5" t="s">
        <v>8329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12">
        <f t="shared" si="250"/>
        <v>42433.996168981481</v>
      </c>
      <c r="K4016" s="5">
        <v>1455861269</v>
      </c>
      <c r="L4016" s="12">
        <f t="shared" si="251"/>
        <v>42418.996168981481</v>
      </c>
      <c r="M4016" t="b">
        <v>0</v>
      </c>
      <c r="N4016" s="5">
        <v>0</v>
      </c>
      <c r="O4016" t="b">
        <v>0</v>
      </c>
      <c r="P4016" s="5" t="s">
        <v>8269</v>
      </c>
      <c r="Q4016" s="5">
        <f t="shared" si="248"/>
        <v>0</v>
      </c>
      <c r="R4016" s="5" t="e">
        <v>#DIV/0!</v>
      </c>
      <c r="S4016" s="5">
        <f t="shared" si="249"/>
        <v>0</v>
      </c>
      <c r="T4016" s="5" t="s">
        <v>8328</v>
      </c>
      <c r="U4016" s="5" t="s">
        <v>8329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12">
        <f t="shared" si="250"/>
        <v>42204.530821759261</v>
      </c>
      <c r="K4017" s="5">
        <v>1434739463</v>
      </c>
      <c r="L4017" s="12">
        <f t="shared" si="251"/>
        <v>42174.530821759261</v>
      </c>
      <c r="M4017" t="b">
        <v>0</v>
      </c>
      <c r="N4017" s="5">
        <v>1</v>
      </c>
      <c r="O4017" t="b">
        <v>0</v>
      </c>
      <c r="P4017" s="5" t="s">
        <v>8269</v>
      </c>
      <c r="Q4017" s="5">
        <f t="shared" si="248"/>
        <v>1.4285714285714285E-2</v>
      </c>
      <c r="R4017" s="5">
        <v>1</v>
      </c>
      <c r="S4017" s="5">
        <f t="shared" si="249"/>
        <v>1</v>
      </c>
      <c r="T4017" s="5" t="s">
        <v>8328</v>
      </c>
      <c r="U4017" s="5" t="s">
        <v>8329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12">
        <f t="shared" si="250"/>
        <v>41899.622685185182</v>
      </c>
      <c r="K4018" s="5">
        <v>1408395400</v>
      </c>
      <c r="L4018" s="12">
        <f t="shared" si="251"/>
        <v>41869.622685185182</v>
      </c>
      <c r="M4018" t="b">
        <v>0</v>
      </c>
      <c r="N4018" s="5">
        <v>7</v>
      </c>
      <c r="O4018" t="b">
        <v>0</v>
      </c>
      <c r="P4018" s="5" t="s">
        <v>8269</v>
      </c>
      <c r="Q4018" s="5">
        <f t="shared" si="248"/>
        <v>14</v>
      </c>
      <c r="R4018" s="5">
        <v>10</v>
      </c>
      <c r="S4018" s="5">
        <f t="shared" si="249"/>
        <v>10</v>
      </c>
      <c r="T4018" s="5" t="s">
        <v>8328</v>
      </c>
      <c r="U4018" s="5" t="s">
        <v>8329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12">
        <f t="shared" si="250"/>
        <v>41886.422152777777</v>
      </c>
      <c r="K4019" s="5">
        <v>1407254874</v>
      </c>
      <c r="L4019" s="12">
        <f t="shared" si="251"/>
        <v>41856.422152777777</v>
      </c>
      <c r="M4019" t="b">
        <v>0</v>
      </c>
      <c r="N4019" s="5">
        <v>2</v>
      </c>
      <c r="O4019" t="b">
        <v>0</v>
      </c>
      <c r="P4019" s="5" t="s">
        <v>8269</v>
      </c>
      <c r="Q4019" s="5">
        <f t="shared" si="248"/>
        <v>1.05</v>
      </c>
      <c r="R4019" s="5">
        <v>52.5</v>
      </c>
      <c r="S4019" s="5">
        <f t="shared" si="249"/>
        <v>52.5</v>
      </c>
      <c r="T4019" s="5" t="s">
        <v>8328</v>
      </c>
      <c r="U4019" s="5" t="s">
        <v>8329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12">
        <f t="shared" si="250"/>
        <v>42650.66097222222</v>
      </c>
      <c r="K4020" s="5">
        <v>1473285108</v>
      </c>
      <c r="L4020" s="12">
        <f t="shared" si="251"/>
        <v>42620.66097222222</v>
      </c>
      <c r="M4020" t="b">
        <v>0</v>
      </c>
      <c r="N4020" s="5">
        <v>4</v>
      </c>
      <c r="O4020" t="b">
        <v>0</v>
      </c>
      <c r="P4020" s="5" t="s">
        <v>8269</v>
      </c>
      <c r="Q4020" s="5">
        <f t="shared" si="248"/>
        <v>8.6666666666666661</v>
      </c>
      <c r="R4020" s="5">
        <v>32.5</v>
      </c>
      <c r="S4020" s="5">
        <f t="shared" si="249"/>
        <v>32.5</v>
      </c>
      <c r="T4020" s="5" t="s">
        <v>8328</v>
      </c>
      <c r="U4020" s="5" t="s">
        <v>8329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12">
        <f t="shared" si="250"/>
        <v>42475.436111111107</v>
      </c>
      <c r="K4021" s="5">
        <v>1455725596</v>
      </c>
      <c r="L4021" s="12">
        <f t="shared" si="251"/>
        <v>42417.425879629634</v>
      </c>
      <c r="M4021" t="b">
        <v>0</v>
      </c>
      <c r="N4021" s="5">
        <v>4</v>
      </c>
      <c r="O4021" t="b">
        <v>0</v>
      </c>
      <c r="P4021" s="5" t="s">
        <v>8269</v>
      </c>
      <c r="Q4021" s="5">
        <f t="shared" si="248"/>
        <v>0.82857142857142863</v>
      </c>
      <c r="R4021" s="5">
        <v>7.25</v>
      </c>
      <c r="S4021" s="5">
        <f t="shared" si="249"/>
        <v>7.25</v>
      </c>
      <c r="T4021" s="5" t="s">
        <v>8328</v>
      </c>
      <c r="U4021" s="5" t="s">
        <v>8329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12">
        <f t="shared" si="250"/>
        <v>42086.899293981478</v>
      </c>
      <c r="K4022" s="5">
        <v>1424579699</v>
      </c>
      <c r="L4022" s="12">
        <f t="shared" si="251"/>
        <v>42056.940960648149</v>
      </c>
      <c r="M4022" t="b">
        <v>0</v>
      </c>
      <c r="N4022" s="5">
        <v>3</v>
      </c>
      <c r="O4022" t="b">
        <v>0</v>
      </c>
      <c r="P4022" s="5" t="s">
        <v>8269</v>
      </c>
      <c r="Q4022" s="5">
        <f t="shared" si="248"/>
        <v>16.666666666666668</v>
      </c>
      <c r="R4022" s="5">
        <v>33.333333333333336</v>
      </c>
      <c r="S4022" s="5">
        <f t="shared" si="249"/>
        <v>33.333333333333336</v>
      </c>
      <c r="T4022" s="5" t="s">
        <v>8328</v>
      </c>
      <c r="U4022" s="5" t="s">
        <v>8329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12">
        <f t="shared" si="250"/>
        <v>41938.661550925928</v>
      </c>
      <c r="K4023" s="5">
        <v>1409176358</v>
      </c>
      <c r="L4023" s="12">
        <f t="shared" si="251"/>
        <v>41878.661550925928</v>
      </c>
      <c r="M4023" t="b">
        <v>0</v>
      </c>
      <c r="N4023" s="5">
        <v>2</v>
      </c>
      <c r="O4023" t="b">
        <v>0</v>
      </c>
      <c r="P4023" s="5" t="s">
        <v>8269</v>
      </c>
      <c r="Q4023" s="5">
        <f t="shared" si="248"/>
        <v>0.83333333333333337</v>
      </c>
      <c r="R4023" s="5">
        <v>62.5</v>
      </c>
      <c r="S4023" s="5">
        <f t="shared" si="249"/>
        <v>62.5</v>
      </c>
      <c r="T4023" s="5" t="s">
        <v>8328</v>
      </c>
      <c r="U4023" s="5" t="s">
        <v>8329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12">
        <f t="shared" si="250"/>
        <v>42035.870833333334</v>
      </c>
      <c r="K4024" s="5">
        <v>1418824867</v>
      </c>
      <c r="L4024" s="12">
        <f t="shared" si="251"/>
        <v>41990.334108796298</v>
      </c>
      <c r="M4024" t="b">
        <v>0</v>
      </c>
      <c r="N4024" s="5">
        <v>197</v>
      </c>
      <c r="O4024" t="b">
        <v>0</v>
      </c>
      <c r="P4024" s="5" t="s">
        <v>8269</v>
      </c>
      <c r="Q4024" s="5">
        <f t="shared" si="248"/>
        <v>69.561111111111117</v>
      </c>
      <c r="R4024" s="5">
        <v>63.558375634517766</v>
      </c>
      <c r="S4024" s="5">
        <f t="shared" si="249"/>
        <v>63.558375634517766</v>
      </c>
      <c r="T4024" s="5" t="s">
        <v>8328</v>
      </c>
      <c r="U4024" s="5" t="s">
        <v>8329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12">
        <f t="shared" si="250"/>
        <v>42453.707905092597</v>
      </c>
      <c r="K4025" s="5">
        <v>1454975963</v>
      </c>
      <c r="L4025" s="12">
        <f t="shared" si="251"/>
        <v>42408.749571759261</v>
      </c>
      <c r="M4025" t="b">
        <v>0</v>
      </c>
      <c r="N4025" s="5">
        <v>0</v>
      </c>
      <c r="O4025" t="b">
        <v>0</v>
      </c>
      <c r="P4025" s="5" t="s">
        <v>8269</v>
      </c>
      <c r="Q4025" s="5">
        <f t="shared" si="248"/>
        <v>0</v>
      </c>
      <c r="R4025" s="5" t="e">
        <v>#DIV/0!</v>
      </c>
      <c r="S4025" s="5">
        <f t="shared" si="249"/>
        <v>0</v>
      </c>
      <c r="T4025" s="5" t="s">
        <v>8328</v>
      </c>
      <c r="U4025" s="5" t="s">
        <v>8329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12">
        <f t="shared" si="250"/>
        <v>42247.420104166667</v>
      </c>
      <c r="K4026" s="5">
        <v>1438445097</v>
      </c>
      <c r="L4026" s="12">
        <f t="shared" si="251"/>
        <v>42217.420104166667</v>
      </c>
      <c r="M4026" t="b">
        <v>0</v>
      </c>
      <c r="N4026" s="5">
        <v>1</v>
      </c>
      <c r="O4026" t="b">
        <v>0</v>
      </c>
      <c r="P4026" s="5" t="s">
        <v>8269</v>
      </c>
      <c r="Q4026" s="5">
        <f t="shared" si="248"/>
        <v>1.25</v>
      </c>
      <c r="R4026" s="5">
        <v>10</v>
      </c>
      <c r="S4026" s="5">
        <f t="shared" si="249"/>
        <v>10</v>
      </c>
      <c r="T4026" s="5" t="s">
        <v>8328</v>
      </c>
      <c r="U4026" s="5" t="s">
        <v>8329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12">
        <f t="shared" si="250"/>
        <v>42210.987685185188</v>
      </c>
      <c r="K4027" s="5">
        <v>1432705336</v>
      </c>
      <c r="L4027" s="12">
        <f t="shared" si="251"/>
        <v>42150.987685185188</v>
      </c>
      <c r="M4027" t="b">
        <v>0</v>
      </c>
      <c r="N4027" s="5">
        <v>4</v>
      </c>
      <c r="O4027" t="b">
        <v>0</v>
      </c>
      <c r="P4027" s="5" t="s">
        <v>8269</v>
      </c>
      <c r="Q4027" s="5">
        <f t="shared" si="248"/>
        <v>5</v>
      </c>
      <c r="R4027" s="5">
        <v>62.5</v>
      </c>
      <c r="S4027" s="5">
        <f t="shared" si="249"/>
        <v>62.5</v>
      </c>
      <c r="T4027" s="5" t="s">
        <v>8328</v>
      </c>
      <c r="U4027" s="5" t="s">
        <v>8329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12">
        <f t="shared" si="250"/>
        <v>42342.447210648148</v>
      </c>
      <c r="K4028" s="5">
        <v>1444059839</v>
      </c>
      <c r="L4028" s="12">
        <f t="shared" si="251"/>
        <v>42282.405543981484</v>
      </c>
      <c r="M4028" t="b">
        <v>0</v>
      </c>
      <c r="N4028" s="5">
        <v>0</v>
      </c>
      <c r="O4028" t="b">
        <v>0</v>
      </c>
      <c r="P4028" s="5" t="s">
        <v>8269</v>
      </c>
      <c r="Q4028" s="5">
        <f t="shared" si="248"/>
        <v>0</v>
      </c>
      <c r="R4028" s="5" t="e">
        <v>#DIV/0!</v>
      </c>
      <c r="S4028" s="5">
        <f t="shared" si="249"/>
        <v>0</v>
      </c>
      <c r="T4028" s="5" t="s">
        <v>8328</v>
      </c>
      <c r="U4028" s="5" t="s">
        <v>8329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12">
        <f t="shared" si="250"/>
        <v>42788.791666666672</v>
      </c>
      <c r="K4029" s="5">
        <v>1486077481</v>
      </c>
      <c r="L4029" s="12">
        <f t="shared" si="251"/>
        <v>42768.72084490741</v>
      </c>
      <c r="M4029" t="b">
        <v>0</v>
      </c>
      <c r="N4029" s="5">
        <v>7</v>
      </c>
      <c r="O4029" t="b">
        <v>0</v>
      </c>
      <c r="P4029" s="5" t="s">
        <v>8269</v>
      </c>
      <c r="Q4029" s="5">
        <f t="shared" si="248"/>
        <v>7.166666666666667</v>
      </c>
      <c r="R4029" s="5">
        <v>30.714285714285715</v>
      </c>
      <c r="S4029" s="5">
        <f t="shared" si="249"/>
        <v>30.714285714285715</v>
      </c>
      <c r="T4029" s="5" t="s">
        <v>8328</v>
      </c>
      <c r="U4029" s="5" t="s">
        <v>8329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12">
        <f t="shared" si="250"/>
        <v>41795.688657407409</v>
      </c>
      <c r="K4030" s="5">
        <v>1399415500</v>
      </c>
      <c r="L4030" s="12">
        <f t="shared" si="251"/>
        <v>41765.688657407409</v>
      </c>
      <c r="M4030" t="b">
        <v>0</v>
      </c>
      <c r="N4030" s="5">
        <v>11</v>
      </c>
      <c r="O4030" t="b">
        <v>0</v>
      </c>
      <c r="P4030" s="5" t="s">
        <v>8269</v>
      </c>
      <c r="Q4030" s="5">
        <f t="shared" si="248"/>
        <v>28.05</v>
      </c>
      <c r="R4030" s="5">
        <v>51</v>
      </c>
      <c r="S4030" s="5">
        <f t="shared" si="249"/>
        <v>51</v>
      </c>
      <c r="T4030" s="5" t="s">
        <v>8328</v>
      </c>
      <c r="U4030" s="5" t="s">
        <v>8329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12">
        <f t="shared" si="250"/>
        <v>42351.77511574074</v>
      </c>
      <c r="K4031" s="5">
        <v>1447461370</v>
      </c>
      <c r="L4031" s="12">
        <f t="shared" si="251"/>
        <v>42321.77511574074</v>
      </c>
      <c r="M4031" t="b">
        <v>0</v>
      </c>
      <c r="N4031" s="5">
        <v>0</v>
      </c>
      <c r="O4031" t="b">
        <v>0</v>
      </c>
      <c r="P4031" s="5" t="s">
        <v>8269</v>
      </c>
      <c r="Q4031" s="5">
        <f t="shared" si="248"/>
        <v>0</v>
      </c>
      <c r="R4031" s="5" t="e">
        <v>#DIV/0!</v>
      </c>
      <c r="S4031" s="5">
        <f t="shared" si="249"/>
        <v>0</v>
      </c>
      <c r="T4031" s="5" t="s">
        <v>8328</v>
      </c>
      <c r="U4031" s="5" t="s">
        <v>8329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12">
        <f t="shared" si="250"/>
        <v>42403.53402777778</v>
      </c>
      <c r="K4032" s="5">
        <v>1452008599</v>
      </c>
      <c r="L4032" s="12">
        <f t="shared" si="251"/>
        <v>42374.405081018514</v>
      </c>
      <c r="M4032" t="b">
        <v>0</v>
      </c>
      <c r="N4032" s="5">
        <v>6</v>
      </c>
      <c r="O4032" t="b">
        <v>0</v>
      </c>
      <c r="P4032" s="5" t="s">
        <v>8269</v>
      </c>
      <c r="Q4032" s="5">
        <f t="shared" si="248"/>
        <v>16</v>
      </c>
      <c r="R4032" s="5">
        <v>66.666666666666671</v>
      </c>
      <c r="S4032" s="5">
        <f t="shared" si="249"/>
        <v>66.666666666666671</v>
      </c>
      <c r="T4032" s="5" t="s">
        <v>8328</v>
      </c>
      <c r="U4032" s="5" t="s">
        <v>8329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12">
        <f t="shared" si="250"/>
        <v>41991.376898148148</v>
      </c>
      <c r="K4033" s="5">
        <v>1414591364</v>
      </c>
      <c r="L4033" s="12">
        <f t="shared" si="251"/>
        <v>41941.335231481484</v>
      </c>
      <c r="M4033" t="b">
        <v>0</v>
      </c>
      <c r="N4033" s="5">
        <v>0</v>
      </c>
      <c r="O4033" t="b">
        <v>0</v>
      </c>
      <c r="P4033" s="5" t="s">
        <v>8269</v>
      </c>
      <c r="Q4033" s="5">
        <f t="shared" si="248"/>
        <v>0</v>
      </c>
      <c r="R4033" s="5" t="e">
        <v>#DIV/0!</v>
      </c>
      <c r="S4033" s="5">
        <f t="shared" si="249"/>
        <v>0</v>
      </c>
      <c r="T4033" s="5" t="s">
        <v>8328</v>
      </c>
      <c r="U4033" s="5" t="s">
        <v>8329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12">
        <f t="shared" si="250"/>
        <v>42353.60087962963</v>
      </c>
      <c r="K4034" s="5">
        <v>1445023516</v>
      </c>
      <c r="L4034" s="12">
        <f t="shared" si="251"/>
        <v>42293.559212962966</v>
      </c>
      <c r="M4034" t="b">
        <v>0</v>
      </c>
      <c r="N4034" s="5">
        <v>7</v>
      </c>
      <c r="O4034" t="b">
        <v>0</v>
      </c>
      <c r="P4034" s="5" t="s">
        <v>8269</v>
      </c>
      <c r="Q4034" s="5">
        <f t="shared" ref="Q4034:Q4097" si="252">E4034*100/D4034</f>
        <v>6.8287037037037033</v>
      </c>
      <c r="R4034" s="5">
        <v>59</v>
      </c>
      <c r="S4034" s="5">
        <f t="shared" ref="S4034:S4097" si="253">IFERROR(R4034,0)</f>
        <v>59</v>
      </c>
      <c r="T4034" s="5" t="s">
        <v>8328</v>
      </c>
      <c r="U4034" s="5" t="s">
        <v>8329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12">
        <f t="shared" ref="J4035:J4098" si="254">(I4035/86400)+25569+(-6/24)</f>
        <v>42645.125</v>
      </c>
      <c r="K4035" s="5">
        <v>1472711224</v>
      </c>
      <c r="L4035" s="12">
        <f t="shared" ref="L4035:L4098" si="255">(K4035/86400)+25569+(-6/24)</f>
        <v>42614.018796296295</v>
      </c>
      <c r="M4035" t="b">
        <v>0</v>
      </c>
      <c r="N4035" s="5">
        <v>94</v>
      </c>
      <c r="O4035" t="b">
        <v>0</v>
      </c>
      <c r="P4035" s="5" t="s">
        <v>8269</v>
      </c>
      <c r="Q4035" s="5">
        <f t="shared" si="252"/>
        <v>25.698702928870294</v>
      </c>
      <c r="R4035" s="5">
        <v>65.340319148936175</v>
      </c>
      <c r="S4035" s="5">
        <f t="shared" si="253"/>
        <v>65.340319148936175</v>
      </c>
      <c r="T4035" s="5" t="s">
        <v>8328</v>
      </c>
      <c r="U4035" s="5" t="s">
        <v>8329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12">
        <f t="shared" si="254"/>
        <v>42097.655671296292</v>
      </c>
      <c r="K4036" s="5">
        <v>1425509050</v>
      </c>
      <c r="L4036" s="12">
        <f t="shared" si="255"/>
        <v>42067.697337962964</v>
      </c>
      <c r="M4036" t="b">
        <v>0</v>
      </c>
      <c r="N4036" s="5">
        <v>2</v>
      </c>
      <c r="O4036" t="b">
        <v>0</v>
      </c>
      <c r="P4036" s="5" t="s">
        <v>8269</v>
      </c>
      <c r="Q4036" s="5">
        <f t="shared" si="252"/>
        <v>1.4814814814814814</v>
      </c>
      <c r="R4036" s="5">
        <v>100</v>
      </c>
      <c r="S4036" s="5">
        <f t="shared" si="253"/>
        <v>100</v>
      </c>
      <c r="T4036" s="5" t="s">
        <v>8328</v>
      </c>
      <c r="U4036" s="5" t="s">
        <v>8329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12">
        <f t="shared" si="254"/>
        <v>41933.632951388892</v>
      </c>
      <c r="K4037" s="5">
        <v>1411333887</v>
      </c>
      <c r="L4037" s="12">
        <f t="shared" si="255"/>
        <v>41903.632951388892</v>
      </c>
      <c r="M4037" t="b">
        <v>0</v>
      </c>
      <c r="N4037" s="5">
        <v>25</v>
      </c>
      <c r="O4037" t="b">
        <v>0</v>
      </c>
      <c r="P4037" s="5" t="s">
        <v>8269</v>
      </c>
      <c r="Q4037" s="5">
        <f t="shared" si="252"/>
        <v>36.85</v>
      </c>
      <c r="R4037" s="5">
        <v>147.4</v>
      </c>
      <c r="S4037" s="5">
        <f t="shared" si="253"/>
        <v>147.4</v>
      </c>
      <c r="T4037" s="5" t="s">
        <v>8328</v>
      </c>
      <c r="U4037" s="5" t="s">
        <v>8329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12">
        <f t="shared" si="254"/>
        <v>41821.6875</v>
      </c>
      <c r="K4038" s="5">
        <v>1402784964</v>
      </c>
      <c r="L4038" s="12">
        <f t="shared" si="255"/>
        <v>41804.687083333338</v>
      </c>
      <c r="M4038" t="b">
        <v>0</v>
      </c>
      <c r="N4038" s="5">
        <v>17</v>
      </c>
      <c r="O4038" t="b">
        <v>0</v>
      </c>
      <c r="P4038" s="5" t="s">
        <v>8269</v>
      </c>
      <c r="Q4038" s="5">
        <f t="shared" si="252"/>
        <v>47.05</v>
      </c>
      <c r="R4038" s="5">
        <v>166.05882352941177</v>
      </c>
      <c r="S4038" s="5">
        <f t="shared" si="253"/>
        <v>166.05882352941177</v>
      </c>
      <c r="T4038" s="5" t="s">
        <v>8328</v>
      </c>
      <c r="U4038" s="5" t="s">
        <v>8329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12">
        <f t="shared" si="254"/>
        <v>42514.350694444445</v>
      </c>
      <c r="K4039" s="5">
        <v>1462585315</v>
      </c>
      <c r="L4039" s="12">
        <f t="shared" si="255"/>
        <v>42496.820775462962</v>
      </c>
      <c r="M4039" t="b">
        <v>0</v>
      </c>
      <c r="N4039" s="5">
        <v>2</v>
      </c>
      <c r="O4039" t="b">
        <v>0</v>
      </c>
      <c r="P4039" s="5" t="s">
        <v>8269</v>
      </c>
      <c r="Q4039" s="5">
        <f t="shared" si="252"/>
        <v>11.428571428571429</v>
      </c>
      <c r="R4039" s="5">
        <v>40</v>
      </c>
      <c r="S4039" s="5">
        <f t="shared" si="253"/>
        <v>40</v>
      </c>
      <c r="T4039" s="5" t="s">
        <v>8328</v>
      </c>
      <c r="U4039" s="5" t="s">
        <v>8329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12">
        <f t="shared" si="254"/>
        <v>41929.548726851848</v>
      </c>
      <c r="K4040" s="5">
        <v>1408389010</v>
      </c>
      <c r="L4040" s="12">
        <f t="shared" si="255"/>
        <v>41869.548726851848</v>
      </c>
      <c r="M4040" t="b">
        <v>0</v>
      </c>
      <c r="N4040" s="5">
        <v>4</v>
      </c>
      <c r="O4040" t="b">
        <v>0</v>
      </c>
      <c r="P4040" s="5" t="s">
        <v>8269</v>
      </c>
      <c r="Q4040" s="5">
        <f t="shared" si="252"/>
        <v>12.04</v>
      </c>
      <c r="R4040" s="5">
        <v>75.25</v>
      </c>
      <c r="S4040" s="5">
        <f t="shared" si="253"/>
        <v>75.25</v>
      </c>
      <c r="T4040" s="5" t="s">
        <v>8328</v>
      </c>
      <c r="U4040" s="5" t="s">
        <v>8329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12">
        <f t="shared" si="254"/>
        <v>42338.999305555553</v>
      </c>
      <c r="K4041" s="5">
        <v>1446048367</v>
      </c>
      <c r="L4041" s="12">
        <f t="shared" si="255"/>
        <v>42305.420914351853</v>
      </c>
      <c r="M4041" t="b">
        <v>0</v>
      </c>
      <c r="N4041" s="5">
        <v>5</v>
      </c>
      <c r="O4041" t="b">
        <v>0</v>
      </c>
      <c r="P4041" s="5" t="s">
        <v>8269</v>
      </c>
      <c r="Q4041" s="5">
        <f t="shared" si="252"/>
        <v>60</v>
      </c>
      <c r="R4041" s="5">
        <v>60</v>
      </c>
      <c r="S4041" s="5">
        <f t="shared" si="253"/>
        <v>60</v>
      </c>
      <c r="T4041" s="5" t="s">
        <v>8328</v>
      </c>
      <c r="U4041" s="5" t="s">
        <v>8329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12">
        <f t="shared" si="254"/>
        <v>42202.875</v>
      </c>
      <c r="K4042" s="5">
        <v>1432100004</v>
      </c>
      <c r="L4042" s="12">
        <f t="shared" si="255"/>
        <v>42143.981527777782</v>
      </c>
      <c r="M4042" t="b">
        <v>0</v>
      </c>
      <c r="N4042" s="5">
        <v>2</v>
      </c>
      <c r="O4042" t="b">
        <v>0</v>
      </c>
      <c r="P4042" s="5" t="s">
        <v>8269</v>
      </c>
      <c r="Q4042" s="5">
        <f t="shared" si="252"/>
        <v>31.25</v>
      </c>
      <c r="R4042" s="5">
        <v>1250</v>
      </c>
      <c r="S4042" s="5">
        <f t="shared" si="253"/>
        <v>1250</v>
      </c>
      <c r="T4042" s="5" t="s">
        <v>8328</v>
      </c>
      <c r="U4042" s="5" t="s">
        <v>8329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12">
        <f t="shared" si="254"/>
        <v>42619.224004629628</v>
      </c>
      <c r="K4043" s="5">
        <v>1467976954</v>
      </c>
      <c r="L4043" s="12">
        <f t="shared" si="255"/>
        <v>42559.224004629628</v>
      </c>
      <c r="M4043" t="b">
        <v>0</v>
      </c>
      <c r="N4043" s="5">
        <v>2</v>
      </c>
      <c r="O4043" t="b">
        <v>0</v>
      </c>
      <c r="P4043" s="5" t="s">
        <v>8269</v>
      </c>
      <c r="Q4043" s="5">
        <f t="shared" si="252"/>
        <v>0.42</v>
      </c>
      <c r="R4043" s="5">
        <v>10.5</v>
      </c>
      <c r="S4043" s="5">
        <f t="shared" si="253"/>
        <v>10.5</v>
      </c>
      <c r="T4043" s="5" t="s">
        <v>8328</v>
      </c>
      <c r="U4043" s="5" t="s">
        <v>8329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12">
        <f t="shared" si="254"/>
        <v>42024.552777777775</v>
      </c>
      <c r="K4044" s="5">
        <v>1419213664</v>
      </c>
      <c r="L4044" s="12">
        <f t="shared" si="255"/>
        <v>41994.834074074075</v>
      </c>
      <c r="M4044" t="b">
        <v>0</v>
      </c>
      <c r="N4044" s="5">
        <v>3</v>
      </c>
      <c r="O4044" t="b">
        <v>0</v>
      </c>
      <c r="P4044" s="5" t="s">
        <v>8269</v>
      </c>
      <c r="Q4044" s="5">
        <f t="shared" si="252"/>
        <v>0.21</v>
      </c>
      <c r="R4044" s="5">
        <v>7</v>
      </c>
      <c r="S4044" s="5">
        <f t="shared" si="253"/>
        <v>7</v>
      </c>
      <c r="T4044" s="5" t="s">
        <v>8328</v>
      </c>
      <c r="U4044" s="5" t="s">
        <v>8329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12">
        <f t="shared" si="254"/>
        <v>41963.707465277781</v>
      </c>
      <c r="K4045" s="5">
        <v>1415228325</v>
      </c>
      <c r="L4045" s="12">
        <f t="shared" si="255"/>
        <v>41948.707465277781</v>
      </c>
      <c r="M4045" t="b">
        <v>0</v>
      </c>
      <c r="N4045" s="5">
        <v>0</v>
      </c>
      <c r="O4045" t="b">
        <v>0</v>
      </c>
      <c r="P4045" s="5" t="s">
        <v>8269</v>
      </c>
      <c r="Q4045" s="5">
        <f t="shared" si="252"/>
        <v>0</v>
      </c>
      <c r="R4045" s="5" t="e">
        <v>#DIV/0!</v>
      </c>
      <c r="S4045" s="5">
        <f t="shared" si="253"/>
        <v>0</v>
      </c>
      <c r="T4045" s="5" t="s">
        <v>8328</v>
      </c>
      <c r="U4045" s="5" t="s">
        <v>8329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12">
        <f t="shared" si="254"/>
        <v>42103.958333333328</v>
      </c>
      <c r="K4046" s="5">
        <v>1426050982</v>
      </c>
      <c r="L4046" s="12">
        <f t="shared" si="255"/>
        <v>42073.969699074078</v>
      </c>
      <c r="M4046" t="b">
        <v>0</v>
      </c>
      <c r="N4046" s="5">
        <v>4</v>
      </c>
      <c r="O4046" t="b">
        <v>0</v>
      </c>
      <c r="P4046" s="5" t="s">
        <v>8269</v>
      </c>
      <c r="Q4046" s="5">
        <f t="shared" si="252"/>
        <v>37.5</v>
      </c>
      <c r="R4046" s="5">
        <v>56.25</v>
      </c>
      <c r="S4046" s="5">
        <f t="shared" si="253"/>
        <v>56.25</v>
      </c>
      <c r="T4046" s="5" t="s">
        <v>8328</v>
      </c>
      <c r="U4046" s="5" t="s">
        <v>8329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12">
        <f t="shared" si="254"/>
        <v>41871.951261574075</v>
      </c>
      <c r="K4047" s="5">
        <v>1406004589</v>
      </c>
      <c r="L4047" s="12">
        <f t="shared" si="255"/>
        <v>41841.951261574075</v>
      </c>
      <c r="M4047" t="b">
        <v>0</v>
      </c>
      <c r="N4047" s="5">
        <v>1</v>
      </c>
      <c r="O4047" t="b">
        <v>0</v>
      </c>
      <c r="P4047" s="5" t="s">
        <v>8269</v>
      </c>
      <c r="Q4047" s="5">
        <f t="shared" si="252"/>
        <v>0.02</v>
      </c>
      <c r="R4047" s="5">
        <v>1</v>
      </c>
      <c r="S4047" s="5">
        <f t="shared" si="253"/>
        <v>1</v>
      </c>
      <c r="T4047" s="5" t="s">
        <v>8328</v>
      </c>
      <c r="U4047" s="5" t="s">
        <v>8329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12">
        <f t="shared" si="254"/>
        <v>41934.400578703702</v>
      </c>
      <c r="K4048" s="5">
        <v>1411400210</v>
      </c>
      <c r="L4048" s="12">
        <f t="shared" si="255"/>
        <v>41904.400578703702</v>
      </c>
      <c r="M4048" t="b">
        <v>0</v>
      </c>
      <c r="N4048" s="5">
        <v>12</v>
      </c>
      <c r="O4048" t="b">
        <v>0</v>
      </c>
      <c r="P4048" s="5" t="s">
        <v>8269</v>
      </c>
      <c r="Q4048" s="5">
        <f t="shared" si="252"/>
        <v>8.2142857142857135</v>
      </c>
      <c r="R4048" s="5">
        <v>38.333333333333336</v>
      </c>
      <c r="S4048" s="5">
        <f t="shared" si="253"/>
        <v>38.333333333333336</v>
      </c>
      <c r="T4048" s="5" t="s">
        <v>8328</v>
      </c>
      <c r="U4048" s="5" t="s">
        <v>8329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12">
        <f t="shared" si="254"/>
        <v>42014.791666666672</v>
      </c>
      <c r="K4049" s="5">
        <v>1418862743</v>
      </c>
      <c r="L4049" s="12">
        <f t="shared" si="255"/>
        <v>41990.772488425922</v>
      </c>
      <c r="M4049" t="b">
        <v>0</v>
      </c>
      <c r="N4049" s="5">
        <v>4</v>
      </c>
      <c r="O4049" t="b">
        <v>0</v>
      </c>
      <c r="P4049" s="5" t="s">
        <v>8269</v>
      </c>
      <c r="Q4049" s="5">
        <f t="shared" si="252"/>
        <v>2.2000000000000002</v>
      </c>
      <c r="R4049" s="5">
        <v>27.5</v>
      </c>
      <c r="S4049" s="5">
        <f t="shared" si="253"/>
        <v>27.5</v>
      </c>
      <c r="T4049" s="5" t="s">
        <v>8328</v>
      </c>
      <c r="U4049" s="5" t="s">
        <v>8329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12">
        <f t="shared" si="254"/>
        <v>42471.217442129629</v>
      </c>
      <c r="K4050" s="5">
        <v>1457352787</v>
      </c>
      <c r="L4050" s="12">
        <f t="shared" si="255"/>
        <v>42436.259108796294</v>
      </c>
      <c r="M4050" t="b">
        <v>0</v>
      </c>
      <c r="N4050" s="5">
        <v>91</v>
      </c>
      <c r="O4050" t="b">
        <v>0</v>
      </c>
      <c r="P4050" s="5" t="s">
        <v>8269</v>
      </c>
      <c r="Q4050" s="5">
        <f t="shared" si="252"/>
        <v>17.652941176470588</v>
      </c>
      <c r="R4050" s="5">
        <v>32.978021978021978</v>
      </c>
      <c r="S4050" s="5">
        <f t="shared" si="253"/>
        <v>32.978021978021978</v>
      </c>
      <c r="T4050" s="5" t="s">
        <v>8328</v>
      </c>
      <c r="U4050" s="5" t="s">
        <v>8329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12">
        <f t="shared" si="254"/>
        <v>42199.708506944444</v>
      </c>
      <c r="K4051" s="5">
        <v>1434322815</v>
      </c>
      <c r="L4051" s="12">
        <f t="shared" si="255"/>
        <v>42169.708506944444</v>
      </c>
      <c r="M4051" t="b">
        <v>0</v>
      </c>
      <c r="N4051" s="5">
        <v>1</v>
      </c>
      <c r="O4051" t="b">
        <v>0</v>
      </c>
      <c r="P4051" s="5" t="s">
        <v>8269</v>
      </c>
      <c r="Q4051" s="5">
        <f t="shared" si="252"/>
        <v>0.08</v>
      </c>
      <c r="R4051" s="5">
        <v>16</v>
      </c>
      <c r="S4051" s="5">
        <f t="shared" si="253"/>
        <v>16</v>
      </c>
      <c r="T4051" s="5" t="s">
        <v>8328</v>
      </c>
      <c r="U4051" s="5" t="s">
        <v>8329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12">
        <f t="shared" si="254"/>
        <v>41935.386469907404</v>
      </c>
      <c r="K4052" s="5">
        <v>1411485391</v>
      </c>
      <c r="L4052" s="12">
        <f t="shared" si="255"/>
        <v>41905.386469907404</v>
      </c>
      <c r="M4052" t="b">
        <v>0</v>
      </c>
      <c r="N4052" s="5">
        <v>1</v>
      </c>
      <c r="O4052" t="b">
        <v>0</v>
      </c>
      <c r="P4052" s="5" t="s">
        <v>8269</v>
      </c>
      <c r="Q4052" s="5">
        <f t="shared" si="252"/>
        <v>6.6666666666666666E-2</v>
      </c>
      <c r="R4052" s="5">
        <v>1</v>
      </c>
      <c r="S4052" s="5">
        <f t="shared" si="253"/>
        <v>1</v>
      </c>
      <c r="T4052" s="5" t="s">
        <v>8328</v>
      </c>
      <c r="U4052" s="5" t="s">
        <v>8329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12">
        <f t="shared" si="254"/>
        <v>41768.036805555559</v>
      </c>
      <c r="K4053" s="5">
        <v>1399058797</v>
      </c>
      <c r="L4053" s="12">
        <f t="shared" si="255"/>
        <v>41761.560150462959</v>
      </c>
      <c r="M4053" t="b">
        <v>0</v>
      </c>
      <c r="N4053" s="5">
        <v>0</v>
      </c>
      <c r="O4053" t="b">
        <v>0</v>
      </c>
      <c r="P4053" s="5" t="s">
        <v>8269</v>
      </c>
      <c r="Q4053" s="5">
        <f t="shared" si="252"/>
        <v>0</v>
      </c>
      <c r="R4053" s="5" t="e">
        <v>#DIV/0!</v>
      </c>
      <c r="S4053" s="5">
        <f t="shared" si="253"/>
        <v>0</v>
      </c>
      <c r="T4053" s="5" t="s">
        <v>8328</v>
      </c>
      <c r="U4053" s="5" t="s">
        <v>8329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12">
        <f t="shared" si="254"/>
        <v>41925.628657407404</v>
      </c>
      <c r="K4054" s="5">
        <v>1408050316</v>
      </c>
      <c r="L4054" s="12">
        <f t="shared" si="255"/>
        <v>41865.628657407404</v>
      </c>
      <c r="M4054" t="b">
        <v>0</v>
      </c>
      <c r="N4054" s="5">
        <v>13</v>
      </c>
      <c r="O4054" t="b">
        <v>0</v>
      </c>
      <c r="P4054" s="5" t="s">
        <v>8269</v>
      </c>
      <c r="Q4054" s="5">
        <f t="shared" si="252"/>
        <v>37.533333333333331</v>
      </c>
      <c r="R4054" s="5">
        <v>86.615384615384613</v>
      </c>
      <c r="S4054" s="5">
        <f t="shared" si="253"/>
        <v>86.615384615384613</v>
      </c>
      <c r="T4054" s="5" t="s">
        <v>8328</v>
      </c>
      <c r="U4054" s="5" t="s">
        <v>8329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12">
        <f t="shared" si="254"/>
        <v>41958.583333333328</v>
      </c>
      <c r="K4055" s="5">
        <v>1413477228</v>
      </c>
      <c r="L4055" s="12">
        <f t="shared" si="255"/>
        <v>41928.440138888887</v>
      </c>
      <c r="M4055" t="b">
        <v>0</v>
      </c>
      <c r="N4055" s="5">
        <v>2</v>
      </c>
      <c r="O4055" t="b">
        <v>0</v>
      </c>
      <c r="P4055" s="5" t="s">
        <v>8269</v>
      </c>
      <c r="Q4055" s="5">
        <f t="shared" si="252"/>
        <v>22</v>
      </c>
      <c r="R4055" s="5">
        <v>55</v>
      </c>
      <c r="S4055" s="5">
        <f t="shared" si="253"/>
        <v>55</v>
      </c>
      <c r="T4055" s="5" t="s">
        <v>8328</v>
      </c>
      <c r="U4055" s="5" t="s">
        <v>8329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12">
        <f t="shared" si="254"/>
        <v>42643.916666666672</v>
      </c>
      <c r="K4056" s="5">
        <v>1472674285</v>
      </c>
      <c r="L4056" s="12">
        <f t="shared" si="255"/>
        <v>42613.591261574074</v>
      </c>
      <c r="M4056" t="b">
        <v>0</v>
      </c>
      <c r="N4056" s="5">
        <v>0</v>
      </c>
      <c r="O4056" t="b">
        <v>0</v>
      </c>
      <c r="P4056" s="5" t="s">
        <v>8269</v>
      </c>
      <c r="Q4056" s="5">
        <f t="shared" si="252"/>
        <v>0</v>
      </c>
      <c r="R4056" s="5" t="e">
        <v>#DIV/0!</v>
      </c>
      <c r="S4056" s="5">
        <f t="shared" si="253"/>
        <v>0</v>
      </c>
      <c r="T4056" s="5" t="s">
        <v>8328</v>
      </c>
      <c r="U4056" s="5" t="s">
        <v>8329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12">
        <f t="shared" si="254"/>
        <v>41809.398506944446</v>
      </c>
      <c r="K4057" s="5">
        <v>1400600031</v>
      </c>
      <c r="L4057" s="12">
        <f t="shared" si="255"/>
        <v>41779.398506944446</v>
      </c>
      <c r="M4057" t="b">
        <v>0</v>
      </c>
      <c r="N4057" s="5">
        <v>21</v>
      </c>
      <c r="O4057" t="b">
        <v>0</v>
      </c>
      <c r="P4057" s="5" t="s">
        <v>8269</v>
      </c>
      <c r="Q4057" s="5">
        <f t="shared" si="252"/>
        <v>17.62</v>
      </c>
      <c r="R4057" s="5">
        <v>41.952380952380949</v>
      </c>
      <c r="S4057" s="5">
        <f t="shared" si="253"/>
        <v>41.952380952380949</v>
      </c>
      <c r="T4057" s="5" t="s">
        <v>8328</v>
      </c>
      <c r="U4057" s="5" t="s">
        <v>8329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12">
        <f t="shared" si="254"/>
        <v>42554.582638888889</v>
      </c>
      <c r="K4058" s="5">
        <v>1465856639</v>
      </c>
      <c r="L4058" s="12">
        <f t="shared" si="255"/>
        <v>42534.683321759258</v>
      </c>
      <c r="M4058" t="b">
        <v>0</v>
      </c>
      <c r="N4058" s="5">
        <v>9</v>
      </c>
      <c r="O4058" t="b">
        <v>0</v>
      </c>
      <c r="P4058" s="5" t="s">
        <v>8269</v>
      </c>
      <c r="Q4058" s="5">
        <f t="shared" si="252"/>
        <v>53</v>
      </c>
      <c r="R4058" s="5">
        <v>88.333333333333329</v>
      </c>
      <c r="S4058" s="5">
        <f t="shared" si="253"/>
        <v>88.333333333333329</v>
      </c>
      <c r="T4058" s="5" t="s">
        <v>8328</v>
      </c>
      <c r="U4058" s="5" t="s">
        <v>8329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12">
        <f t="shared" si="254"/>
        <v>42333.708333333328</v>
      </c>
      <c r="K4059" s="5">
        <v>1446506080</v>
      </c>
      <c r="L4059" s="12">
        <f t="shared" si="255"/>
        <v>42310.718518518523</v>
      </c>
      <c r="M4059" t="b">
        <v>0</v>
      </c>
      <c r="N4059" s="5">
        <v>6</v>
      </c>
      <c r="O4059" t="b">
        <v>0</v>
      </c>
      <c r="P4059" s="5" t="s">
        <v>8269</v>
      </c>
      <c r="Q4059" s="5">
        <f t="shared" si="252"/>
        <v>22.142857142857142</v>
      </c>
      <c r="R4059" s="5">
        <v>129.16666666666666</v>
      </c>
      <c r="S4059" s="5">
        <f t="shared" si="253"/>
        <v>129.16666666666666</v>
      </c>
      <c r="T4059" s="5" t="s">
        <v>8328</v>
      </c>
      <c r="U4059" s="5" t="s">
        <v>8329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12">
        <f t="shared" si="254"/>
        <v>42460.915972222225</v>
      </c>
      <c r="K4060" s="5">
        <v>1458178044</v>
      </c>
      <c r="L4060" s="12">
        <f t="shared" si="255"/>
        <v>42445.810694444444</v>
      </c>
      <c r="M4060" t="b">
        <v>0</v>
      </c>
      <c r="N4060" s="5">
        <v>4</v>
      </c>
      <c r="O4060" t="b">
        <v>0</v>
      </c>
      <c r="P4060" s="5" t="s">
        <v>8269</v>
      </c>
      <c r="Q4060" s="5">
        <f t="shared" si="252"/>
        <v>2.5333333333333332</v>
      </c>
      <c r="R4060" s="5">
        <v>23.75</v>
      </c>
      <c r="S4060" s="5">
        <f t="shared" si="253"/>
        <v>23.75</v>
      </c>
      <c r="T4060" s="5" t="s">
        <v>8328</v>
      </c>
      <c r="U4060" s="5" t="s">
        <v>8329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12">
        <f t="shared" si="254"/>
        <v>41897.875</v>
      </c>
      <c r="K4061" s="5">
        <v>1408116152</v>
      </c>
      <c r="L4061" s="12">
        <f t="shared" si="255"/>
        <v>41866.390648148146</v>
      </c>
      <c r="M4061" t="b">
        <v>0</v>
      </c>
      <c r="N4061" s="5">
        <v>7</v>
      </c>
      <c r="O4061" t="b">
        <v>0</v>
      </c>
      <c r="P4061" s="5" t="s">
        <v>8269</v>
      </c>
      <c r="Q4061" s="5">
        <f t="shared" si="252"/>
        <v>2.5</v>
      </c>
      <c r="R4061" s="5">
        <v>35.714285714285715</v>
      </c>
      <c r="S4061" s="5">
        <f t="shared" si="253"/>
        <v>35.714285714285715</v>
      </c>
      <c r="T4061" s="5" t="s">
        <v>8328</v>
      </c>
      <c r="U4061" s="5" t="s">
        <v>8329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12">
        <f t="shared" si="254"/>
        <v>41813.416666666664</v>
      </c>
      <c r="K4062" s="5">
        <v>1400604056</v>
      </c>
      <c r="L4062" s="12">
        <f t="shared" si="255"/>
        <v>41779.445092592592</v>
      </c>
      <c r="M4062" t="b">
        <v>0</v>
      </c>
      <c r="N4062" s="5">
        <v>5</v>
      </c>
      <c r="O4062" t="b">
        <v>0</v>
      </c>
      <c r="P4062" s="5" t="s">
        <v>8269</v>
      </c>
      <c r="Q4062" s="5">
        <f t="shared" si="252"/>
        <v>2.85</v>
      </c>
      <c r="R4062" s="5">
        <v>57</v>
      </c>
      <c r="S4062" s="5">
        <f t="shared" si="253"/>
        <v>57</v>
      </c>
      <c r="T4062" s="5" t="s">
        <v>8328</v>
      </c>
      <c r="U4062" s="5" t="s">
        <v>8329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12">
        <f t="shared" si="254"/>
        <v>42480.849803240737</v>
      </c>
      <c r="K4063" s="5">
        <v>1456025023</v>
      </c>
      <c r="L4063" s="12">
        <f t="shared" si="255"/>
        <v>42420.891469907408</v>
      </c>
      <c r="M4063" t="b">
        <v>0</v>
      </c>
      <c r="N4063" s="5">
        <v>0</v>
      </c>
      <c r="O4063" t="b">
        <v>0</v>
      </c>
      <c r="P4063" s="5" t="s">
        <v>8269</v>
      </c>
      <c r="Q4063" s="5">
        <f t="shared" si="252"/>
        <v>0</v>
      </c>
      <c r="R4063" s="5" t="e">
        <v>#DIV/0!</v>
      </c>
      <c r="S4063" s="5">
        <f t="shared" si="253"/>
        <v>0</v>
      </c>
      <c r="T4063" s="5" t="s">
        <v>8328</v>
      </c>
      <c r="U4063" s="5" t="s">
        <v>8329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12">
        <f t="shared" si="254"/>
        <v>42553.489212962959</v>
      </c>
      <c r="K4064" s="5">
        <v>1464889468</v>
      </c>
      <c r="L4064" s="12">
        <f t="shared" si="255"/>
        <v>42523.489212962959</v>
      </c>
      <c r="M4064" t="b">
        <v>0</v>
      </c>
      <c r="N4064" s="5">
        <v>3</v>
      </c>
      <c r="O4064" t="b">
        <v>0</v>
      </c>
      <c r="P4064" s="5" t="s">
        <v>8269</v>
      </c>
      <c r="Q4064" s="5">
        <f t="shared" si="252"/>
        <v>2.4500000000000002</v>
      </c>
      <c r="R4064" s="5">
        <v>163.33333333333334</v>
      </c>
      <c r="S4064" s="5">
        <f t="shared" si="253"/>
        <v>163.33333333333334</v>
      </c>
      <c r="T4064" s="5" t="s">
        <v>8328</v>
      </c>
      <c r="U4064" s="5" t="s">
        <v>8329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12">
        <f t="shared" si="254"/>
        <v>41817.431527777779</v>
      </c>
      <c r="K4065" s="5">
        <v>1401294084</v>
      </c>
      <c r="L4065" s="12">
        <f t="shared" si="255"/>
        <v>41787.431527777779</v>
      </c>
      <c r="M4065" t="b">
        <v>0</v>
      </c>
      <c r="N4065" s="5">
        <v>9</v>
      </c>
      <c r="O4065" t="b">
        <v>0</v>
      </c>
      <c r="P4065" s="5" t="s">
        <v>8269</v>
      </c>
      <c r="Q4065" s="5">
        <f t="shared" si="252"/>
        <v>1.4210526315789473</v>
      </c>
      <c r="R4065" s="5">
        <v>15</v>
      </c>
      <c r="S4065" s="5">
        <f t="shared" si="253"/>
        <v>15</v>
      </c>
      <c r="T4065" s="5" t="s">
        <v>8328</v>
      </c>
      <c r="U4065" s="5" t="s">
        <v>8329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12">
        <f t="shared" si="254"/>
        <v>42123.338263888887</v>
      </c>
      <c r="K4066" s="5">
        <v>1427724426</v>
      </c>
      <c r="L4066" s="12">
        <f t="shared" si="255"/>
        <v>42093.338263888887</v>
      </c>
      <c r="M4066" t="b">
        <v>0</v>
      </c>
      <c r="N4066" s="5">
        <v>6</v>
      </c>
      <c r="O4066" t="b">
        <v>0</v>
      </c>
      <c r="P4066" s="5" t="s">
        <v>8269</v>
      </c>
      <c r="Q4066" s="5">
        <f t="shared" si="252"/>
        <v>19.25</v>
      </c>
      <c r="R4066" s="5">
        <v>64.166666666666671</v>
      </c>
      <c r="S4066" s="5">
        <f t="shared" si="253"/>
        <v>64.166666666666671</v>
      </c>
      <c r="T4066" s="5" t="s">
        <v>8328</v>
      </c>
      <c r="U4066" s="5" t="s">
        <v>8329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12">
        <f t="shared" si="254"/>
        <v>41863.701516203706</v>
      </c>
      <c r="K4067" s="5">
        <v>1405291811</v>
      </c>
      <c r="L4067" s="12">
        <f t="shared" si="255"/>
        <v>41833.701516203706</v>
      </c>
      <c r="M4067" t="b">
        <v>0</v>
      </c>
      <c r="N4067" s="5">
        <v>4</v>
      </c>
      <c r="O4067" t="b">
        <v>0</v>
      </c>
      <c r="P4067" s="5" t="s">
        <v>8269</v>
      </c>
      <c r="Q4067" s="5">
        <f t="shared" si="252"/>
        <v>0.67500000000000004</v>
      </c>
      <c r="R4067" s="5">
        <v>6.75</v>
      </c>
      <c r="S4067" s="5">
        <f t="shared" si="253"/>
        <v>6.75</v>
      </c>
      <c r="T4067" s="5" t="s">
        <v>8328</v>
      </c>
      <c r="U4067" s="5" t="s">
        <v>8329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12">
        <f t="shared" si="254"/>
        <v>42508.789212962962</v>
      </c>
      <c r="K4068" s="5">
        <v>1461027388</v>
      </c>
      <c r="L4068" s="12">
        <f t="shared" si="255"/>
        <v>42478.789212962962</v>
      </c>
      <c r="M4068" t="b">
        <v>0</v>
      </c>
      <c r="N4068" s="5">
        <v>1</v>
      </c>
      <c r="O4068" t="b">
        <v>0</v>
      </c>
      <c r="P4068" s="5" t="s">
        <v>8269</v>
      </c>
      <c r="Q4068" s="5">
        <f t="shared" si="252"/>
        <v>0.16666666666666666</v>
      </c>
      <c r="R4068" s="5">
        <v>25</v>
      </c>
      <c r="S4068" s="5">
        <f t="shared" si="253"/>
        <v>25</v>
      </c>
      <c r="T4068" s="5" t="s">
        <v>8328</v>
      </c>
      <c r="U4068" s="5" t="s">
        <v>8329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12">
        <f t="shared" si="254"/>
        <v>42274.867476851854</v>
      </c>
      <c r="K4069" s="5">
        <v>1439952550</v>
      </c>
      <c r="L4069" s="12">
        <f t="shared" si="255"/>
        <v>42234.867476851854</v>
      </c>
      <c r="M4069" t="b">
        <v>0</v>
      </c>
      <c r="N4069" s="5">
        <v>17</v>
      </c>
      <c r="O4069" t="b">
        <v>0</v>
      </c>
      <c r="P4069" s="5" t="s">
        <v>8269</v>
      </c>
      <c r="Q4069" s="5">
        <f t="shared" si="252"/>
        <v>60.9</v>
      </c>
      <c r="R4069" s="5">
        <v>179.11764705882354</v>
      </c>
      <c r="S4069" s="5">
        <f t="shared" si="253"/>
        <v>179.11764705882354</v>
      </c>
      <c r="T4069" s="5" t="s">
        <v>8328</v>
      </c>
      <c r="U4069" s="5" t="s">
        <v>8329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12">
        <f t="shared" si="254"/>
        <v>42748.711805555555</v>
      </c>
      <c r="K4070" s="5">
        <v>1481756855</v>
      </c>
      <c r="L4070" s="12">
        <f t="shared" si="255"/>
        <v>42718.713599537034</v>
      </c>
      <c r="M4070" t="b">
        <v>0</v>
      </c>
      <c r="N4070" s="5">
        <v>1</v>
      </c>
      <c r="O4070" t="b">
        <v>0</v>
      </c>
      <c r="P4070" s="5" t="s">
        <v>8269</v>
      </c>
      <c r="Q4070" s="5">
        <f t="shared" si="252"/>
        <v>1.0000000000000002</v>
      </c>
      <c r="R4070" s="5">
        <v>34.950000000000003</v>
      </c>
      <c r="S4070" s="5">
        <f t="shared" si="253"/>
        <v>34.950000000000003</v>
      </c>
      <c r="T4070" s="5" t="s">
        <v>8328</v>
      </c>
      <c r="U4070" s="5" t="s">
        <v>8329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12">
        <f t="shared" si="254"/>
        <v>42063.25</v>
      </c>
      <c r="K4071" s="5">
        <v>1421596356</v>
      </c>
      <c r="L4071" s="12">
        <f t="shared" si="255"/>
        <v>42022.411527777775</v>
      </c>
      <c r="M4071" t="b">
        <v>0</v>
      </c>
      <c r="N4071" s="5">
        <v>13</v>
      </c>
      <c r="O4071" t="b">
        <v>0</v>
      </c>
      <c r="P4071" s="5" t="s">
        <v>8269</v>
      </c>
      <c r="Q4071" s="5">
        <f t="shared" si="252"/>
        <v>34.4</v>
      </c>
      <c r="R4071" s="5">
        <v>33.07692307692308</v>
      </c>
      <c r="S4071" s="5">
        <f t="shared" si="253"/>
        <v>33.07692307692308</v>
      </c>
      <c r="T4071" s="5" t="s">
        <v>8328</v>
      </c>
      <c r="U4071" s="5" t="s">
        <v>8329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12">
        <f t="shared" si="254"/>
        <v>42063.875</v>
      </c>
      <c r="K4072" s="5">
        <v>1422374420</v>
      </c>
      <c r="L4072" s="12">
        <f t="shared" si="255"/>
        <v>42031.416898148149</v>
      </c>
      <c r="M4072" t="b">
        <v>0</v>
      </c>
      <c r="N4072" s="5">
        <v>6</v>
      </c>
      <c r="O4072" t="b">
        <v>0</v>
      </c>
      <c r="P4072" s="5" t="s">
        <v>8269</v>
      </c>
      <c r="Q4072" s="5">
        <f t="shared" si="252"/>
        <v>16.5</v>
      </c>
      <c r="R4072" s="5">
        <v>27.5</v>
      </c>
      <c r="S4072" s="5">
        <f t="shared" si="253"/>
        <v>27.5</v>
      </c>
      <c r="T4072" s="5" t="s">
        <v>8328</v>
      </c>
      <c r="U4072" s="5" t="s">
        <v>8329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12">
        <f t="shared" si="254"/>
        <v>42730.554756944446</v>
      </c>
      <c r="K4073" s="5">
        <v>1480187931</v>
      </c>
      <c r="L4073" s="12">
        <f t="shared" si="255"/>
        <v>42700.554756944446</v>
      </c>
      <c r="M4073" t="b">
        <v>0</v>
      </c>
      <c r="N4073" s="5">
        <v>0</v>
      </c>
      <c r="O4073" t="b">
        <v>0</v>
      </c>
      <c r="P4073" s="5" t="s">
        <v>8269</v>
      </c>
      <c r="Q4073" s="5">
        <f t="shared" si="252"/>
        <v>0</v>
      </c>
      <c r="R4073" s="5" t="e">
        <v>#DIV/0!</v>
      </c>
      <c r="S4073" s="5">
        <f t="shared" si="253"/>
        <v>0</v>
      </c>
      <c r="T4073" s="5" t="s">
        <v>8328</v>
      </c>
      <c r="U4073" s="5" t="s">
        <v>8329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12">
        <f t="shared" si="254"/>
        <v>41872.52443287037</v>
      </c>
      <c r="K4074" s="5">
        <v>1403462111</v>
      </c>
      <c r="L4074" s="12">
        <f t="shared" si="255"/>
        <v>41812.52443287037</v>
      </c>
      <c r="M4074" t="b">
        <v>0</v>
      </c>
      <c r="N4074" s="5">
        <v>2</v>
      </c>
      <c r="O4074" t="b">
        <v>0</v>
      </c>
      <c r="P4074" s="5" t="s">
        <v>8269</v>
      </c>
      <c r="Q4074" s="5">
        <f t="shared" si="252"/>
        <v>0.4</v>
      </c>
      <c r="R4074" s="5">
        <v>2</v>
      </c>
      <c r="S4074" s="5">
        <f t="shared" si="253"/>
        <v>2</v>
      </c>
      <c r="T4074" s="5" t="s">
        <v>8328</v>
      </c>
      <c r="U4074" s="5" t="s">
        <v>8329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12">
        <f t="shared" si="254"/>
        <v>42132.916666666672</v>
      </c>
      <c r="K4075" s="5">
        <v>1426407426</v>
      </c>
      <c r="L4075" s="12">
        <f t="shared" si="255"/>
        <v>42078.095208333332</v>
      </c>
      <c r="M4075" t="b">
        <v>0</v>
      </c>
      <c r="N4075" s="5">
        <v>2</v>
      </c>
      <c r="O4075" t="b">
        <v>0</v>
      </c>
      <c r="P4075" s="5" t="s">
        <v>8269</v>
      </c>
      <c r="Q4075" s="5">
        <f t="shared" si="252"/>
        <v>1.0571428571428572</v>
      </c>
      <c r="R4075" s="5">
        <v>18.5</v>
      </c>
      <c r="S4075" s="5">
        <f t="shared" si="253"/>
        <v>18.5</v>
      </c>
      <c r="T4075" s="5" t="s">
        <v>8328</v>
      </c>
      <c r="U4075" s="5" t="s">
        <v>8329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12">
        <f t="shared" si="254"/>
        <v>42313.344618055555</v>
      </c>
      <c r="K4076" s="5">
        <v>1444137375</v>
      </c>
      <c r="L4076" s="12">
        <f t="shared" si="255"/>
        <v>42283.302951388891</v>
      </c>
      <c r="M4076" t="b">
        <v>0</v>
      </c>
      <c r="N4076" s="5">
        <v>21</v>
      </c>
      <c r="O4076" t="b">
        <v>0</v>
      </c>
      <c r="P4076" s="5" t="s">
        <v>8269</v>
      </c>
      <c r="Q4076" s="5">
        <f t="shared" si="252"/>
        <v>26.727272727272727</v>
      </c>
      <c r="R4076" s="5">
        <v>35</v>
      </c>
      <c r="S4076" s="5">
        <f t="shared" si="253"/>
        <v>35</v>
      </c>
      <c r="T4076" s="5" t="s">
        <v>8328</v>
      </c>
      <c r="U4076" s="5" t="s">
        <v>8329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12">
        <f t="shared" si="254"/>
        <v>41820.477777777778</v>
      </c>
      <c r="K4077" s="5">
        <v>1400547969</v>
      </c>
      <c r="L4077" s="12">
        <f t="shared" si="255"/>
        <v>41778.795937499999</v>
      </c>
      <c r="M4077" t="b">
        <v>0</v>
      </c>
      <c r="N4077" s="5">
        <v>13</v>
      </c>
      <c r="O4077" t="b">
        <v>0</v>
      </c>
      <c r="P4077" s="5" t="s">
        <v>8269</v>
      </c>
      <c r="Q4077" s="5">
        <f t="shared" si="252"/>
        <v>28.8</v>
      </c>
      <c r="R4077" s="5">
        <v>44.307692307692307</v>
      </c>
      <c r="S4077" s="5">
        <f t="shared" si="253"/>
        <v>44.307692307692307</v>
      </c>
      <c r="T4077" s="5" t="s">
        <v>8328</v>
      </c>
      <c r="U4077" s="5" t="s">
        <v>8329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12">
        <f t="shared" si="254"/>
        <v>41933.577083333337</v>
      </c>
      <c r="K4078" s="5">
        <v>1411499149</v>
      </c>
      <c r="L4078" s="12">
        <f t="shared" si="255"/>
        <v>41905.545706018514</v>
      </c>
      <c r="M4078" t="b">
        <v>0</v>
      </c>
      <c r="N4078" s="5">
        <v>0</v>
      </c>
      <c r="O4078" t="b">
        <v>0</v>
      </c>
      <c r="P4078" s="5" t="s">
        <v>8269</v>
      </c>
      <c r="Q4078" s="5">
        <f t="shared" si="252"/>
        <v>0</v>
      </c>
      <c r="R4078" s="5" t="e">
        <v>#DIV/0!</v>
      </c>
      <c r="S4078" s="5">
        <f t="shared" si="253"/>
        <v>0</v>
      </c>
      <c r="T4078" s="5" t="s">
        <v>8328</v>
      </c>
      <c r="U4078" s="5" t="s">
        <v>8329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12">
        <f t="shared" si="254"/>
        <v>42725.4605787037</v>
      </c>
      <c r="K4079" s="5">
        <v>1479747794</v>
      </c>
      <c r="L4079" s="12">
        <f t="shared" si="255"/>
        <v>42695.4605787037</v>
      </c>
      <c r="M4079" t="b">
        <v>0</v>
      </c>
      <c r="N4079" s="5">
        <v>6</v>
      </c>
      <c r="O4079" t="b">
        <v>0</v>
      </c>
      <c r="P4079" s="5" t="s">
        <v>8269</v>
      </c>
      <c r="Q4079" s="5">
        <f t="shared" si="252"/>
        <v>8.9</v>
      </c>
      <c r="R4079" s="5">
        <v>222.5</v>
      </c>
      <c r="S4079" s="5">
        <f t="shared" si="253"/>
        <v>222.5</v>
      </c>
      <c r="T4079" s="5" t="s">
        <v>8328</v>
      </c>
      <c r="U4079" s="5" t="s">
        <v>8329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12">
        <f t="shared" si="254"/>
        <v>42762.537523148145</v>
      </c>
      <c r="K4080" s="5">
        <v>1482951242</v>
      </c>
      <c r="L4080" s="12">
        <f t="shared" si="255"/>
        <v>42732.537523148145</v>
      </c>
      <c r="M4080" t="b">
        <v>0</v>
      </c>
      <c r="N4080" s="5">
        <v>0</v>
      </c>
      <c r="O4080" t="b">
        <v>0</v>
      </c>
      <c r="P4080" s="5" t="s">
        <v>8269</v>
      </c>
      <c r="Q4080" s="5">
        <f t="shared" si="252"/>
        <v>0</v>
      </c>
      <c r="R4080" s="5" t="e">
        <v>#DIV/0!</v>
      </c>
      <c r="S4080" s="5">
        <f t="shared" si="253"/>
        <v>0</v>
      </c>
      <c r="T4080" s="5" t="s">
        <v>8328</v>
      </c>
      <c r="U4080" s="5" t="s">
        <v>8329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12">
        <f t="shared" si="254"/>
        <v>42540.688900462963</v>
      </c>
      <c r="K4081" s="5">
        <v>1463783521</v>
      </c>
      <c r="L4081" s="12">
        <f t="shared" si="255"/>
        <v>42510.688900462963</v>
      </c>
      <c r="M4081" t="b">
        <v>0</v>
      </c>
      <c r="N4081" s="5">
        <v>1</v>
      </c>
      <c r="O4081" t="b">
        <v>0</v>
      </c>
      <c r="P4081" s="5" t="s">
        <v>8269</v>
      </c>
      <c r="Q4081" s="5">
        <f t="shared" si="252"/>
        <v>0.16666666666666666</v>
      </c>
      <c r="R4081" s="5">
        <v>5</v>
      </c>
      <c r="S4081" s="5">
        <f t="shared" si="253"/>
        <v>5</v>
      </c>
      <c r="T4081" s="5" t="s">
        <v>8328</v>
      </c>
      <c r="U4081" s="5" t="s">
        <v>8329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12">
        <f t="shared" si="254"/>
        <v>42535.537499999999</v>
      </c>
      <c r="K4082" s="5">
        <v>1463849116</v>
      </c>
      <c r="L4082" s="12">
        <f t="shared" si="255"/>
        <v>42511.448101851856</v>
      </c>
      <c r="M4082" t="b">
        <v>0</v>
      </c>
      <c r="N4082" s="5">
        <v>0</v>
      </c>
      <c r="O4082" t="b">
        <v>0</v>
      </c>
      <c r="P4082" s="5" t="s">
        <v>8269</v>
      </c>
      <c r="Q4082" s="5">
        <f t="shared" si="252"/>
        <v>0</v>
      </c>
      <c r="R4082" s="5" t="e">
        <v>#DIV/0!</v>
      </c>
      <c r="S4082" s="5">
        <f t="shared" si="253"/>
        <v>0</v>
      </c>
      <c r="T4082" s="5" t="s">
        <v>8328</v>
      </c>
      <c r="U4082" s="5" t="s">
        <v>8329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12">
        <f t="shared" si="254"/>
        <v>42071.289641203708</v>
      </c>
      <c r="K4083" s="5">
        <v>1423231025</v>
      </c>
      <c r="L4083" s="12">
        <f t="shared" si="255"/>
        <v>42041.331307870365</v>
      </c>
      <c r="M4083" t="b">
        <v>0</v>
      </c>
      <c r="N4083" s="5">
        <v>12</v>
      </c>
      <c r="O4083" t="b">
        <v>0</v>
      </c>
      <c r="P4083" s="5" t="s">
        <v>8269</v>
      </c>
      <c r="Q4083" s="5">
        <f t="shared" si="252"/>
        <v>15.737410071942445</v>
      </c>
      <c r="R4083" s="5">
        <v>29.166666666666668</v>
      </c>
      <c r="S4083" s="5">
        <f t="shared" si="253"/>
        <v>29.166666666666668</v>
      </c>
      <c r="T4083" s="5" t="s">
        <v>8328</v>
      </c>
      <c r="U4083" s="5" t="s">
        <v>8329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12">
        <f t="shared" si="254"/>
        <v>42322.708333333328</v>
      </c>
      <c r="K4084" s="5">
        <v>1446179553</v>
      </c>
      <c r="L4084" s="12">
        <f t="shared" si="255"/>
        <v>42306.939270833333</v>
      </c>
      <c r="M4084" t="b">
        <v>0</v>
      </c>
      <c r="N4084" s="5">
        <v>2</v>
      </c>
      <c r="O4084" t="b">
        <v>0</v>
      </c>
      <c r="P4084" s="5" t="s">
        <v>8269</v>
      </c>
      <c r="Q4084" s="5">
        <f t="shared" si="252"/>
        <v>2</v>
      </c>
      <c r="R4084" s="5">
        <v>1.5</v>
      </c>
      <c r="S4084" s="5">
        <f t="shared" si="253"/>
        <v>1.5</v>
      </c>
      <c r="T4084" s="5" t="s">
        <v>8328</v>
      </c>
      <c r="U4084" s="5" t="s">
        <v>8329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12">
        <f t="shared" si="254"/>
        <v>42383.511759259258</v>
      </c>
      <c r="K4085" s="5">
        <v>1450203416</v>
      </c>
      <c r="L4085" s="12">
        <f t="shared" si="255"/>
        <v>42353.511759259258</v>
      </c>
      <c r="M4085" t="b">
        <v>0</v>
      </c>
      <c r="N4085" s="5">
        <v>6</v>
      </c>
      <c r="O4085" t="b">
        <v>0</v>
      </c>
      <c r="P4085" s="5" t="s">
        <v>8269</v>
      </c>
      <c r="Q4085" s="5">
        <f t="shared" si="252"/>
        <v>21.685714285714287</v>
      </c>
      <c r="R4085" s="5">
        <v>126.5</v>
      </c>
      <c r="S4085" s="5">
        <f t="shared" si="253"/>
        <v>126.5</v>
      </c>
      <c r="T4085" s="5" t="s">
        <v>8328</v>
      </c>
      <c r="U4085" s="5" t="s">
        <v>8329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12">
        <f t="shared" si="254"/>
        <v>42652.186412037037</v>
      </c>
      <c r="K4086" s="5">
        <v>1473416906</v>
      </c>
      <c r="L4086" s="12">
        <f t="shared" si="255"/>
        <v>42622.186412037037</v>
      </c>
      <c r="M4086" t="b">
        <v>0</v>
      </c>
      <c r="N4086" s="5">
        <v>1</v>
      </c>
      <c r="O4086" t="b">
        <v>0</v>
      </c>
      <c r="P4086" s="5" t="s">
        <v>8269</v>
      </c>
      <c r="Q4086" s="5">
        <f t="shared" si="252"/>
        <v>0.33333333333333331</v>
      </c>
      <c r="R4086" s="5">
        <v>10</v>
      </c>
      <c r="S4086" s="5">
        <f t="shared" si="253"/>
        <v>10</v>
      </c>
      <c r="T4086" s="5" t="s">
        <v>8328</v>
      </c>
      <c r="U4086" s="5" t="s">
        <v>8329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12">
        <f t="shared" si="254"/>
        <v>42086.915972222225</v>
      </c>
      <c r="K4087" s="5">
        <v>1424701775</v>
      </c>
      <c r="L4087" s="12">
        <f t="shared" si="255"/>
        <v>42058.353877314818</v>
      </c>
      <c r="M4087" t="b">
        <v>0</v>
      </c>
      <c r="N4087" s="5">
        <v>1</v>
      </c>
      <c r="O4087" t="b">
        <v>0</v>
      </c>
      <c r="P4087" s="5" t="s">
        <v>8269</v>
      </c>
      <c r="Q4087" s="5">
        <f t="shared" si="252"/>
        <v>0.2857142857142857</v>
      </c>
      <c r="R4087" s="5">
        <v>10</v>
      </c>
      <c r="S4087" s="5">
        <f t="shared" si="253"/>
        <v>10</v>
      </c>
      <c r="T4087" s="5" t="s">
        <v>8328</v>
      </c>
      <c r="U4087" s="5" t="s">
        <v>8329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12">
        <f t="shared" si="254"/>
        <v>42328.916666666672</v>
      </c>
      <c r="K4088" s="5">
        <v>1445985299</v>
      </c>
      <c r="L4088" s="12">
        <f t="shared" si="255"/>
        <v>42304.690960648149</v>
      </c>
      <c r="M4088" t="b">
        <v>0</v>
      </c>
      <c r="N4088" s="5">
        <v>5</v>
      </c>
      <c r="O4088" t="b">
        <v>0</v>
      </c>
      <c r="P4088" s="5" t="s">
        <v>8269</v>
      </c>
      <c r="Q4088" s="5">
        <f t="shared" si="252"/>
        <v>4.7</v>
      </c>
      <c r="R4088" s="5">
        <v>9.4</v>
      </c>
      <c r="S4088" s="5">
        <f t="shared" si="253"/>
        <v>9.4</v>
      </c>
      <c r="T4088" s="5" t="s">
        <v>8328</v>
      </c>
      <c r="U4088" s="5" t="s">
        <v>8329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12">
        <f t="shared" si="254"/>
        <v>42568.492893518516</v>
      </c>
      <c r="K4089" s="5">
        <v>1466185786</v>
      </c>
      <c r="L4089" s="12">
        <f t="shared" si="255"/>
        <v>42538.492893518516</v>
      </c>
      <c r="M4089" t="b">
        <v>0</v>
      </c>
      <c r="N4089" s="5">
        <v>0</v>
      </c>
      <c r="O4089" t="b">
        <v>0</v>
      </c>
      <c r="P4089" s="5" t="s">
        <v>8269</v>
      </c>
      <c r="Q4089" s="5">
        <f t="shared" si="252"/>
        <v>0</v>
      </c>
      <c r="R4089" s="5" t="e">
        <v>#DIV/0!</v>
      </c>
      <c r="S4089" s="5">
        <f t="shared" si="253"/>
        <v>0</v>
      </c>
      <c r="T4089" s="5" t="s">
        <v>8328</v>
      </c>
      <c r="U4089" s="5" t="s">
        <v>8329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12">
        <f t="shared" si="254"/>
        <v>42020.18472222222</v>
      </c>
      <c r="K4090" s="5">
        <v>1418827324</v>
      </c>
      <c r="L4090" s="12">
        <f t="shared" si="255"/>
        <v>41990.362546296295</v>
      </c>
      <c r="M4090" t="b">
        <v>0</v>
      </c>
      <c r="N4090" s="5">
        <v>3</v>
      </c>
      <c r="O4090" t="b">
        <v>0</v>
      </c>
      <c r="P4090" s="5" t="s">
        <v>8269</v>
      </c>
      <c r="Q4090" s="5">
        <f t="shared" si="252"/>
        <v>10.8</v>
      </c>
      <c r="R4090" s="5">
        <v>72</v>
      </c>
      <c r="S4090" s="5">
        <f t="shared" si="253"/>
        <v>72</v>
      </c>
      <c r="T4090" s="5" t="s">
        <v>8328</v>
      </c>
      <c r="U4090" s="5" t="s">
        <v>8329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12">
        <f t="shared" si="254"/>
        <v>42155.482638888891</v>
      </c>
      <c r="K4091" s="5">
        <v>1430242488</v>
      </c>
      <c r="L4091" s="12">
        <f t="shared" si="255"/>
        <v>42122.482499999998</v>
      </c>
      <c r="M4091" t="b">
        <v>0</v>
      </c>
      <c r="N4091" s="5">
        <v>8</v>
      </c>
      <c r="O4091" t="b">
        <v>0</v>
      </c>
      <c r="P4091" s="5" t="s">
        <v>8269</v>
      </c>
      <c r="Q4091" s="5">
        <f t="shared" si="252"/>
        <v>4.8</v>
      </c>
      <c r="R4091" s="5">
        <v>30</v>
      </c>
      <c r="S4091" s="5">
        <f t="shared" si="253"/>
        <v>30</v>
      </c>
      <c r="T4091" s="5" t="s">
        <v>8328</v>
      </c>
      <c r="U4091" s="5" t="s">
        <v>8329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12">
        <f t="shared" si="254"/>
        <v>42223.375</v>
      </c>
      <c r="K4092" s="5">
        <v>1437754137</v>
      </c>
      <c r="L4092" s="12">
        <f t="shared" si="255"/>
        <v>42209.42288194444</v>
      </c>
      <c r="M4092" t="b">
        <v>0</v>
      </c>
      <c r="N4092" s="5">
        <v>3</v>
      </c>
      <c r="O4092" t="b">
        <v>0</v>
      </c>
      <c r="P4092" s="5" t="s">
        <v>8269</v>
      </c>
      <c r="Q4092" s="5">
        <f t="shared" si="252"/>
        <v>3.2</v>
      </c>
      <c r="R4092" s="5">
        <v>10.666666666666666</v>
      </c>
      <c r="S4092" s="5">
        <f t="shared" si="253"/>
        <v>10.666666666666666</v>
      </c>
      <c r="T4092" s="5" t="s">
        <v>8328</v>
      </c>
      <c r="U4092" s="5" t="s">
        <v>8329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12">
        <f t="shared" si="254"/>
        <v>42020.256377314814</v>
      </c>
      <c r="K4093" s="5">
        <v>1418818151</v>
      </c>
      <c r="L4093" s="12">
        <f t="shared" si="255"/>
        <v>41990.256377314814</v>
      </c>
      <c r="M4093" t="b">
        <v>0</v>
      </c>
      <c r="N4093" s="5">
        <v>8</v>
      </c>
      <c r="O4093" t="b">
        <v>0</v>
      </c>
      <c r="P4093" s="5" t="s">
        <v>8269</v>
      </c>
      <c r="Q4093" s="5">
        <f t="shared" si="252"/>
        <v>12.75</v>
      </c>
      <c r="R4093" s="5">
        <v>25.5</v>
      </c>
      <c r="S4093" s="5">
        <f t="shared" si="253"/>
        <v>25.5</v>
      </c>
      <c r="T4093" s="5" t="s">
        <v>8328</v>
      </c>
      <c r="U4093" s="5" t="s">
        <v>8329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12">
        <f t="shared" si="254"/>
        <v>42098.903321759259</v>
      </c>
      <c r="K4094" s="5">
        <v>1423024847</v>
      </c>
      <c r="L4094" s="12">
        <f t="shared" si="255"/>
        <v>42038.944988425923</v>
      </c>
      <c r="M4094" t="b">
        <v>0</v>
      </c>
      <c r="N4094" s="5">
        <v>1</v>
      </c>
      <c r="O4094" t="b">
        <v>0</v>
      </c>
      <c r="P4094" s="5" t="s">
        <v>8269</v>
      </c>
      <c r="Q4094" s="5">
        <f t="shared" si="252"/>
        <v>1.8181818181818181E-2</v>
      </c>
      <c r="R4094" s="5">
        <v>20</v>
      </c>
      <c r="S4094" s="5">
        <f t="shared" si="253"/>
        <v>20</v>
      </c>
      <c r="T4094" s="5" t="s">
        <v>8328</v>
      </c>
      <c r="U4094" s="5" t="s">
        <v>8329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12">
        <f t="shared" si="254"/>
        <v>42238.565891203703</v>
      </c>
      <c r="K4095" s="5">
        <v>1435088093</v>
      </c>
      <c r="L4095" s="12">
        <f t="shared" si="255"/>
        <v>42178.565891203703</v>
      </c>
      <c r="M4095" t="b">
        <v>0</v>
      </c>
      <c r="N4095" s="5">
        <v>4</v>
      </c>
      <c r="O4095" t="b">
        <v>0</v>
      </c>
      <c r="P4095" s="5" t="s">
        <v>8269</v>
      </c>
      <c r="Q4095" s="5">
        <f t="shared" si="252"/>
        <v>2.4</v>
      </c>
      <c r="R4095" s="5">
        <v>15</v>
      </c>
      <c r="S4095" s="5">
        <f t="shared" si="253"/>
        <v>15</v>
      </c>
      <c r="T4095" s="5" t="s">
        <v>8328</v>
      </c>
      <c r="U4095" s="5" t="s">
        <v>8329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12">
        <f t="shared" si="254"/>
        <v>41933.957638888889</v>
      </c>
      <c r="K4096" s="5">
        <v>1410141900</v>
      </c>
      <c r="L4096" s="12">
        <f t="shared" si="255"/>
        <v>41889.836805555555</v>
      </c>
      <c r="M4096" t="b">
        <v>0</v>
      </c>
      <c r="N4096" s="5">
        <v>8</v>
      </c>
      <c r="O4096" t="b">
        <v>0</v>
      </c>
      <c r="P4096" s="5" t="s">
        <v>8269</v>
      </c>
      <c r="Q4096" s="5">
        <f t="shared" si="252"/>
        <v>36.5</v>
      </c>
      <c r="R4096" s="5">
        <v>91.25</v>
      </c>
      <c r="S4096" s="5">
        <f t="shared" si="253"/>
        <v>91.25</v>
      </c>
      <c r="T4096" s="5" t="s">
        <v>8328</v>
      </c>
      <c r="U4096" s="5" t="s">
        <v>8329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12">
        <f t="shared" si="254"/>
        <v>42722.781828703708</v>
      </c>
      <c r="K4097" s="5">
        <v>1479516350</v>
      </c>
      <c r="L4097" s="12">
        <f t="shared" si="255"/>
        <v>42692.781828703708</v>
      </c>
      <c r="M4097" t="b">
        <v>0</v>
      </c>
      <c r="N4097" s="5">
        <v>1</v>
      </c>
      <c r="O4097" t="b">
        <v>0</v>
      </c>
      <c r="P4097" s="5" t="s">
        <v>8269</v>
      </c>
      <c r="Q4097" s="5">
        <f t="shared" si="252"/>
        <v>2.6666666666666665</v>
      </c>
      <c r="R4097" s="5">
        <v>800</v>
      </c>
      <c r="S4097" s="5">
        <f t="shared" si="253"/>
        <v>800</v>
      </c>
      <c r="T4097" s="5" t="s">
        <v>8328</v>
      </c>
      <c r="U4097" s="5" t="s">
        <v>8329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12">
        <f t="shared" si="254"/>
        <v>42794.118750000001</v>
      </c>
      <c r="K4098" s="5">
        <v>1484484219</v>
      </c>
      <c r="L4098" s="12">
        <f t="shared" si="255"/>
        <v>42750.280312499999</v>
      </c>
      <c r="M4098" t="b">
        <v>0</v>
      </c>
      <c r="N4098" s="5">
        <v>5</v>
      </c>
      <c r="O4098" t="b">
        <v>0</v>
      </c>
      <c r="P4098" s="5" t="s">
        <v>8269</v>
      </c>
      <c r="Q4098" s="5">
        <f t="shared" ref="Q4098:Q4115" si="256">E4098*100/D4098</f>
        <v>11.428571428571429</v>
      </c>
      <c r="R4098" s="5">
        <v>80</v>
      </c>
      <c r="S4098" s="5">
        <f t="shared" ref="S4098:S4115" si="257">IFERROR(R4098,0)</f>
        <v>80</v>
      </c>
      <c r="T4098" s="5" t="s">
        <v>8328</v>
      </c>
      <c r="U4098" s="5" t="s">
        <v>8329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12">
        <f t="shared" ref="J4099:J4115" si="258">(I4099/86400)+25569+(-6/24)</f>
        <v>42400.746527777781</v>
      </c>
      <c r="K4099" s="5">
        <v>1449431237</v>
      </c>
      <c r="L4099" s="12">
        <f t="shared" ref="L4099:L4115" si="259">(K4099/86400)+25569+(-6/24)</f>
        <v>42344.574502314819</v>
      </c>
      <c r="M4099" t="b">
        <v>0</v>
      </c>
      <c r="N4099" s="5">
        <v>0</v>
      </c>
      <c r="O4099" t="b">
        <v>0</v>
      </c>
      <c r="P4099" s="5" t="s">
        <v>8269</v>
      </c>
      <c r="Q4099" s="5">
        <f t="shared" si="256"/>
        <v>0</v>
      </c>
      <c r="R4099" s="5" t="e">
        <v>#DIV/0!</v>
      </c>
      <c r="S4099" s="5">
        <f t="shared" si="257"/>
        <v>0</v>
      </c>
      <c r="T4099" s="5" t="s">
        <v>8328</v>
      </c>
      <c r="U4099" s="5" t="s">
        <v>8329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12">
        <f t="shared" si="258"/>
        <v>42525.472187499996</v>
      </c>
      <c r="K4100" s="5">
        <v>1462468797</v>
      </c>
      <c r="L4100" s="12">
        <f t="shared" si="259"/>
        <v>42495.472187499996</v>
      </c>
      <c r="M4100" t="b">
        <v>0</v>
      </c>
      <c r="N4100" s="5">
        <v>0</v>
      </c>
      <c r="O4100" t="b">
        <v>0</v>
      </c>
      <c r="P4100" s="5" t="s">
        <v>8269</v>
      </c>
      <c r="Q4100" s="5">
        <f t="shared" si="256"/>
        <v>0</v>
      </c>
      <c r="R4100" s="5" t="e">
        <v>#DIV/0!</v>
      </c>
      <c r="S4100" s="5">
        <f t="shared" si="257"/>
        <v>0</v>
      </c>
      <c r="T4100" s="5" t="s">
        <v>8328</v>
      </c>
      <c r="U4100" s="5" t="s">
        <v>8329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12">
        <f t="shared" si="258"/>
        <v>42615.600381944445</v>
      </c>
      <c r="K4101" s="5">
        <v>1468959873</v>
      </c>
      <c r="L4101" s="12">
        <f t="shared" si="259"/>
        <v>42570.600381944445</v>
      </c>
      <c r="M4101" t="b">
        <v>0</v>
      </c>
      <c r="N4101" s="5">
        <v>1</v>
      </c>
      <c r="O4101" t="b">
        <v>0</v>
      </c>
      <c r="P4101" s="5" t="s">
        <v>8269</v>
      </c>
      <c r="Q4101" s="5">
        <f t="shared" si="256"/>
        <v>1.1111111111111112</v>
      </c>
      <c r="R4101" s="5">
        <v>50</v>
      </c>
      <c r="S4101" s="5">
        <f t="shared" si="257"/>
        <v>50</v>
      </c>
      <c r="T4101" s="5" t="s">
        <v>8328</v>
      </c>
      <c r="U4101" s="5" t="s">
        <v>8329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12">
        <f t="shared" si="258"/>
        <v>41936.874884259261</v>
      </c>
      <c r="K4102" s="5">
        <v>1413341990</v>
      </c>
      <c r="L4102" s="12">
        <f t="shared" si="259"/>
        <v>41926.874884259261</v>
      </c>
      <c r="M4102" t="b">
        <v>0</v>
      </c>
      <c r="N4102" s="5">
        <v>0</v>
      </c>
      <c r="O4102" t="b">
        <v>0</v>
      </c>
      <c r="P4102" s="5" t="s">
        <v>8269</v>
      </c>
      <c r="Q4102" s="5">
        <f t="shared" si="256"/>
        <v>0</v>
      </c>
      <c r="R4102" s="5" t="e">
        <v>#DIV/0!</v>
      </c>
      <c r="S4102" s="5">
        <f t="shared" si="257"/>
        <v>0</v>
      </c>
      <c r="T4102" s="5" t="s">
        <v>8328</v>
      </c>
      <c r="U4102" s="5" t="s">
        <v>8329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12">
        <f t="shared" si="258"/>
        <v>42760.653726851851</v>
      </c>
      <c r="K4103" s="5">
        <v>1482788482</v>
      </c>
      <c r="L4103" s="12">
        <f t="shared" si="259"/>
        <v>42730.653726851851</v>
      </c>
      <c r="M4103" t="b">
        <v>0</v>
      </c>
      <c r="N4103" s="5">
        <v>0</v>
      </c>
      <c r="O4103" t="b">
        <v>0</v>
      </c>
      <c r="P4103" s="5" t="s">
        <v>8269</v>
      </c>
      <c r="Q4103" s="5">
        <f t="shared" si="256"/>
        <v>0</v>
      </c>
      <c r="R4103" s="5" t="e">
        <v>#DIV/0!</v>
      </c>
      <c r="S4103" s="5">
        <f t="shared" si="257"/>
        <v>0</v>
      </c>
      <c r="T4103" s="5" t="s">
        <v>8328</v>
      </c>
      <c r="U4103" s="5" t="s">
        <v>8329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12">
        <f t="shared" si="258"/>
        <v>42505.598067129627</v>
      </c>
      <c r="K4104" s="5">
        <v>1460751673</v>
      </c>
      <c r="L4104" s="12">
        <f t="shared" si="259"/>
        <v>42475.598067129627</v>
      </c>
      <c r="M4104" t="b">
        <v>0</v>
      </c>
      <c r="N4104" s="5">
        <v>6</v>
      </c>
      <c r="O4104" t="b">
        <v>0</v>
      </c>
      <c r="P4104" s="5" t="s">
        <v>8269</v>
      </c>
      <c r="Q4104" s="5">
        <f t="shared" si="256"/>
        <v>27.4</v>
      </c>
      <c r="R4104" s="5">
        <v>22.833333333333332</v>
      </c>
      <c r="S4104" s="5">
        <f t="shared" si="257"/>
        <v>22.833333333333332</v>
      </c>
      <c r="T4104" s="5" t="s">
        <v>8328</v>
      </c>
      <c r="U4104" s="5" t="s">
        <v>8329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12">
        <f t="shared" si="258"/>
        <v>42242.522222222222</v>
      </c>
      <c r="K4105" s="5">
        <v>1435953566</v>
      </c>
      <c r="L4105" s="12">
        <f t="shared" si="259"/>
        <v>42188.58293981482</v>
      </c>
      <c r="M4105" t="b">
        <v>0</v>
      </c>
      <c r="N4105" s="5">
        <v>6</v>
      </c>
      <c r="O4105" t="b">
        <v>0</v>
      </c>
      <c r="P4105" s="5" t="s">
        <v>8269</v>
      </c>
      <c r="Q4105" s="5">
        <f t="shared" si="256"/>
        <v>10</v>
      </c>
      <c r="R4105" s="5">
        <v>16.666666666666668</v>
      </c>
      <c r="S4105" s="5">
        <f t="shared" si="257"/>
        <v>16.666666666666668</v>
      </c>
      <c r="T4105" s="5" t="s">
        <v>8328</v>
      </c>
      <c r="U4105" s="5" t="s">
        <v>8329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12">
        <f t="shared" si="258"/>
        <v>42670.028171296297</v>
      </c>
      <c r="K4106" s="5">
        <v>1474958434</v>
      </c>
      <c r="L4106" s="12">
        <f t="shared" si="259"/>
        <v>42640.028171296297</v>
      </c>
      <c r="M4106" t="b">
        <v>0</v>
      </c>
      <c r="N4106" s="5">
        <v>14</v>
      </c>
      <c r="O4106" t="b">
        <v>0</v>
      </c>
      <c r="P4106" s="5" t="s">
        <v>8269</v>
      </c>
      <c r="Q4106" s="5">
        <f t="shared" si="256"/>
        <v>21.366666666666667</v>
      </c>
      <c r="R4106" s="5">
        <v>45.785714285714285</v>
      </c>
      <c r="S4106" s="5">
        <f t="shared" si="257"/>
        <v>45.785714285714285</v>
      </c>
      <c r="T4106" s="5" t="s">
        <v>8328</v>
      </c>
      <c r="U4106" s="5" t="s">
        <v>8329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12">
        <f t="shared" si="258"/>
        <v>42729.760520833333</v>
      </c>
      <c r="K4107" s="5">
        <v>1479860109</v>
      </c>
      <c r="L4107" s="12">
        <f t="shared" si="259"/>
        <v>42696.760520833333</v>
      </c>
      <c r="M4107" t="b">
        <v>0</v>
      </c>
      <c r="N4107" s="5">
        <v>6</v>
      </c>
      <c r="O4107" t="b">
        <v>0</v>
      </c>
      <c r="P4107" s="5" t="s">
        <v>8269</v>
      </c>
      <c r="Q4107" s="5">
        <f t="shared" si="256"/>
        <v>6.9696969696969697</v>
      </c>
      <c r="R4107" s="5">
        <v>383.33333333333331</v>
      </c>
      <c r="S4107" s="5">
        <f t="shared" si="257"/>
        <v>383.33333333333331</v>
      </c>
      <c r="T4107" s="5" t="s">
        <v>8328</v>
      </c>
      <c r="U4107" s="5" t="s">
        <v>8329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12">
        <f t="shared" si="258"/>
        <v>42095.791666666672</v>
      </c>
      <c r="K4108" s="5">
        <v>1424221866</v>
      </c>
      <c r="L4108" s="12">
        <f t="shared" si="259"/>
        <v>42052.799375000002</v>
      </c>
      <c r="M4108" t="b">
        <v>0</v>
      </c>
      <c r="N4108" s="5">
        <v>33</v>
      </c>
      <c r="O4108" t="b">
        <v>0</v>
      </c>
      <c r="P4108" s="5" t="s">
        <v>8269</v>
      </c>
      <c r="Q4108" s="5">
        <f t="shared" si="256"/>
        <v>70.599999999999994</v>
      </c>
      <c r="R4108" s="5">
        <v>106.96969696969697</v>
      </c>
      <c r="S4108" s="5">
        <f t="shared" si="257"/>
        <v>106.96969696969697</v>
      </c>
      <c r="T4108" s="5" t="s">
        <v>8328</v>
      </c>
      <c r="U4108" s="5" t="s">
        <v>8329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12">
        <f t="shared" si="258"/>
        <v>41906.666678240741</v>
      </c>
      <c r="K4109" s="5">
        <v>1409608801</v>
      </c>
      <c r="L4109" s="12">
        <f t="shared" si="259"/>
        <v>41883.666678240741</v>
      </c>
      <c r="M4109" t="b">
        <v>0</v>
      </c>
      <c r="N4109" s="5">
        <v>4</v>
      </c>
      <c r="O4109" t="b">
        <v>0</v>
      </c>
      <c r="P4109" s="5" t="s">
        <v>8269</v>
      </c>
      <c r="Q4109" s="5">
        <f t="shared" si="256"/>
        <v>2.0499999999999998</v>
      </c>
      <c r="R4109" s="5">
        <v>10.25</v>
      </c>
      <c r="S4109" s="5">
        <f t="shared" si="257"/>
        <v>10.25</v>
      </c>
      <c r="T4109" s="5" t="s">
        <v>8328</v>
      </c>
      <c r="U4109" s="5" t="s">
        <v>8329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12">
        <f t="shared" si="258"/>
        <v>42796.958333333328</v>
      </c>
      <c r="K4110" s="5">
        <v>1485909937</v>
      </c>
      <c r="L4110" s="12">
        <f t="shared" si="259"/>
        <v>42766.781678240739</v>
      </c>
      <c r="M4110" t="b">
        <v>0</v>
      </c>
      <c r="N4110" s="5">
        <v>1</v>
      </c>
      <c r="O4110" t="b">
        <v>0</v>
      </c>
      <c r="P4110" s="5" t="s">
        <v>8269</v>
      </c>
      <c r="Q4110" s="5">
        <f t="shared" si="256"/>
        <v>1.9666666666666666</v>
      </c>
      <c r="R4110" s="5">
        <v>59</v>
      </c>
      <c r="S4110" s="5">
        <f t="shared" si="257"/>
        <v>59</v>
      </c>
      <c r="T4110" s="5" t="s">
        <v>8328</v>
      </c>
      <c r="U4110" s="5" t="s">
        <v>8329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12">
        <f t="shared" si="258"/>
        <v>42337.331064814818</v>
      </c>
      <c r="K4111" s="5">
        <v>1446209804</v>
      </c>
      <c r="L4111" s="12">
        <f t="shared" si="259"/>
        <v>42307.289398148147</v>
      </c>
      <c r="M4111" t="b">
        <v>0</v>
      </c>
      <c r="N4111" s="5">
        <v>0</v>
      </c>
      <c r="O4111" t="b">
        <v>0</v>
      </c>
      <c r="P4111" s="5" t="s">
        <v>8269</v>
      </c>
      <c r="Q4111" s="5">
        <f t="shared" si="256"/>
        <v>0</v>
      </c>
      <c r="R4111" s="5" t="e">
        <v>#DIV/0!</v>
      </c>
      <c r="S4111" s="5">
        <f t="shared" si="257"/>
        <v>0</v>
      </c>
      <c r="T4111" s="5" t="s">
        <v>8328</v>
      </c>
      <c r="U4111" s="5" t="s">
        <v>8329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12">
        <f t="shared" si="258"/>
        <v>42572.376747685186</v>
      </c>
      <c r="K4112" s="5">
        <v>1463929351</v>
      </c>
      <c r="L4112" s="12">
        <f t="shared" si="259"/>
        <v>42512.376747685186</v>
      </c>
      <c r="M4112" t="b">
        <v>0</v>
      </c>
      <c r="N4112" s="5">
        <v>6</v>
      </c>
      <c r="O4112" t="b">
        <v>0</v>
      </c>
      <c r="P4112" s="5" t="s">
        <v>8269</v>
      </c>
      <c r="Q4112" s="5">
        <f t="shared" si="256"/>
        <v>28.666666666666668</v>
      </c>
      <c r="R4112" s="5">
        <v>14.333333333333334</v>
      </c>
      <c r="S4112" s="5">
        <f t="shared" si="257"/>
        <v>14.333333333333334</v>
      </c>
      <c r="T4112" s="5" t="s">
        <v>8328</v>
      </c>
      <c r="U4112" s="5" t="s">
        <v>8329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12">
        <f t="shared" si="258"/>
        <v>42058.885879629626</v>
      </c>
      <c r="K4113" s="5">
        <v>1422155740</v>
      </c>
      <c r="L4113" s="12">
        <f t="shared" si="259"/>
        <v>42028.885879629626</v>
      </c>
      <c r="M4113" t="b">
        <v>0</v>
      </c>
      <c r="N4113" s="5">
        <v>6</v>
      </c>
      <c r="O4113" t="b">
        <v>0</v>
      </c>
      <c r="P4113" s="5" t="s">
        <v>8269</v>
      </c>
      <c r="Q4113" s="5">
        <f t="shared" si="256"/>
        <v>3.1333333333333333</v>
      </c>
      <c r="R4113" s="5">
        <v>15.666666666666666</v>
      </c>
      <c r="S4113" s="5">
        <f t="shared" si="257"/>
        <v>15.666666666666666</v>
      </c>
      <c r="T4113" s="5" t="s">
        <v>8328</v>
      </c>
      <c r="U4113" s="5" t="s">
        <v>8329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12">
        <f t="shared" si="258"/>
        <v>42427.75</v>
      </c>
      <c r="K4114" s="5">
        <v>1454280186</v>
      </c>
      <c r="L4114" s="12">
        <f t="shared" si="259"/>
        <v>42400.696597222224</v>
      </c>
      <c r="M4114" t="b">
        <v>0</v>
      </c>
      <c r="N4114" s="5">
        <v>1</v>
      </c>
      <c r="O4114" t="b">
        <v>0</v>
      </c>
      <c r="P4114" s="5" t="s">
        <v>8269</v>
      </c>
      <c r="Q4114" s="5">
        <f t="shared" si="256"/>
        <v>0.04</v>
      </c>
      <c r="R4114" s="5">
        <v>1</v>
      </c>
      <c r="S4114" s="5">
        <f t="shared" si="257"/>
        <v>1</v>
      </c>
      <c r="T4114" s="5" t="s">
        <v>8328</v>
      </c>
      <c r="U4114" s="5" t="s">
        <v>8329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12">
        <f t="shared" si="258"/>
        <v>42377.023611111115</v>
      </c>
      <c r="K4115" s="5">
        <v>1450619123</v>
      </c>
      <c r="L4115" s="12">
        <f t="shared" si="259"/>
        <v>42358.323182870372</v>
      </c>
      <c r="M4115" t="b">
        <v>0</v>
      </c>
      <c r="N4115" s="5">
        <v>3</v>
      </c>
      <c r="O4115" t="b">
        <v>0</v>
      </c>
      <c r="P4115" s="5" t="s">
        <v>8269</v>
      </c>
      <c r="Q4115" s="5">
        <f t="shared" si="256"/>
        <v>0.2</v>
      </c>
      <c r="R4115" s="5">
        <v>1</v>
      </c>
      <c r="S4115" s="5">
        <f t="shared" si="257"/>
        <v>1</v>
      </c>
      <c r="T4115" s="5" t="s">
        <v>8328</v>
      </c>
      <c r="U4115" s="5" t="s">
        <v>8329</v>
      </c>
    </row>
  </sheetData>
  <sortState xmlns:xlrd2="http://schemas.microsoft.com/office/spreadsheetml/2017/richdata2" ref="A2:Q4116">
    <sortCondition descending="1" ref="Q1"/>
  </sortState>
  <conditionalFormatting sqref="F1:F1048576">
    <cfRule type="cellIs" dxfId="23" priority="7" operator="equal">
      <formula>"live"</formula>
    </cfRule>
    <cfRule type="cellIs" dxfId="22" priority="8" operator="equal">
      <formula>"currently live"</formula>
    </cfRule>
    <cfRule type="cellIs" dxfId="21" priority="9" operator="equal">
      <formula>"failed"</formula>
    </cfRule>
    <cfRule type="cellIs" dxfId="20" priority="10" operator="equal">
      <formula>"canceled"</formula>
    </cfRule>
    <cfRule type="cellIs" dxfId="19" priority="11" operator="equal">
      <formula>"canceled"</formula>
    </cfRule>
    <cfRule type="cellIs" dxfId="18" priority="12" operator="equal">
      <formula>"successful"</formula>
    </cfRule>
  </conditionalFormatting>
  <conditionalFormatting sqref="Q1:Q1048576 R1:S1">
    <cfRule type="colorScale" priority="1">
      <colorScale>
        <cfvo type="num" val="0"/>
        <cfvo type="num" val="100"/>
        <cfvo type="num" val="200"/>
        <color rgb="FFE30B1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9D87-7966-4B5F-BC0A-6501C8832A58}">
  <dimension ref="A1:F14"/>
  <sheetViews>
    <sheetView workbookViewId="0">
      <selection activeCell="E3" sqref="E3"/>
    </sheetView>
  </sheetViews>
  <sheetFormatPr defaultRowHeight="14.4" x14ac:dyDescent="0.3"/>
  <cols>
    <col min="1" max="1" width="12.88671875" bestFit="1" customWidth="1"/>
    <col min="2" max="2" width="10.4414062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8358</v>
      </c>
    </row>
    <row r="3" spans="1:6" x14ac:dyDescent="0.3">
      <c r="A3" s="6" t="s">
        <v>8359</v>
      </c>
      <c r="B3" s="6" t="s">
        <v>8357</v>
      </c>
    </row>
    <row r="4" spans="1:6" x14ac:dyDescent="0.3">
      <c r="A4" s="6" t="s">
        <v>8355</v>
      </c>
      <c r="B4" t="s">
        <v>8219</v>
      </c>
      <c r="C4" t="s">
        <v>8220</v>
      </c>
      <c r="D4" t="s">
        <v>8221</v>
      </c>
      <c r="E4" t="s">
        <v>8218</v>
      </c>
      <c r="F4" t="s">
        <v>8356</v>
      </c>
    </row>
    <row r="5" spans="1:6" x14ac:dyDescent="0.3">
      <c r="A5" s="9" t="s">
        <v>8321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8309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8308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8307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8333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8330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8328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7" t="s">
        <v>8356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E04AA-2E8C-4B5A-9A79-FD89158F9DF6}">
  <dimension ref="A1:F47"/>
  <sheetViews>
    <sheetView workbookViewId="0">
      <selection activeCell="R17" sqref="R1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8358</v>
      </c>
    </row>
    <row r="2" spans="1:6" x14ac:dyDescent="0.3">
      <c r="A2" s="6" t="s">
        <v>8304</v>
      </c>
      <c r="B2" t="s">
        <v>8358</v>
      </c>
    </row>
    <row r="4" spans="1:6" x14ac:dyDescent="0.3">
      <c r="A4" s="6" t="s">
        <v>8359</v>
      </c>
      <c r="B4" s="6" t="s">
        <v>8357</v>
      </c>
    </row>
    <row r="5" spans="1:6" x14ac:dyDescent="0.3">
      <c r="A5" s="6" t="s">
        <v>8355</v>
      </c>
      <c r="B5" t="s">
        <v>8219</v>
      </c>
      <c r="C5" t="s">
        <v>8220</v>
      </c>
      <c r="D5" t="s">
        <v>8221</v>
      </c>
      <c r="E5" t="s">
        <v>8218</v>
      </c>
      <c r="F5" t="s">
        <v>8356</v>
      </c>
    </row>
    <row r="6" spans="1:6" x14ac:dyDescent="0.3">
      <c r="A6" s="9" t="s">
        <v>8327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8353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8320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8326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8313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8318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8305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8312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8311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8310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8315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8334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8329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8317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8306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8324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8323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8348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8319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8322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8314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8332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8331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8316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8356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A802-F206-4BEF-8A1E-A194AD06A4F6}">
  <dimension ref="A1:E22"/>
  <sheetViews>
    <sheetView workbookViewId="0">
      <selection activeCell="G30" sqref="G30:G41"/>
    </sheetView>
  </sheetViews>
  <sheetFormatPr defaultRowHeight="14.4" x14ac:dyDescent="0.3"/>
  <cols>
    <col min="1" max="1" width="27.1093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8364</v>
      </c>
      <c r="B1" t="s">
        <v>8358</v>
      </c>
    </row>
    <row r="2" spans="1:5" x14ac:dyDescent="0.3">
      <c r="A2" s="6" t="s">
        <v>8385</v>
      </c>
      <c r="B2" t="s">
        <v>8358</v>
      </c>
    </row>
    <row r="4" spans="1:5" x14ac:dyDescent="0.3">
      <c r="A4" s="6" t="s">
        <v>8359</v>
      </c>
      <c r="B4" s="6" t="s">
        <v>8357</v>
      </c>
    </row>
    <row r="5" spans="1:5" x14ac:dyDescent="0.3">
      <c r="A5" s="6" t="s">
        <v>8355</v>
      </c>
      <c r="B5" t="s">
        <v>8219</v>
      </c>
      <c r="C5" t="s">
        <v>8220</v>
      </c>
      <c r="D5" t="s">
        <v>8218</v>
      </c>
      <c r="E5" t="s">
        <v>8356</v>
      </c>
    </row>
    <row r="6" spans="1:5" x14ac:dyDescent="0.3">
      <c r="A6" s="9" t="s">
        <v>8378</v>
      </c>
      <c r="B6" s="10">
        <v>89</v>
      </c>
      <c r="C6" s="10">
        <v>362</v>
      </c>
      <c r="D6" s="10">
        <v>565</v>
      </c>
      <c r="E6" s="10">
        <v>1016</v>
      </c>
    </row>
    <row r="7" spans="1:5" x14ac:dyDescent="0.3">
      <c r="A7" s="13" t="s">
        <v>8379</v>
      </c>
      <c r="B7" s="10">
        <v>34</v>
      </c>
      <c r="C7" s="10">
        <v>148</v>
      </c>
      <c r="D7" s="10">
        <v>184</v>
      </c>
      <c r="E7" s="10">
        <v>366</v>
      </c>
    </row>
    <row r="8" spans="1:5" x14ac:dyDescent="0.3">
      <c r="A8" s="13" t="s">
        <v>8380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">
      <c r="A9" s="13" t="s">
        <v>8381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3">
      <c r="A10" s="9" t="s">
        <v>8369</v>
      </c>
      <c r="B10" s="10">
        <v>80</v>
      </c>
      <c r="C10" s="10">
        <v>376</v>
      </c>
      <c r="D10" s="10">
        <v>638</v>
      </c>
      <c r="E10" s="10">
        <v>1094</v>
      </c>
    </row>
    <row r="11" spans="1:5" x14ac:dyDescent="0.3">
      <c r="A11" s="13" t="s">
        <v>8382</v>
      </c>
      <c r="B11" s="10">
        <v>27</v>
      </c>
      <c r="C11" s="10">
        <v>102</v>
      </c>
      <c r="D11" s="10">
        <v>193</v>
      </c>
      <c r="E11" s="10">
        <v>322</v>
      </c>
    </row>
    <row r="12" spans="1:5" x14ac:dyDescent="0.3">
      <c r="A12" s="13" t="s">
        <v>8370</v>
      </c>
      <c r="B12" s="10">
        <v>26</v>
      </c>
      <c r="C12" s="10">
        <v>126</v>
      </c>
      <c r="D12" s="10">
        <v>232</v>
      </c>
      <c r="E12" s="10">
        <v>384</v>
      </c>
    </row>
    <row r="13" spans="1:5" x14ac:dyDescent="0.3">
      <c r="A13" s="13" t="s">
        <v>8383</v>
      </c>
      <c r="B13" s="10">
        <v>27</v>
      </c>
      <c r="C13" s="10">
        <v>148</v>
      </c>
      <c r="D13" s="10">
        <v>213</v>
      </c>
      <c r="E13" s="10">
        <v>388</v>
      </c>
    </row>
    <row r="14" spans="1:5" x14ac:dyDescent="0.3">
      <c r="A14" s="9" t="s">
        <v>8371</v>
      </c>
      <c r="B14" s="10">
        <v>100</v>
      </c>
      <c r="C14" s="10">
        <v>409</v>
      </c>
      <c r="D14" s="10">
        <v>507</v>
      </c>
      <c r="E14" s="10">
        <v>1016</v>
      </c>
    </row>
    <row r="15" spans="1:5" x14ac:dyDescent="0.3">
      <c r="A15" s="13" t="s">
        <v>8372</v>
      </c>
      <c r="B15" s="10">
        <v>44</v>
      </c>
      <c r="C15" s="10">
        <v>148</v>
      </c>
      <c r="D15" s="10">
        <v>192</v>
      </c>
      <c r="E15" s="10">
        <v>384</v>
      </c>
    </row>
    <row r="16" spans="1:5" x14ac:dyDescent="0.3">
      <c r="A16" s="13" t="s">
        <v>8373</v>
      </c>
      <c r="B16" s="10">
        <v>32</v>
      </c>
      <c r="C16" s="10">
        <v>134</v>
      </c>
      <c r="D16" s="10">
        <v>167</v>
      </c>
      <c r="E16" s="10">
        <v>333</v>
      </c>
    </row>
    <row r="17" spans="1:5" x14ac:dyDescent="0.3">
      <c r="A17" s="13" t="s">
        <v>8374</v>
      </c>
      <c r="B17" s="10">
        <v>24</v>
      </c>
      <c r="C17" s="10">
        <v>127</v>
      </c>
      <c r="D17" s="10">
        <v>148</v>
      </c>
      <c r="E17" s="10">
        <v>299</v>
      </c>
    </row>
    <row r="18" spans="1:5" x14ac:dyDescent="0.3">
      <c r="A18" s="9" t="s">
        <v>8375</v>
      </c>
      <c r="B18" s="10">
        <v>80</v>
      </c>
      <c r="C18" s="10">
        <v>383</v>
      </c>
      <c r="D18" s="10">
        <v>475</v>
      </c>
      <c r="E18" s="10">
        <v>938</v>
      </c>
    </row>
    <row r="19" spans="1:5" x14ac:dyDescent="0.3">
      <c r="A19" s="13" t="s">
        <v>8376</v>
      </c>
      <c r="B19" s="10">
        <v>20</v>
      </c>
      <c r="C19" s="10">
        <v>150</v>
      </c>
      <c r="D19" s="10">
        <v>184</v>
      </c>
      <c r="E19" s="10">
        <v>354</v>
      </c>
    </row>
    <row r="20" spans="1:5" x14ac:dyDescent="0.3">
      <c r="A20" s="13" t="s">
        <v>8377</v>
      </c>
      <c r="B20" s="10">
        <v>37</v>
      </c>
      <c r="C20" s="10">
        <v>114</v>
      </c>
      <c r="D20" s="10">
        <v>180</v>
      </c>
      <c r="E20" s="10">
        <v>331</v>
      </c>
    </row>
    <row r="21" spans="1:5" x14ac:dyDescent="0.3">
      <c r="A21" s="13" t="s">
        <v>8384</v>
      </c>
      <c r="B21" s="10">
        <v>23</v>
      </c>
      <c r="C21" s="10">
        <v>119</v>
      </c>
      <c r="D21" s="10">
        <v>111</v>
      </c>
      <c r="E21" s="10">
        <v>253</v>
      </c>
    </row>
    <row r="22" spans="1:5" x14ac:dyDescent="0.3">
      <c r="A22" s="9" t="s">
        <v>8356</v>
      </c>
      <c r="B22" s="10">
        <v>349</v>
      </c>
      <c r="C22" s="10">
        <v>1530</v>
      </c>
      <c r="D22" s="10">
        <v>2185</v>
      </c>
      <c r="E22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13D99-3CE6-47A8-98A0-04E804EBA2EE}">
  <dimension ref="A1:J4115"/>
  <sheetViews>
    <sheetView workbookViewId="0">
      <selection activeCell="M8" sqref="M8"/>
    </sheetView>
  </sheetViews>
  <sheetFormatPr defaultRowHeight="14.4" x14ac:dyDescent="0.3"/>
  <cols>
    <col min="1" max="1" width="11.5546875" style="5" customWidth="1"/>
    <col min="2" max="2" width="15.109375" style="5" customWidth="1"/>
    <col min="3" max="3" width="17.6640625" customWidth="1"/>
    <col min="4" max="4" width="19.77734375" customWidth="1"/>
    <col min="5" max="5" width="15.5546875" customWidth="1"/>
    <col min="6" max="6" width="17" customWidth="1"/>
    <col min="7" max="7" width="13" customWidth="1"/>
    <col min="8" max="8" width="18.5546875" customWidth="1"/>
    <col min="9" max="9" width="13.88671875" customWidth="1"/>
    <col min="10" max="10" width="16.44140625" customWidth="1"/>
  </cols>
  <sheetData>
    <row r="1" spans="1:10" x14ac:dyDescent="0.3">
      <c r="A1" s="1" t="s">
        <v>8367</v>
      </c>
      <c r="B1" s="1" t="s">
        <v>8217</v>
      </c>
      <c r="C1" s="14" t="s">
        <v>8386</v>
      </c>
      <c r="D1" s="18" t="s">
        <v>8399</v>
      </c>
      <c r="E1" s="18" t="s">
        <v>8400</v>
      </c>
      <c r="F1" s="18" t="s">
        <v>8404</v>
      </c>
      <c r="G1" s="18" t="s">
        <v>8401</v>
      </c>
      <c r="H1" s="20" t="s">
        <v>8402</v>
      </c>
      <c r="I1" s="20" t="s">
        <v>8403</v>
      </c>
      <c r="J1" s="20" t="s">
        <v>8405</v>
      </c>
    </row>
    <row r="2" spans="1:10" x14ac:dyDescent="0.3">
      <c r="A2" s="5">
        <v>8500</v>
      </c>
      <c r="B2" s="5" t="s">
        <v>8218</v>
      </c>
      <c r="C2" s="15" t="s">
        <v>8387</v>
      </c>
      <c r="D2" s="19">
        <f>COUNTIFS(A:A,"&lt;1000",B:B,"successful")</f>
        <v>322</v>
      </c>
      <c r="E2" s="19">
        <f>COUNTIFS(A:A,"&lt;1000",B:B,"failed")</f>
        <v>113</v>
      </c>
      <c r="F2" s="19">
        <f>COUNTIFS(A:A,"&lt;1000",B:B,"canceled")</f>
        <v>18</v>
      </c>
      <c r="G2" s="19">
        <f>SUM(D2:F2)</f>
        <v>453</v>
      </c>
      <c r="H2" s="21">
        <f>D2*100/G2</f>
        <v>71.081677704194263</v>
      </c>
      <c r="I2" s="21">
        <f>E2*100/G2</f>
        <v>24.944812362030905</v>
      </c>
      <c r="J2" s="21">
        <f>F2*100/G2</f>
        <v>3.9735099337748343</v>
      </c>
    </row>
    <row r="3" spans="1:10" x14ac:dyDescent="0.3">
      <c r="A3" s="5">
        <v>10275</v>
      </c>
      <c r="B3" s="5" t="s">
        <v>8218</v>
      </c>
      <c r="C3" s="15" t="s">
        <v>8388</v>
      </c>
      <c r="D3" s="19">
        <f>COUNTIFS(A:A,"&gt;=1000",A:A,"&lt;5000",B:B,"successful")</f>
        <v>932</v>
      </c>
      <c r="E3" s="19">
        <f>COUNTIFS(A:A,"&gt;=1000",A:A,"&lt;5000",B:B,"failed")</f>
        <v>420</v>
      </c>
      <c r="F3" s="19">
        <f>COUNTIFS(A:A,"&gt;=1000",A:A,"&lt;5000",B:B,"canceled")</f>
        <v>60</v>
      </c>
      <c r="G3" s="19">
        <f>SUM(D3:F3)</f>
        <v>1412</v>
      </c>
      <c r="H3" s="21">
        <f t="shared" ref="H3:H14" si="0">D3*100/G3</f>
        <v>66.005665722379604</v>
      </c>
      <c r="I3" s="21">
        <f t="shared" ref="I3:I14" si="1">E3*100/G3</f>
        <v>29.745042492917847</v>
      </c>
      <c r="J3" s="21">
        <f t="shared" ref="J3:J14" si="2">F3*100/G3</f>
        <v>4.2492917847025495</v>
      </c>
    </row>
    <row r="4" spans="1:10" x14ac:dyDescent="0.3">
      <c r="A4" s="5">
        <v>500</v>
      </c>
      <c r="B4" s="5" t="s">
        <v>8218</v>
      </c>
      <c r="C4" s="15" t="s">
        <v>8389</v>
      </c>
      <c r="D4" s="19">
        <f>COUNTIFS(A:A,"&gt;=5000",A:A,"&lt;10000",B:B,"successful")</f>
        <v>381</v>
      </c>
      <c r="E4" s="19">
        <f>COUNTIFS(A:A,"&gt;=5000",A:A,"&lt;10000",B:B,"failed")</f>
        <v>283</v>
      </c>
      <c r="F4" s="19">
        <f>COUNTIFS(A:A,"&gt;=5000",A:A,"&lt;10000",B:B,"canceled")</f>
        <v>52</v>
      </c>
      <c r="G4" s="19">
        <f t="shared" ref="G4:G13" si="3">SUM(D4:F4)</f>
        <v>716</v>
      </c>
      <c r="H4" s="21">
        <f t="shared" si="0"/>
        <v>53.212290502793294</v>
      </c>
      <c r="I4" s="21">
        <f t="shared" si="1"/>
        <v>39.52513966480447</v>
      </c>
      <c r="J4" s="21">
        <f t="shared" si="2"/>
        <v>7.2625698324022343</v>
      </c>
    </row>
    <row r="5" spans="1:10" x14ac:dyDescent="0.3">
      <c r="A5" s="5">
        <v>10000</v>
      </c>
      <c r="B5" s="5" t="s">
        <v>8218</v>
      </c>
      <c r="C5" s="15" t="s">
        <v>8390</v>
      </c>
      <c r="D5" s="19">
        <f>COUNTIFS(A:A,"&gt;=10000",A:A,"&lt;15000",B:B,"successful")</f>
        <v>168</v>
      </c>
      <c r="E5" s="19">
        <f>COUNTIFS(A:A,"&gt;=10000",A:A,"&lt;15000",B:B,"failed")</f>
        <v>144</v>
      </c>
      <c r="F5" s="19">
        <f>COUNTIFS(A:A,"&gt;=10000",A:A,"&lt;15000",B:B,"canceled")</f>
        <v>40</v>
      </c>
      <c r="G5" s="19">
        <f t="shared" si="3"/>
        <v>352</v>
      </c>
      <c r="H5" s="21">
        <f t="shared" si="0"/>
        <v>47.727272727272727</v>
      </c>
      <c r="I5" s="21">
        <f t="shared" si="1"/>
        <v>40.909090909090907</v>
      </c>
      <c r="J5" s="21">
        <f t="shared" si="2"/>
        <v>11.363636363636363</v>
      </c>
    </row>
    <row r="6" spans="1:10" x14ac:dyDescent="0.3">
      <c r="A6" s="5">
        <v>44000</v>
      </c>
      <c r="B6" s="5" t="s">
        <v>8218</v>
      </c>
      <c r="C6" s="15" t="s">
        <v>8391</v>
      </c>
      <c r="D6" s="19">
        <f>COUNTIFS(A:A,"&gt;=15000", A:A,"&lt;20000",B:B,"successful")</f>
        <v>94</v>
      </c>
      <c r="E6" s="19">
        <f>COUNTIFS(A:A,"&gt;=15000",A:A,"&lt;20000",B:B,"failed")</f>
        <v>90</v>
      </c>
      <c r="F6" s="19">
        <f>COUNTIFS(A:A,"&gt;=15000",A:A,"&lt;20000",B:B,"canceled")</f>
        <v>17</v>
      </c>
      <c r="G6" s="19">
        <f t="shared" si="3"/>
        <v>201</v>
      </c>
      <c r="H6" s="21">
        <f t="shared" si="0"/>
        <v>46.766169154228855</v>
      </c>
      <c r="I6" s="21">
        <f t="shared" si="1"/>
        <v>44.776119402985074</v>
      </c>
      <c r="J6" s="21">
        <f t="shared" si="2"/>
        <v>8.4577114427860689</v>
      </c>
    </row>
    <row r="7" spans="1:10" x14ac:dyDescent="0.3">
      <c r="A7" s="5">
        <v>3999</v>
      </c>
      <c r="B7" s="5" t="s">
        <v>8218</v>
      </c>
      <c r="C7" s="15" t="s">
        <v>8392</v>
      </c>
      <c r="D7" s="19">
        <f>COUNTIFS(A:A,"&gt;=20000",A:A,"&lt;25000",B:B,"successful")</f>
        <v>62</v>
      </c>
      <c r="E7" s="19">
        <f>COUNTIFS(A:A,"&gt;=20000",A:A,"&lt;25000",B:B,"failed")</f>
        <v>72</v>
      </c>
      <c r="F7" s="19">
        <f>COUNTIFS(A:A,"&gt;=20000",A:A,"&lt;25000",B:B,"canceled")</f>
        <v>14</v>
      </c>
      <c r="G7" s="19">
        <f t="shared" si="3"/>
        <v>148</v>
      </c>
      <c r="H7" s="21">
        <f t="shared" si="0"/>
        <v>41.891891891891895</v>
      </c>
      <c r="I7" s="21">
        <f t="shared" si="1"/>
        <v>48.648648648648646</v>
      </c>
      <c r="J7" s="21">
        <f t="shared" si="2"/>
        <v>9.4594594594594597</v>
      </c>
    </row>
    <row r="8" spans="1:10" x14ac:dyDescent="0.3">
      <c r="A8" s="5">
        <v>8000</v>
      </c>
      <c r="B8" s="5" t="s">
        <v>8218</v>
      </c>
      <c r="C8" s="15" t="s">
        <v>8393</v>
      </c>
      <c r="D8" s="19">
        <f>COUNTIFS(A:A,"&gt;=25000",A:A,"&lt;30000",B:B,"successful")</f>
        <v>55</v>
      </c>
      <c r="E8" s="19">
        <f>COUNTIFS(A:A,"&gt;=25000",A:A,"&lt;30000",B:B,"failed")</f>
        <v>64</v>
      </c>
      <c r="F8" s="19">
        <f>COUNTIFS(A:A,"&gt;=25000",A:A,"&lt;30000",B:B,"canceled")</f>
        <v>18</v>
      </c>
      <c r="G8" s="19">
        <f t="shared" si="3"/>
        <v>137</v>
      </c>
      <c r="H8" s="21">
        <f t="shared" si="0"/>
        <v>40.145985401459853</v>
      </c>
      <c r="I8" s="21">
        <f t="shared" si="1"/>
        <v>46.715328467153284</v>
      </c>
      <c r="J8" s="21">
        <f t="shared" si="2"/>
        <v>13.138686131386862</v>
      </c>
    </row>
    <row r="9" spans="1:10" x14ac:dyDescent="0.3">
      <c r="A9" s="5">
        <v>9000</v>
      </c>
      <c r="B9" s="5" t="s">
        <v>8218</v>
      </c>
      <c r="C9" s="15" t="s">
        <v>8394</v>
      </c>
      <c r="D9" s="19">
        <f>COUNTIFS(A:A,"&gt;=30000",A:A,"&lt;35000",B:B,"successful")</f>
        <v>32</v>
      </c>
      <c r="E9" s="19">
        <f>COUNTIFS(A:A,"&gt;=30000",A:A,"&lt;35000",B:B,"failed")</f>
        <v>37</v>
      </c>
      <c r="F9" s="19">
        <f>COUNTIFS(A:A,"&gt;=30000",A:A,"&lt;35000",B:B,"canceled")</f>
        <v>13</v>
      </c>
      <c r="G9" s="19">
        <f t="shared" si="3"/>
        <v>82</v>
      </c>
      <c r="H9" s="21">
        <f t="shared" si="0"/>
        <v>39.024390243902438</v>
      </c>
      <c r="I9" s="21">
        <f t="shared" si="1"/>
        <v>45.121951219512198</v>
      </c>
      <c r="J9" s="21">
        <f t="shared" si="2"/>
        <v>15.853658536585366</v>
      </c>
    </row>
    <row r="10" spans="1:10" x14ac:dyDescent="0.3">
      <c r="A10" s="5">
        <v>3500</v>
      </c>
      <c r="B10" s="5" t="s">
        <v>8218</v>
      </c>
      <c r="C10" s="15" t="s">
        <v>8395</v>
      </c>
      <c r="D10" s="19">
        <f>COUNTIFS(A:A,"&gt;=35000",A:A,"&lt;40000",B:B,"successful")</f>
        <v>26</v>
      </c>
      <c r="E10" s="19">
        <f>COUNTIFS(A:A,"&gt;=35000",A:A,"&lt;40000",B:B,"failed")</f>
        <v>22</v>
      </c>
      <c r="F10" s="19">
        <f>COUNTIFS(A:A,"&gt;=35000",A:A,"&lt;40000",B:B,"canceled")</f>
        <v>7</v>
      </c>
      <c r="G10" s="19">
        <f t="shared" si="3"/>
        <v>55</v>
      </c>
      <c r="H10" s="21">
        <f t="shared" si="0"/>
        <v>47.272727272727273</v>
      </c>
      <c r="I10" s="21">
        <f t="shared" si="1"/>
        <v>40</v>
      </c>
      <c r="J10" s="21">
        <f t="shared" si="2"/>
        <v>12.727272727272727</v>
      </c>
    </row>
    <row r="11" spans="1:10" x14ac:dyDescent="0.3">
      <c r="A11" s="5">
        <v>500</v>
      </c>
      <c r="B11" s="5" t="s">
        <v>8218</v>
      </c>
      <c r="C11" s="15" t="s">
        <v>8396</v>
      </c>
      <c r="D11" s="19">
        <f>COUNTIFS(A:A,"&gt;=40000",A:A,"&lt;45000",B:B,"successful")</f>
        <v>21</v>
      </c>
      <c r="E11" s="19">
        <f>COUNTIFS(A:A,"&gt;=40000",A:A,"&lt;45000",B:B,"failed")</f>
        <v>16</v>
      </c>
      <c r="F11" s="19">
        <f>COUNTIFS(A:A,"&gt;=40000",A:A,"&lt;45000",B:B,"canceled")</f>
        <v>6</v>
      </c>
      <c r="G11" s="19">
        <f t="shared" si="3"/>
        <v>43</v>
      </c>
      <c r="H11" s="21">
        <f t="shared" si="0"/>
        <v>48.837209302325583</v>
      </c>
      <c r="I11" s="21">
        <f t="shared" si="1"/>
        <v>37.209302325581397</v>
      </c>
      <c r="J11" s="21">
        <f t="shared" si="2"/>
        <v>13.953488372093023</v>
      </c>
    </row>
    <row r="12" spans="1:10" x14ac:dyDescent="0.3">
      <c r="A12" s="5">
        <v>3000</v>
      </c>
      <c r="B12" s="5" t="s">
        <v>8218</v>
      </c>
      <c r="C12" s="15" t="s">
        <v>8397</v>
      </c>
      <c r="D12" s="19">
        <f>COUNTIFS(A:A,"&gt;=45000",A:A,"&lt;50000",B:B,"successful")</f>
        <v>6</v>
      </c>
      <c r="E12" s="19">
        <f>COUNTIFS(A:A,"&gt;=45000",A:A,"&lt;50000",B:B,"failed")</f>
        <v>11</v>
      </c>
      <c r="F12" s="19">
        <f>COUNTIFS(A:A,"&gt;=45000",A:A,"&lt;50000",B:B,"canceled")</f>
        <v>4</v>
      </c>
      <c r="G12" s="19">
        <f t="shared" si="3"/>
        <v>21</v>
      </c>
      <c r="H12" s="21">
        <f t="shared" si="0"/>
        <v>28.571428571428573</v>
      </c>
      <c r="I12" s="21">
        <f t="shared" si="1"/>
        <v>52.38095238095238</v>
      </c>
      <c r="J12" s="21">
        <f t="shared" si="2"/>
        <v>19.047619047619047</v>
      </c>
    </row>
    <row r="13" spans="1:10" x14ac:dyDescent="0.3">
      <c r="A13" s="5">
        <v>5000</v>
      </c>
      <c r="B13" s="5" t="s">
        <v>8218</v>
      </c>
      <c r="C13" s="15" t="s">
        <v>8398</v>
      </c>
      <c r="D13" s="19">
        <f>COUNTIFS(A:A,"&gt;=50000",B:B,"successful")</f>
        <v>86</v>
      </c>
      <c r="E13" s="19">
        <f>COUNTIFS(A:A,"&gt;=50000",B:B,"failed")</f>
        <v>258</v>
      </c>
      <c r="F13" s="19">
        <f>COUNTIFS(A:A,"&gt;=50000",B:B,"canceled")</f>
        <v>100</v>
      </c>
      <c r="G13" s="19">
        <f t="shared" si="3"/>
        <v>444</v>
      </c>
      <c r="H13" s="21">
        <f t="shared" si="0"/>
        <v>19.36936936936937</v>
      </c>
      <c r="I13" s="21">
        <f t="shared" si="1"/>
        <v>58.108108108108105</v>
      </c>
      <c r="J13" s="21">
        <f t="shared" si="2"/>
        <v>22.522522522522522</v>
      </c>
    </row>
    <row r="14" spans="1:10" x14ac:dyDescent="0.3">
      <c r="A14" s="5">
        <v>30000</v>
      </c>
      <c r="B14" s="5" t="s">
        <v>8218</v>
      </c>
      <c r="C14" s="22" t="s">
        <v>8356</v>
      </c>
      <c r="D14" s="23">
        <f>SUM(D2:D13)</f>
        <v>2185</v>
      </c>
      <c r="E14" s="23">
        <f>SUM(E2:E13)</f>
        <v>1530</v>
      </c>
      <c r="F14" s="23">
        <f>SUM(F2:F13)</f>
        <v>349</v>
      </c>
      <c r="G14" s="23">
        <f>COUNT(A:A)</f>
        <v>4114</v>
      </c>
      <c r="H14" s="20">
        <f t="shared" si="0"/>
        <v>53.111327175498296</v>
      </c>
      <c r="I14" s="20">
        <f t="shared" si="1"/>
        <v>37.190082644628099</v>
      </c>
      <c r="J14" s="20">
        <f t="shared" si="2"/>
        <v>8.48322800194458</v>
      </c>
    </row>
    <row r="15" spans="1:10" x14ac:dyDescent="0.3">
      <c r="A15" s="5">
        <v>3500</v>
      </c>
      <c r="B15" s="5" t="s">
        <v>8218</v>
      </c>
    </row>
    <row r="16" spans="1:10" x14ac:dyDescent="0.3">
      <c r="A16" s="5">
        <v>6000</v>
      </c>
      <c r="B16" s="5" t="s">
        <v>8218</v>
      </c>
      <c r="C16" s="14" t="s">
        <v>8386</v>
      </c>
      <c r="D16" s="16" t="s">
        <v>8399</v>
      </c>
      <c r="E16" s="16" t="s">
        <v>8400</v>
      </c>
      <c r="F16" s="16" t="s">
        <v>8404</v>
      </c>
      <c r="G16" s="16" t="s">
        <v>8401</v>
      </c>
      <c r="H16" s="16" t="s">
        <v>8402</v>
      </c>
      <c r="I16" s="16" t="s">
        <v>8403</v>
      </c>
      <c r="J16" s="16" t="s">
        <v>8405</v>
      </c>
    </row>
    <row r="17" spans="1:10" x14ac:dyDescent="0.3">
      <c r="A17" s="5">
        <v>2000</v>
      </c>
      <c r="B17" s="5" t="s">
        <v>8218</v>
      </c>
      <c r="C17" s="15" t="s">
        <v>8387</v>
      </c>
      <c r="D17" s="17">
        <v>322</v>
      </c>
      <c r="E17" s="17">
        <v>113</v>
      </c>
      <c r="F17" s="17">
        <v>18</v>
      </c>
      <c r="G17" s="17">
        <v>453</v>
      </c>
      <c r="H17" s="24">
        <v>0.71081677704194302</v>
      </c>
      <c r="I17" s="24">
        <v>0.24944812362030899</v>
      </c>
      <c r="J17" s="24">
        <v>3.9735099337748297E-2</v>
      </c>
    </row>
    <row r="18" spans="1:10" x14ac:dyDescent="0.3">
      <c r="A18" s="5">
        <v>12000</v>
      </c>
      <c r="B18" s="5" t="s">
        <v>8218</v>
      </c>
      <c r="C18" s="15" t="s">
        <v>8388</v>
      </c>
      <c r="D18" s="17">
        <v>932</v>
      </c>
      <c r="E18" s="17">
        <v>420</v>
      </c>
      <c r="F18" s="17">
        <v>60</v>
      </c>
      <c r="G18" s="17">
        <v>1412</v>
      </c>
      <c r="H18" s="24">
        <v>0.66005665722379603</v>
      </c>
      <c r="I18" s="24">
        <v>0.297450424929178</v>
      </c>
      <c r="J18" s="24">
        <v>4.2492917847025503E-2</v>
      </c>
    </row>
    <row r="19" spans="1:10" x14ac:dyDescent="0.3">
      <c r="A19" s="5">
        <v>1500</v>
      </c>
      <c r="B19" s="5" t="s">
        <v>8218</v>
      </c>
      <c r="C19" s="15" t="s">
        <v>8389</v>
      </c>
      <c r="D19" s="17">
        <v>381</v>
      </c>
      <c r="E19" s="17">
        <v>283</v>
      </c>
      <c r="F19" s="17">
        <v>52</v>
      </c>
      <c r="G19" s="17">
        <v>716</v>
      </c>
      <c r="H19" s="24">
        <v>0.53212290502793302</v>
      </c>
      <c r="I19" s="24">
        <v>0.39525139664804498</v>
      </c>
      <c r="J19" s="24">
        <v>7.2625698324022298E-2</v>
      </c>
    </row>
    <row r="20" spans="1:10" x14ac:dyDescent="0.3">
      <c r="A20" s="5">
        <v>30000</v>
      </c>
      <c r="B20" s="5" t="s">
        <v>8218</v>
      </c>
      <c r="C20" s="15" t="s">
        <v>8390</v>
      </c>
      <c r="D20" s="17">
        <v>168</v>
      </c>
      <c r="E20" s="17">
        <v>144</v>
      </c>
      <c r="F20" s="17">
        <v>40</v>
      </c>
      <c r="G20" s="17">
        <v>352</v>
      </c>
      <c r="H20" s="24">
        <v>0.47727272727272702</v>
      </c>
      <c r="I20" s="24">
        <v>0.40909090909090901</v>
      </c>
      <c r="J20" s="24">
        <v>0.11363636363636399</v>
      </c>
    </row>
    <row r="21" spans="1:10" x14ac:dyDescent="0.3">
      <c r="A21" s="5">
        <v>850</v>
      </c>
      <c r="B21" s="5" t="s">
        <v>8218</v>
      </c>
      <c r="C21" s="15" t="s">
        <v>8391</v>
      </c>
      <c r="D21" s="17">
        <v>94</v>
      </c>
      <c r="E21" s="17">
        <v>90</v>
      </c>
      <c r="F21" s="17">
        <v>17</v>
      </c>
      <c r="G21" s="17">
        <v>201</v>
      </c>
      <c r="H21" s="24">
        <v>0.46766169154228898</v>
      </c>
      <c r="I21" s="24">
        <v>0.44776119402985098</v>
      </c>
      <c r="J21" s="24">
        <v>8.45771144278607E-2</v>
      </c>
    </row>
    <row r="22" spans="1:10" x14ac:dyDescent="0.3">
      <c r="A22" s="5">
        <v>2000</v>
      </c>
      <c r="B22" s="5" t="s">
        <v>8218</v>
      </c>
      <c r="C22" s="15" t="s">
        <v>8392</v>
      </c>
      <c r="D22" s="17">
        <v>62</v>
      </c>
      <c r="E22" s="17">
        <v>72</v>
      </c>
      <c r="F22" s="17">
        <v>14</v>
      </c>
      <c r="G22" s="17">
        <v>148</v>
      </c>
      <c r="H22" s="24">
        <v>0.41891891891891903</v>
      </c>
      <c r="I22" s="24">
        <v>0.48648648648648601</v>
      </c>
      <c r="J22" s="24">
        <v>9.45945945945946E-2</v>
      </c>
    </row>
    <row r="23" spans="1:10" x14ac:dyDescent="0.3">
      <c r="A23" s="5">
        <v>18500</v>
      </c>
      <c r="B23" s="5" t="s">
        <v>8218</v>
      </c>
      <c r="C23" s="15" t="s">
        <v>8393</v>
      </c>
      <c r="D23" s="17">
        <v>55</v>
      </c>
      <c r="E23" s="17">
        <v>64</v>
      </c>
      <c r="F23" s="17">
        <v>18</v>
      </c>
      <c r="G23" s="17">
        <v>137</v>
      </c>
      <c r="H23" s="24">
        <v>0.40145985401459899</v>
      </c>
      <c r="I23" s="24">
        <v>0.467153284671533</v>
      </c>
      <c r="J23" s="24">
        <v>0.13138686131386901</v>
      </c>
    </row>
    <row r="24" spans="1:10" x14ac:dyDescent="0.3">
      <c r="A24" s="5">
        <v>350</v>
      </c>
      <c r="B24" s="5" t="s">
        <v>8218</v>
      </c>
      <c r="C24" s="15" t="s">
        <v>8394</v>
      </c>
      <c r="D24" s="17">
        <v>32</v>
      </c>
      <c r="E24" s="17">
        <v>37</v>
      </c>
      <c r="F24" s="17">
        <v>13</v>
      </c>
      <c r="G24" s="17">
        <v>82</v>
      </c>
      <c r="H24" s="24">
        <v>0.39024390243902402</v>
      </c>
      <c r="I24" s="24">
        <v>0.45121951219512202</v>
      </c>
      <c r="J24" s="24">
        <v>0.15853658536585399</v>
      </c>
    </row>
    <row r="25" spans="1:10" x14ac:dyDescent="0.3">
      <c r="A25" s="5">
        <v>2000</v>
      </c>
      <c r="B25" s="5" t="s">
        <v>8218</v>
      </c>
      <c r="C25" s="15" t="s">
        <v>8395</v>
      </c>
      <c r="D25" s="17">
        <v>26</v>
      </c>
      <c r="E25" s="17">
        <v>22</v>
      </c>
      <c r="F25" s="17">
        <v>7</v>
      </c>
      <c r="G25" s="17">
        <v>55</v>
      </c>
      <c r="H25" s="24">
        <v>0.472727272727273</v>
      </c>
      <c r="I25" s="25">
        <v>0.4</v>
      </c>
      <c r="J25" s="24">
        <v>0.12727272727272701</v>
      </c>
    </row>
    <row r="26" spans="1:10" x14ac:dyDescent="0.3">
      <c r="A26" s="5">
        <v>35000</v>
      </c>
      <c r="B26" s="5" t="s">
        <v>8218</v>
      </c>
      <c r="C26" s="15" t="s">
        <v>8396</v>
      </c>
      <c r="D26" s="17">
        <v>21</v>
      </c>
      <c r="E26" s="17">
        <v>16</v>
      </c>
      <c r="F26" s="17">
        <v>6</v>
      </c>
      <c r="G26" s="17">
        <v>43</v>
      </c>
      <c r="H26" s="24">
        <v>0.48837209302325602</v>
      </c>
      <c r="I26" s="24">
        <v>0.372093023255814</v>
      </c>
      <c r="J26" s="24">
        <v>0.13953488372093001</v>
      </c>
    </row>
    <row r="27" spans="1:10" x14ac:dyDescent="0.3">
      <c r="A27" s="5">
        <v>600</v>
      </c>
      <c r="B27" s="5" t="s">
        <v>8218</v>
      </c>
      <c r="C27" s="15" t="s">
        <v>8397</v>
      </c>
      <c r="D27" s="17">
        <v>6</v>
      </c>
      <c r="E27" s="17">
        <v>11</v>
      </c>
      <c r="F27" s="17">
        <v>4</v>
      </c>
      <c r="G27" s="17">
        <v>21</v>
      </c>
      <c r="H27" s="24">
        <v>0.28571428571428598</v>
      </c>
      <c r="I27" s="24">
        <v>0.52380952380952395</v>
      </c>
      <c r="J27" s="24">
        <v>0.19047619047618999</v>
      </c>
    </row>
    <row r="28" spans="1:10" x14ac:dyDescent="0.3">
      <c r="A28" s="5">
        <v>1250</v>
      </c>
      <c r="B28" s="5" t="s">
        <v>8218</v>
      </c>
      <c r="C28" s="15" t="s">
        <v>8398</v>
      </c>
      <c r="D28" s="17">
        <v>86</v>
      </c>
      <c r="E28" s="17">
        <v>258</v>
      </c>
      <c r="F28" s="17">
        <v>100</v>
      </c>
      <c r="G28" s="17">
        <v>444</v>
      </c>
      <c r="H28" s="24">
        <v>0.19369369369369399</v>
      </c>
      <c r="I28" s="24">
        <v>0.58108108108108103</v>
      </c>
      <c r="J28" s="24">
        <v>0.22522522522522501</v>
      </c>
    </row>
    <row r="29" spans="1:10" x14ac:dyDescent="0.3">
      <c r="A29" s="5">
        <v>20000</v>
      </c>
      <c r="B29" s="5" t="s">
        <v>8218</v>
      </c>
      <c r="C29" s="14" t="s">
        <v>8356</v>
      </c>
      <c r="D29" s="14">
        <v>2185</v>
      </c>
      <c r="E29" s="14">
        <v>1530</v>
      </c>
      <c r="F29" s="14">
        <v>349</v>
      </c>
      <c r="G29" s="14">
        <v>4114</v>
      </c>
      <c r="H29" s="26">
        <v>0.53111327175498302</v>
      </c>
      <c r="I29" s="26">
        <v>0.37190082644628097</v>
      </c>
      <c r="J29" s="26">
        <v>8.4832280019445802E-2</v>
      </c>
    </row>
    <row r="30" spans="1:10" x14ac:dyDescent="0.3">
      <c r="A30" s="5">
        <v>12000</v>
      </c>
      <c r="B30" s="5" t="s">
        <v>8218</v>
      </c>
    </row>
    <row r="31" spans="1:10" x14ac:dyDescent="0.3">
      <c r="A31" s="5">
        <v>3000</v>
      </c>
      <c r="B31" s="5" t="s">
        <v>8218</v>
      </c>
    </row>
    <row r="32" spans="1:10" x14ac:dyDescent="0.3">
      <c r="A32" s="5">
        <v>4000</v>
      </c>
      <c r="B32" s="5" t="s">
        <v>8218</v>
      </c>
    </row>
    <row r="33" spans="1:2" x14ac:dyDescent="0.3">
      <c r="A33" s="5">
        <v>13</v>
      </c>
      <c r="B33" s="5" t="s">
        <v>8218</v>
      </c>
    </row>
    <row r="34" spans="1:2" x14ac:dyDescent="0.3">
      <c r="A34" s="5">
        <v>28450</v>
      </c>
      <c r="B34" s="5" t="s">
        <v>8218</v>
      </c>
    </row>
    <row r="35" spans="1:2" x14ac:dyDescent="0.3">
      <c r="A35" s="5">
        <v>5250</v>
      </c>
      <c r="B35" s="5" t="s">
        <v>8218</v>
      </c>
    </row>
    <row r="36" spans="1:2" x14ac:dyDescent="0.3">
      <c r="A36" s="5">
        <v>2600</v>
      </c>
      <c r="B36" s="5" t="s">
        <v>8218</v>
      </c>
    </row>
    <row r="37" spans="1:2" x14ac:dyDescent="0.3">
      <c r="A37" s="5">
        <v>1000</v>
      </c>
      <c r="B37" s="5" t="s">
        <v>8218</v>
      </c>
    </row>
    <row r="38" spans="1:2" x14ac:dyDescent="0.3">
      <c r="A38" s="5">
        <v>6000</v>
      </c>
      <c r="B38" s="5" t="s">
        <v>8218</v>
      </c>
    </row>
    <row r="39" spans="1:2" x14ac:dyDescent="0.3">
      <c r="A39" s="5">
        <v>22000</v>
      </c>
      <c r="B39" s="5" t="s">
        <v>8218</v>
      </c>
    </row>
    <row r="40" spans="1:2" x14ac:dyDescent="0.3">
      <c r="A40" s="5">
        <v>2500</v>
      </c>
      <c r="B40" s="5" t="s">
        <v>8218</v>
      </c>
    </row>
    <row r="41" spans="1:2" x14ac:dyDescent="0.3">
      <c r="A41" s="5">
        <v>25000</v>
      </c>
      <c r="B41" s="5" t="s">
        <v>8218</v>
      </c>
    </row>
    <row r="42" spans="1:2" x14ac:dyDescent="0.3">
      <c r="A42" s="5">
        <v>2000</v>
      </c>
      <c r="B42" s="5" t="s">
        <v>8218</v>
      </c>
    </row>
    <row r="43" spans="1:2" x14ac:dyDescent="0.3">
      <c r="A43" s="5">
        <v>2000</v>
      </c>
      <c r="B43" s="5" t="s">
        <v>8218</v>
      </c>
    </row>
    <row r="44" spans="1:2" x14ac:dyDescent="0.3">
      <c r="A44" s="5">
        <v>14000</v>
      </c>
      <c r="B44" s="5" t="s">
        <v>8218</v>
      </c>
    </row>
    <row r="45" spans="1:2" x14ac:dyDescent="0.3">
      <c r="A45" s="5">
        <v>10000</v>
      </c>
      <c r="B45" s="5" t="s">
        <v>8218</v>
      </c>
    </row>
    <row r="46" spans="1:2" x14ac:dyDescent="0.3">
      <c r="A46" s="5">
        <v>2000</v>
      </c>
      <c r="B46" s="5" t="s">
        <v>8218</v>
      </c>
    </row>
    <row r="47" spans="1:2" x14ac:dyDescent="0.3">
      <c r="A47" s="5">
        <v>5000</v>
      </c>
      <c r="B47" s="5" t="s">
        <v>8218</v>
      </c>
    </row>
    <row r="48" spans="1:2" x14ac:dyDescent="0.3">
      <c r="A48" s="5">
        <v>8400</v>
      </c>
      <c r="B48" s="5" t="s">
        <v>8218</v>
      </c>
    </row>
    <row r="49" spans="1:2" x14ac:dyDescent="0.3">
      <c r="A49" s="5">
        <v>5000</v>
      </c>
      <c r="B49" s="5" t="s">
        <v>8218</v>
      </c>
    </row>
    <row r="50" spans="1:2" x14ac:dyDescent="0.3">
      <c r="A50" s="5">
        <v>2000</v>
      </c>
      <c r="B50" s="5" t="s">
        <v>8218</v>
      </c>
    </row>
    <row r="51" spans="1:2" x14ac:dyDescent="0.3">
      <c r="A51" s="5">
        <v>12000</v>
      </c>
      <c r="B51" s="5" t="s">
        <v>8218</v>
      </c>
    </row>
    <row r="52" spans="1:2" x14ac:dyDescent="0.3">
      <c r="A52" s="5">
        <v>600</v>
      </c>
      <c r="B52" s="5" t="s">
        <v>8218</v>
      </c>
    </row>
    <row r="53" spans="1:2" x14ac:dyDescent="0.3">
      <c r="A53" s="5">
        <v>11000</v>
      </c>
      <c r="B53" s="5" t="s">
        <v>8218</v>
      </c>
    </row>
    <row r="54" spans="1:2" x14ac:dyDescent="0.3">
      <c r="A54" s="5">
        <v>10000</v>
      </c>
      <c r="B54" s="5" t="s">
        <v>8218</v>
      </c>
    </row>
    <row r="55" spans="1:2" x14ac:dyDescent="0.3">
      <c r="A55" s="5">
        <v>3000</v>
      </c>
      <c r="B55" s="5" t="s">
        <v>8218</v>
      </c>
    </row>
    <row r="56" spans="1:2" x14ac:dyDescent="0.3">
      <c r="A56" s="5">
        <v>10000</v>
      </c>
      <c r="B56" s="5" t="s">
        <v>8218</v>
      </c>
    </row>
    <row r="57" spans="1:2" x14ac:dyDescent="0.3">
      <c r="A57" s="5">
        <v>8600</v>
      </c>
      <c r="B57" s="5" t="s">
        <v>8218</v>
      </c>
    </row>
    <row r="58" spans="1:2" x14ac:dyDescent="0.3">
      <c r="A58" s="5">
        <v>8000</v>
      </c>
      <c r="B58" s="5" t="s">
        <v>8218</v>
      </c>
    </row>
    <row r="59" spans="1:2" x14ac:dyDescent="0.3">
      <c r="A59" s="5">
        <v>15000</v>
      </c>
      <c r="B59" s="5" t="s">
        <v>8218</v>
      </c>
    </row>
    <row r="60" spans="1:2" x14ac:dyDescent="0.3">
      <c r="A60" s="5">
        <v>10000</v>
      </c>
      <c r="B60" s="5" t="s">
        <v>8218</v>
      </c>
    </row>
    <row r="61" spans="1:2" x14ac:dyDescent="0.3">
      <c r="A61" s="5">
        <v>20000</v>
      </c>
      <c r="B61" s="5" t="s">
        <v>8218</v>
      </c>
    </row>
    <row r="62" spans="1:2" x14ac:dyDescent="0.3">
      <c r="A62" s="5">
        <v>4500</v>
      </c>
      <c r="B62" s="5" t="s">
        <v>8218</v>
      </c>
    </row>
    <row r="63" spans="1:2" x14ac:dyDescent="0.3">
      <c r="A63" s="5">
        <v>5000</v>
      </c>
      <c r="B63" s="5" t="s">
        <v>8218</v>
      </c>
    </row>
    <row r="64" spans="1:2" x14ac:dyDescent="0.3">
      <c r="A64" s="5">
        <v>3000</v>
      </c>
      <c r="B64" s="5" t="s">
        <v>8218</v>
      </c>
    </row>
    <row r="65" spans="1:2" x14ac:dyDescent="0.3">
      <c r="A65" s="5">
        <v>2000</v>
      </c>
      <c r="B65" s="5" t="s">
        <v>8218</v>
      </c>
    </row>
    <row r="66" spans="1:2" x14ac:dyDescent="0.3">
      <c r="A66" s="5">
        <v>1200</v>
      </c>
      <c r="B66" s="5" t="s">
        <v>8218</v>
      </c>
    </row>
    <row r="67" spans="1:2" x14ac:dyDescent="0.3">
      <c r="A67" s="5">
        <v>7000</v>
      </c>
      <c r="B67" s="5" t="s">
        <v>8218</v>
      </c>
    </row>
    <row r="68" spans="1:2" x14ac:dyDescent="0.3">
      <c r="A68" s="5">
        <v>2000</v>
      </c>
      <c r="B68" s="5" t="s">
        <v>8218</v>
      </c>
    </row>
    <row r="69" spans="1:2" x14ac:dyDescent="0.3">
      <c r="A69" s="5">
        <v>2000</v>
      </c>
      <c r="B69" s="5" t="s">
        <v>8218</v>
      </c>
    </row>
    <row r="70" spans="1:2" x14ac:dyDescent="0.3">
      <c r="A70" s="5">
        <v>600</v>
      </c>
      <c r="B70" s="5" t="s">
        <v>8218</v>
      </c>
    </row>
    <row r="71" spans="1:2" x14ac:dyDescent="0.3">
      <c r="A71" s="5">
        <v>10000</v>
      </c>
      <c r="B71" s="5" t="s">
        <v>8218</v>
      </c>
    </row>
    <row r="72" spans="1:2" x14ac:dyDescent="0.3">
      <c r="A72" s="5">
        <v>500</v>
      </c>
      <c r="B72" s="5" t="s">
        <v>8218</v>
      </c>
    </row>
    <row r="73" spans="1:2" x14ac:dyDescent="0.3">
      <c r="A73" s="5">
        <v>1800</v>
      </c>
      <c r="B73" s="5" t="s">
        <v>8218</v>
      </c>
    </row>
    <row r="74" spans="1:2" x14ac:dyDescent="0.3">
      <c r="A74" s="5">
        <v>2200</v>
      </c>
      <c r="B74" s="5" t="s">
        <v>8218</v>
      </c>
    </row>
    <row r="75" spans="1:2" x14ac:dyDescent="0.3">
      <c r="A75" s="5">
        <v>900</v>
      </c>
      <c r="B75" s="5" t="s">
        <v>8218</v>
      </c>
    </row>
    <row r="76" spans="1:2" x14ac:dyDescent="0.3">
      <c r="A76" s="5">
        <v>500</v>
      </c>
      <c r="B76" s="5" t="s">
        <v>8218</v>
      </c>
    </row>
    <row r="77" spans="1:2" x14ac:dyDescent="0.3">
      <c r="A77" s="5">
        <v>3500</v>
      </c>
      <c r="B77" s="5" t="s">
        <v>8218</v>
      </c>
    </row>
    <row r="78" spans="1:2" x14ac:dyDescent="0.3">
      <c r="A78" s="5">
        <v>300</v>
      </c>
      <c r="B78" s="5" t="s">
        <v>8218</v>
      </c>
    </row>
    <row r="79" spans="1:2" x14ac:dyDescent="0.3">
      <c r="A79" s="5">
        <v>400</v>
      </c>
      <c r="B79" s="5" t="s">
        <v>8218</v>
      </c>
    </row>
    <row r="80" spans="1:2" x14ac:dyDescent="0.3">
      <c r="A80" s="5">
        <v>50</v>
      </c>
      <c r="B80" s="5" t="s">
        <v>8218</v>
      </c>
    </row>
    <row r="81" spans="1:2" x14ac:dyDescent="0.3">
      <c r="A81" s="5">
        <v>1300</v>
      </c>
      <c r="B81" s="5" t="s">
        <v>8218</v>
      </c>
    </row>
    <row r="82" spans="1:2" x14ac:dyDescent="0.3">
      <c r="A82" s="5">
        <v>12000</v>
      </c>
      <c r="B82" s="5" t="s">
        <v>8218</v>
      </c>
    </row>
    <row r="83" spans="1:2" x14ac:dyDescent="0.3">
      <c r="A83" s="5">
        <v>750</v>
      </c>
      <c r="B83" s="5" t="s">
        <v>8218</v>
      </c>
    </row>
    <row r="84" spans="1:2" x14ac:dyDescent="0.3">
      <c r="A84" s="5">
        <v>4000</v>
      </c>
      <c r="B84" s="5" t="s">
        <v>8218</v>
      </c>
    </row>
    <row r="85" spans="1:2" x14ac:dyDescent="0.3">
      <c r="A85" s="5">
        <v>200</v>
      </c>
      <c r="B85" s="5" t="s">
        <v>8218</v>
      </c>
    </row>
    <row r="86" spans="1:2" x14ac:dyDescent="0.3">
      <c r="A86" s="5">
        <v>500</v>
      </c>
      <c r="B86" s="5" t="s">
        <v>8218</v>
      </c>
    </row>
    <row r="87" spans="1:2" x14ac:dyDescent="0.3">
      <c r="A87" s="5">
        <v>1200</v>
      </c>
      <c r="B87" s="5" t="s">
        <v>8218</v>
      </c>
    </row>
    <row r="88" spans="1:2" x14ac:dyDescent="0.3">
      <c r="A88" s="5">
        <v>6000</v>
      </c>
      <c r="B88" s="5" t="s">
        <v>8218</v>
      </c>
    </row>
    <row r="89" spans="1:2" x14ac:dyDescent="0.3">
      <c r="A89" s="5">
        <v>2500</v>
      </c>
      <c r="B89" s="5" t="s">
        <v>8218</v>
      </c>
    </row>
    <row r="90" spans="1:2" x14ac:dyDescent="0.3">
      <c r="A90" s="5">
        <v>3500</v>
      </c>
      <c r="B90" s="5" t="s">
        <v>8218</v>
      </c>
    </row>
    <row r="91" spans="1:2" x14ac:dyDescent="0.3">
      <c r="A91" s="5">
        <v>6000</v>
      </c>
      <c r="B91" s="5" t="s">
        <v>8218</v>
      </c>
    </row>
    <row r="92" spans="1:2" x14ac:dyDescent="0.3">
      <c r="A92" s="5">
        <v>500</v>
      </c>
      <c r="B92" s="5" t="s">
        <v>8218</v>
      </c>
    </row>
    <row r="93" spans="1:2" x14ac:dyDescent="0.3">
      <c r="A93" s="5">
        <v>3000</v>
      </c>
      <c r="B93" s="5" t="s">
        <v>8218</v>
      </c>
    </row>
    <row r="94" spans="1:2" x14ac:dyDescent="0.3">
      <c r="A94" s="5">
        <v>5000</v>
      </c>
      <c r="B94" s="5" t="s">
        <v>8218</v>
      </c>
    </row>
    <row r="95" spans="1:2" x14ac:dyDescent="0.3">
      <c r="A95" s="5">
        <v>1000</v>
      </c>
      <c r="B95" s="5" t="s">
        <v>8218</v>
      </c>
    </row>
    <row r="96" spans="1:2" x14ac:dyDescent="0.3">
      <c r="A96" s="5">
        <v>250</v>
      </c>
      <c r="B96" s="5" t="s">
        <v>8218</v>
      </c>
    </row>
    <row r="97" spans="1:2" x14ac:dyDescent="0.3">
      <c r="A97" s="5">
        <v>350</v>
      </c>
      <c r="B97" s="5" t="s">
        <v>8218</v>
      </c>
    </row>
    <row r="98" spans="1:2" x14ac:dyDescent="0.3">
      <c r="A98" s="5">
        <v>1500</v>
      </c>
      <c r="B98" s="5" t="s">
        <v>8218</v>
      </c>
    </row>
    <row r="99" spans="1:2" x14ac:dyDescent="0.3">
      <c r="A99" s="5">
        <v>400</v>
      </c>
      <c r="B99" s="5" t="s">
        <v>8218</v>
      </c>
    </row>
    <row r="100" spans="1:2" x14ac:dyDescent="0.3">
      <c r="A100" s="5">
        <v>3200</v>
      </c>
      <c r="B100" s="5" t="s">
        <v>8218</v>
      </c>
    </row>
    <row r="101" spans="1:2" x14ac:dyDescent="0.3">
      <c r="A101" s="5">
        <v>1500</v>
      </c>
      <c r="B101" s="5" t="s">
        <v>8218</v>
      </c>
    </row>
    <row r="102" spans="1:2" x14ac:dyDescent="0.3">
      <c r="A102" s="5">
        <v>5000</v>
      </c>
      <c r="B102" s="5" t="s">
        <v>8218</v>
      </c>
    </row>
    <row r="103" spans="1:2" x14ac:dyDescent="0.3">
      <c r="A103" s="5">
        <v>3500</v>
      </c>
      <c r="B103" s="5" t="s">
        <v>8218</v>
      </c>
    </row>
    <row r="104" spans="1:2" x14ac:dyDescent="0.3">
      <c r="A104" s="5">
        <v>6000</v>
      </c>
      <c r="B104" s="5" t="s">
        <v>8218</v>
      </c>
    </row>
    <row r="105" spans="1:2" x14ac:dyDescent="0.3">
      <c r="A105" s="5">
        <v>1300</v>
      </c>
      <c r="B105" s="5" t="s">
        <v>8218</v>
      </c>
    </row>
    <row r="106" spans="1:2" x14ac:dyDescent="0.3">
      <c r="A106" s="5">
        <v>500</v>
      </c>
      <c r="B106" s="5" t="s">
        <v>8218</v>
      </c>
    </row>
    <row r="107" spans="1:2" x14ac:dyDescent="0.3">
      <c r="A107" s="5">
        <v>2200</v>
      </c>
      <c r="B107" s="5" t="s">
        <v>8218</v>
      </c>
    </row>
    <row r="108" spans="1:2" x14ac:dyDescent="0.3">
      <c r="A108" s="5">
        <v>5000</v>
      </c>
      <c r="B108" s="5" t="s">
        <v>8218</v>
      </c>
    </row>
    <row r="109" spans="1:2" x14ac:dyDescent="0.3">
      <c r="A109" s="5">
        <v>7500</v>
      </c>
      <c r="B109" s="5" t="s">
        <v>8218</v>
      </c>
    </row>
    <row r="110" spans="1:2" x14ac:dyDescent="0.3">
      <c r="A110" s="5">
        <v>1500</v>
      </c>
      <c r="B110" s="5" t="s">
        <v>8218</v>
      </c>
    </row>
    <row r="111" spans="1:2" x14ac:dyDescent="0.3">
      <c r="A111" s="5">
        <v>1000</v>
      </c>
      <c r="B111" s="5" t="s">
        <v>8218</v>
      </c>
    </row>
    <row r="112" spans="1:2" x14ac:dyDescent="0.3">
      <c r="A112" s="5">
        <v>1300</v>
      </c>
      <c r="B112" s="5" t="s">
        <v>8218</v>
      </c>
    </row>
    <row r="113" spans="1:2" x14ac:dyDescent="0.3">
      <c r="A113" s="5">
        <v>3500</v>
      </c>
      <c r="B113" s="5" t="s">
        <v>8218</v>
      </c>
    </row>
    <row r="114" spans="1:2" x14ac:dyDescent="0.3">
      <c r="A114" s="5">
        <v>5000</v>
      </c>
      <c r="B114" s="5" t="s">
        <v>8218</v>
      </c>
    </row>
    <row r="115" spans="1:2" x14ac:dyDescent="0.3">
      <c r="A115" s="5">
        <v>5000</v>
      </c>
      <c r="B115" s="5" t="s">
        <v>8218</v>
      </c>
    </row>
    <row r="116" spans="1:2" x14ac:dyDescent="0.3">
      <c r="A116" s="5">
        <v>3000</v>
      </c>
      <c r="B116" s="5" t="s">
        <v>8218</v>
      </c>
    </row>
    <row r="117" spans="1:2" x14ac:dyDescent="0.3">
      <c r="A117" s="5">
        <v>450</v>
      </c>
      <c r="B117" s="5" t="s">
        <v>8218</v>
      </c>
    </row>
    <row r="118" spans="1:2" x14ac:dyDescent="0.3">
      <c r="A118" s="5">
        <v>3500</v>
      </c>
      <c r="B118" s="5" t="s">
        <v>8218</v>
      </c>
    </row>
    <row r="119" spans="1:2" x14ac:dyDescent="0.3">
      <c r="A119" s="5">
        <v>4500</v>
      </c>
      <c r="B119" s="5" t="s">
        <v>8218</v>
      </c>
    </row>
    <row r="120" spans="1:2" x14ac:dyDescent="0.3">
      <c r="A120" s="5">
        <v>5000</v>
      </c>
      <c r="B120" s="5" t="s">
        <v>8218</v>
      </c>
    </row>
    <row r="121" spans="1:2" x14ac:dyDescent="0.3">
      <c r="A121" s="5">
        <v>3250</v>
      </c>
      <c r="B121" s="5" t="s">
        <v>8218</v>
      </c>
    </row>
    <row r="122" spans="1:2" x14ac:dyDescent="0.3">
      <c r="A122" s="5">
        <v>70000</v>
      </c>
      <c r="B122" s="5" t="s">
        <v>8219</v>
      </c>
    </row>
    <row r="123" spans="1:2" x14ac:dyDescent="0.3">
      <c r="A123" s="5">
        <v>3000</v>
      </c>
      <c r="B123" s="5" t="s">
        <v>8219</v>
      </c>
    </row>
    <row r="124" spans="1:2" x14ac:dyDescent="0.3">
      <c r="A124" s="5">
        <v>100000000</v>
      </c>
      <c r="B124" s="5" t="s">
        <v>8219</v>
      </c>
    </row>
    <row r="125" spans="1:2" x14ac:dyDescent="0.3">
      <c r="A125" s="5">
        <v>55000</v>
      </c>
      <c r="B125" s="5" t="s">
        <v>8219</v>
      </c>
    </row>
    <row r="126" spans="1:2" x14ac:dyDescent="0.3">
      <c r="A126" s="5">
        <v>4000</v>
      </c>
      <c r="B126" s="5" t="s">
        <v>8219</v>
      </c>
    </row>
    <row r="127" spans="1:2" x14ac:dyDescent="0.3">
      <c r="A127" s="5">
        <v>500</v>
      </c>
      <c r="B127" s="5" t="s">
        <v>8219</v>
      </c>
    </row>
    <row r="128" spans="1:2" x14ac:dyDescent="0.3">
      <c r="A128" s="5">
        <v>25000</v>
      </c>
      <c r="B128" s="5" t="s">
        <v>8219</v>
      </c>
    </row>
    <row r="129" spans="1:2" x14ac:dyDescent="0.3">
      <c r="A129" s="5">
        <v>8000</v>
      </c>
      <c r="B129" s="5" t="s">
        <v>8219</v>
      </c>
    </row>
    <row r="130" spans="1:2" x14ac:dyDescent="0.3">
      <c r="A130" s="5">
        <v>100000</v>
      </c>
      <c r="B130" s="5" t="s">
        <v>8219</v>
      </c>
    </row>
    <row r="131" spans="1:2" x14ac:dyDescent="0.3">
      <c r="A131" s="5">
        <v>20000</v>
      </c>
      <c r="B131" s="5" t="s">
        <v>8219</v>
      </c>
    </row>
    <row r="132" spans="1:2" x14ac:dyDescent="0.3">
      <c r="A132" s="5">
        <v>600</v>
      </c>
      <c r="B132" s="5" t="s">
        <v>8219</v>
      </c>
    </row>
    <row r="133" spans="1:2" x14ac:dyDescent="0.3">
      <c r="A133" s="5">
        <v>1200</v>
      </c>
      <c r="B133" s="5" t="s">
        <v>8219</v>
      </c>
    </row>
    <row r="134" spans="1:2" x14ac:dyDescent="0.3">
      <c r="A134" s="5">
        <v>80000</v>
      </c>
      <c r="B134" s="5" t="s">
        <v>8219</v>
      </c>
    </row>
    <row r="135" spans="1:2" x14ac:dyDescent="0.3">
      <c r="A135" s="5">
        <v>71764</v>
      </c>
      <c r="B135" s="5" t="s">
        <v>8219</v>
      </c>
    </row>
    <row r="136" spans="1:2" x14ac:dyDescent="0.3">
      <c r="A136" s="5">
        <v>5000</v>
      </c>
      <c r="B136" s="5" t="s">
        <v>8219</v>
      </c>
    </row>
    <row r="137" spans="1:2" x14ac:dyDescent="0.3">
      <c r="A137" s="5">
        <v>3000</v>
      </c>
      <c r="B137" s="5" t="s">
        <v>8219</v>
      </c>
    </row>
    <row r="138" spans="1:2" x14ac:dyDescent="0.3">
      <c r="A138" s="5">
        <v>3000</v>
      </c>
      <c r="B138" s="5" t="s">
        <v>8219</v>
      </c>
    </row>
    <row r="139" spans="1:2" x14ac:dyDescent="0.3">
      <c r="A139" s="5">
        <v>55000</v>
      </c>
      <c r="B139" s="5" t="s">
        <v>8219</v>
      </c>
    </row>
    <row r="140" spans="1:2" x14ac:dyDescent="0.3">
      <c r="A140" s="5">
        <v>150000</v>
      </c>
      <c r="B140" s="5" t="s">
        <v>8219</v>
      </c>
    </row>
    <row r="141" spans="1:2" x14ac:dyDescent="0.3">
      <c r="A141" s="5">
        <v>500</v>
      </c>
      <c r="B141" s="5" t="s">
        <v>8219</v>
      </c>
    </row>
    <row r="142" spans="1:2" x14ac:dyDescent="0.3">
      <c r="A142" s="5">
        <v>200000</v>
      </c>
      <c r="B142" s="5" t="s">
        <v>8219</v>
      </c>
    </row>
    <row r="143" spans="1:2" x14ac:dyDescent="0.3">
      <c r="A143" s="5">
        <v>12000</v>
      </c>
      <c r="B143" s="5" t="s">
        <v>8219</v>
      </c>
    </row>
    <row r="144" spans="1:2" x14ac:dyDescent="0.3">
      <c r="A144" s="5">
        <v>3000</v>
      </c>
      <c r="B144" s="5" t="s">
        <v>8219</v>
      </c>
    </row>
    <row r="145" spans="1:2" x14ac:dyDescent="0.3">
      <c r="A145" s="5">
        <v>5500</v>
      </c>
      <c r="B145" s="5" t="s">
        <v>8219</v>
      </c>
    </row>
    <row r="146" spans="1:2" x14ac:dyDescent="0.3">
      <c r="A146" s="5">
        <v>7500</v>
      </c>
      <c r="B146" s="5" t="s">
        <v>8219</v>
      </c>
    </row>
    <row r="147" spans="1:2" x14ac:dyDescent="0.3">
      <c r="A147" s="5">
        <v>4500</v>
      </c>
      <c r="B147" s="5" t="s">
        <v>8219</v>
      </c>
    </row>
    <row r="148" spans="1:2" x14ac:dyDescent="0.3">
      <c r="A148" s="5">
        <v>20000</v>
      </c>
      <c r="B148" s="5" t="s">
        <v>8219</v>
      </c>
    </row>
    <row r="149" spans="1:2" x14ac:dyDescent="0.3">
      <c r="A149" s="5">
        <v>7000</v>
      </c>
      <c r="B149" s="5" t="s">
        <v>8219</v>
      </c>
    </row>
    <row r="150" spans="1:2" x14ac:dyDescent="0.3">
      <c r="A150" s="5">
        <v>50000</v>
      </c>
      <c r="B150" s="5" t="s">
        <v>8219</v>
      </c>
    </row>
    <row r="151" spans="1:2" x14ac:dyDescent="0.3">
      <c r="A151" s="5">
        <v>10000</v>
      </c>
      <c r="B151" s="5" t="s">
        <v>8219</v>
      </c>
    </row>
    <row r="152" spans="1:2" x14ac:dyDescent="0.3">
      <c r="A152" s="5">
        <v>130000</v>
      </c>
      <c r="B152" s="5" t="s">
        <v>8219</v>
      </c>
    </row>
    <row r="153" spans="1:2" x14ac:dyDescent="0.3">
      <c r="A153" s="5">
        <v>250000</v>
      </c>
      <c r="B153" s="5" t="s">
        <v>8219</v>
      </c>
    </row>
    <row r="154" spans="1:2" x14ac:dyDescent="0.3">
      <c r="A154" s="5">
        <v>380000</v>
      </c>
      <c r="B154" s="5" t="s">
        <v>8219</v>
      </c>
    </row>
    <row r="155" spans="1:2" x14ac:dyDescent="0.3">
      <c r="A155" s="5">
        <v>50000</v>
      </c>
      <c r="B155" s="5" t="s">
        <v>8219</v>
      </c>
    </row>
    <row r="156" spans="1:2" x14ac:dyDescent="0.3">
      <c r="A156" s="5">
        <v>1500</v>
      </c>
      <c r="B156" s="5" t="s">
        <v>8219</v>
      </c>
    </row>
    <row r="157" spans="1:2" x14ac:dyDescent="0.3">
      <c r="A157" s="5">
        <v>1350000</v>
      </c>
      <c r="B157" s="5" t="s">
        <v>8219</v>
      </c>
    </row>
    <row r="158" spans="1:2" x14ac:dyDescent="0.3">
      <c r="A158" s="5">
        <v>35000</v>
      </c>
      <c r="B158" s="5" t="s">
        <v>8219</v>
      </c>
    </row>
    <row r="159" spans="1:2" x14ac:dyDescent="0.3">
      <c r="A159" s="5">
        <v>2995</v>
      </c>
      <c r="B159" s="5" t="s">
        <v>8219</v>
      </c>
    </row>
    <row r="160" spans="1:2" x14ac:dyDescent="0.3">
      <c r="A160" s="5">
        <v>5000</v>
      </c>
      <c r="B160" s="5" t="s">
        <v>8219</v>
      </c>
    </row>
    <row r="161" spans="1:2" x14ac:dyDescent="0.3">
      <c r="A161" s="5">
        <v>500000</v>
      </c>
      <c r="B161" s="5" t="s">
        <v>8219</v>
      </c>
    </row>
    <row r="162" spans="1:2" x14ac:dyDescent="0.3">
      <c r="A162" s="5">
        <v>5000</v>
      </c>
      <c r="B162" s="5" t="s">
        <v>8220</v>
      </c>
    </row>
    <row r="163" spans="1:2" x14ac:dyDescent="0.3">
      <c r="A163" s="5">
        <v>50000</v>
      </c>
      <c r="B163" s="5" t="s">
        <v>8220</v>
      </c>
    </row>
    <row r="164" spans="1:2" x14ac:dyDescent="0.3">
      <c r="A164" s="5">
        <v>2800</v>
      </c>
      <c r="B164" s="5" t="s">
        <v>8220</v>
      </c>
    </row>
    <row r="165" spans="1:2" x14ac:dyDescent="0.3">
      <c r="A165" s="5">
        <v>2000000</v>
      </c>
      <c r="B165" s="5" t="s">
        <v>8220</v>
      </c>
    </row>
    <row r="166" spans="1:2" x14ac:dyDescent="0.3">
      <c r="A166" s="5">
        <v>120000</v>
      </c>
      <c r="B166" s="5" t="s">
        <v>8220</v>
      </c>
    </row>
    <row r="167" spans="1:2" x14ac:dyDescent="0.3">
      <c r="A167" s="5">
        <v>17000</v>
      </c>
      <c r="B167" s="5" t="s">
        <v>8220</v>
      </c>
    </row>
    <row r="168" spans="1:2" x14ac:dyDescent="0.3">
      <c r="A168" s="5">
        <v>5000</v>
      </c>
      <c r="B168" s="5" t="s">
        <v>8220</v>
      </c>
    </row>
    <row r="169" spans="1:2" x14ac:dyDescent="0.3">
      <c r="A169" s="5">
        <v>110000</v>
      </c>
      <c r="B169" s="5" t="s">
        <v>8220</v>
      </c>
    </row>
    <row r="170" spans="1:2" x14ac:dyDescent="0.3">
      <c r="A170" s="5">
        <v>8000</v>
      </c>
      <c r="B170" s="5" t="s">
        <v>8220</v>
      </c>
    </row>
    <row r="171" spans="1:2" x14ac:dyDescent="0.3">
      <c r="A171" s="5">
        <v>2500</v>
      </c>
      <c r="B171" s="5" t="s">
        <v>8220</v>
      </c>
    </row>
    <row r="172" spans="1:2" x14ac:dyDescent="0.3">
      <c r="A172" s="5">
        <v>10000</v>
      </c>
      <c r="B172" s="5" t="s">
        <v>8220</v>
      </c>
    </row>
    <row r="173" spans="1:2" x14ac:dyDescent="0.3">
      <c r="A173" s="5">
        <v>50000</v>
      </c>
      <c r="B173" s="5" t="s">
        <v>8220</v>
      </c>
    </row>
    <row r="174" spans="1:2" x14ac:dyDescent="0.3">
      <c r="A174" s="5">
        <v>95000</v>
      </c>
      <c r="B174" s="5" t="s">
        <v>8220</v>
      </c>
    </row>
    <row r="175" spans="1:2" x14ac:dyDescent="0.3">
      <c r="A175" s="5">
        <v>1110</v>
      </c>
      <c r="B175" s="5" t="s">
        <v>8220</v>
      </c>
    </row>
    <row r="176" spans="1:2" x14ac:dyDescent="0.3">
      <c r="A176" s="5">
        <v>6000</v>
      </c>
      <c r="B176" s="5" t="s">
        <v>8220</v>
      </c>
    </row>
    <row r="177" spans="1:2" x14ac:dyDescent="0.3">
      <c r="A177" s="5">
        <v>20000</v>
      </c>
      <c r="B177" s="5" t="s">
        <v>8220</v>
      </c>
    </row>
    <row r="178" spans="1:2" x14ac:dyDescent="0.3">
      <c r="A178" s="5">
        <v>1500</v>
      </c>
      <c r="B178" s="5" t="s">
        <v>8220</v>
      </c>
    </row>
    <row r="179" spans="1:2" x14ac:dyDescent="0.3">
      <c r="A179" s="5">
        <v>450</v>
      </c>
      <c r="B179" s="5" t="s">
        <v>8220</v>
      </c>
    </row>
    <row r="180" spans="1:2" x14ac:dyDescent="0.3">
      <c r="A180" s="5">
        <v>500000</v>
      </c>
      <c r="B180" s="5" t="s">
        <v>8220</v>
      </c>
    </row>
    <row r="181" spans="1:2" x14ac:dyDescent="0.3">
      <c r="A181" s="5">
        <v>1000</v>
      </c>
      <c r="B181" s="5" t="s">
        <v>8220</v>
      </c>
    </row>
    <row r="182" spans="1:2" x14ac:dyDescent="0.3">
      <c r="A182" s="5">
        <v>1200</v>
      </c>
      <c r="B182" s="5" t="s">
        <v>8220</v>
      </c>
    </row>
    <row r="183" spans="1:2" x14ac:dyDescent="0.3">
      <c r="A183" s="5">
        <v>3423</v>
      </c>
      <c r="B183" s="5" t="s">
        <v>8220</v>
      </c>
    </row>
    <row r="184" spans="1:2" x14ac:dyDescent="0.3">
      <c r="A184" s="5">
        <v>1000</v>
      </c>
      <c r="B184" s="5" t="s">
        <v>8220</v>
      </c>
    </row>
    <row r="185" spans="1:2" x14ac:dyDescent="0.3">
      <c r="A185" s="5">
        <v>12500</v>
      </c>
      <c r="B185" s="5" t="s">
        <v>8220</v>
      </c>
    </row>
    <row r="186" spans="1:2" x14ac:dyDescent="0.3">
      <c r="A186" s="5">
        <v>1500</v>
      </c>
      <c r="B186" s="5" t="s">
        <v>8220</v>
      </c>
    </row>
    <row r="187" spans="1:2" x14ac:dyDescent="0.3">
      <c r="A187" s="5">
        <v>40000</v>
      </c>
      <c r="B187" s="5" t="s">
        <v>8220</v>
      </c>
    </row>
    <row r="188" spans="1:2" x14ac:dyDescent="0.3">
      <c r="A188" s="5">
        <v>5000</v>
      </c>
      <c r="B188" s="5" t="s">
        <v>8220</v>
      </c>
    </row>
    <row r="189" spans="1:2" x14ac:dyDescent="0.3">
      <c r="A189" s="5">
        <v>5000</v>
      </c>
      <c r="B189" s="5" t="s">
        <v>8220</v>
      </c>
    </row>
    <row r="190" spans="1:2" x14ac:dyDescent="0.3">
      <c r="A190" s="5">
        <v>1500</v>
      </c>
      <c r="B190" s="5" t="s">
        <v>8220</v>
      </c>
    </row>
    <row r="191" spans="1:2" x14ac:dyDescent="0.3">
      <c r="A191" s="5">
        <v>500000</v>
      </c>
      <c r="B191" s="5" t="s">
        <v>8220</v>
      </c>
    </row>
    <row r="192" spans="1:2" x14ac:dyDescent="0.3">
      <c r="A192" s="5">
        <v>12000</v>
      </c>
      <c r="B192" s="5" t="s">
        <v>8220</v>
      </c>
    </row>
    <row r="193" spans="1:2" x14ac:dyDescent="0.3">
      <c r="A193" s="5">
        <v>5000</v>
      </c>
      <c r="B193" s="5" t="s">
        <v>8220</v>
      </c>
    </row>
    <row r="194" spans="1:2" x14ac:dyDescent="0.3">
      <c r="A194" s="5">
        <v>1000000</v>
      </c>
      <c r="B194" s="5" t="s">
        <v>8220</v>
      </c>
    </row>
    <row r="195" spans="1:2" x14ac:dyDescent="0.3">
      <c r="A195" s="5">
        <v>1000</v>
      </c>
      <c r="B195" s="5" t="s">
        <v>8220</v>
      </c>
    </row>
    <row r="196" spans="1:2" x14ac:dyDescent="0.3">
      <c r="A196" s="5">
        <v>2500</v>
      </c>
      <c r="B196" s="5" t="s">
        <v>8220</v>
      </c>
    </row>
    <row r="197" spans="1:2" x14ac:dyDescent="0.3">
      <c r="A197" s="5">
        <v>2000000</v>
      </c>
      <c r="B197" s="5" t="s">
        <v>8220</v>
      </c>
    </row>
    <row r="198" spans="1:2" x14ac:dyDescent="0.3">
      <c r="A198" s="5">
        <v>3500</v>
      </c>
      <c r="B198" s="5" t="s">
        <v>8220</v>
      </c>
    </row>
    <row r="199" spans="1:2" x14ac:dyDescent="0.3">
      <c r="A199" s="5">
        <v>2500</v>
      </c>
      <c r="B199" s="5" t="s">
        <v>8220</v>
      </c>
    </row>
    <row r="200" spans="1:2" x14ac:dyDescent="0.3">
      <c r="A200" s="5">
        <v>25000</v>
      </c>
      <c r="B200" s="5" t="s">
        <v>8220</v>
      </c>
    </row>
    <row r="201" spans="1:2" x14ac:dyDescent="0.3">
      <c r="A201" s="5">
        <v>10000</v>
      </c>
      <c r="B201" s="5" t="s">
        <v>8220</v>
      </c>
    </row>
    <row r="202" spans="1:2" x14ac:dyDescent="0.3">
      <c r="A202" s="5">
        <v>6000</v>
      </c>
      <c r="B202" s="5" t="s">
        <v>8220</v>
      </c>
    </row>
    <row r="203" spans="1:2" x14ac:dyDescent="0.3">
      <c r="A203" s="5">
        <v>650</v>
      </c>
      <c r="B203" s="5" t="s">
        <v>8220</v>
      </c>
    </row>
    <row r="204" spans="1:2" x14ac:dyDescent="0.3">
      <c r="A204" s="5">
        <v>6000</v>
      </c>
      <c r="B204" s="5" t="s">
        <v>8220</v>
      </c>
    </row>
    <row r="205" spans="1:2" x14ac:dyDescent="0.3">
      <c r="A205" s="5">
        <v>2500</v>
      </c>
      <c r="B205" s="5" t="s">
        <v>8220</v>
      </c>
    </row>
    <row r="206" spans="1:2" x14ac:dyDescent="0.3">
      <c r="A206" s="5">
        <v>300000</v>
      </c>
      <c r="B206" s="5" t="s">
        <v>8220</v>
      </c>
    </row>
    <row r="207" spans="1:2" x14ac:dyDescent="0.3">
      <c r="A207" s="5">
        <v>8000</v>
      </c>
      <c r="B207" s="5" t="s">
        <v>8220</v>
      </c>
    </row>
    <row r="208" spans="1:2" x14ac:dyDescent="0.3">
      <c r="A208" s="5">
        <v>12700</v>
      </c>
      <c r="B208" s="5" t="s">
        <v>8220</v>
      </c>
    </row>
    <row r="209" spans="1:2" x14ac:dyDescent="0.3">
      <c r="A209" s="5">
        <v>14000</v>
      </c>
      <c r="B209" s="5" t="s">
        <v>8220</v>
      </c>
    </row>
    <row r="210" spans="1:2" x14ac:dyDescent="0.3">
      <c r="A210" s="5">
        <v>50000</v>
      </c>
      <c r="B210" s="5" t="s">
        <v>8220</v>
      </c>
    </row>
    <row r="211" spans="1:2" x14ac:dyDescent="0.3">
      <c r="A211" s="5">
        <v>25000</v>
      </c>
      <c r="B211" s="5" t="s">
        <v>8220</v>
      </c>
    </row>
    <row r="212" spans="1:2" x14ac:dyDescent="0.3">
      <c r="A212" s="5">
        <v>12000</v>
      </c>
      <c r="B212" s="5" t="s">
        <v>8220</v>
      </c>
    </row>
    <row r="213" spans="1:2" x14ac:dyDescent="0.3">
      <c r="A213" s="5">
        <v>5000</v>
      </c>
      <c r="B213" s="5" t="s">
        <v>8220</v>
      </c>
    </row>
    <row r="214" spans="1:2" x14ac:dyDescent="0.3">
      <c r="A214" s="5">
        <v>6300</v>
      </c>
      <c r="B214" s="5" t="s">
        <v>8220</v>
      </c>
    </row>
    <row r="215" spans="1:2" x14ac:dyDescent="0.3">
      <c r="A215" s="5">
        <v>50000</v>
      </c>
      <c r="B215" s="5" t="s">
        <v>8220</v>
      </c>
    </row>
    <row r="216" spans="1:2" x14ac:dyDescent="0.3">
      <c r="A216" s="5">
        <v>12500</v>
      </c>
      <c r="B216" s="5" t="s">
        <v>8220</v>
      </c>
    </row>
    <row r="217" spans="1:2" x14ac:dyDescent="0.3">
      <c r="A217" s="5">
        <v>4400</v>
      </c>
      <c r="B217" s="5" t="s">
        <v>8220</v>
      </c>
    </row>
    <row r="218" spans="1:2" x14ac:dyDescent="0.3">
      <c r="A218" s="5">
        <v>50000</v>
      </c>
      <c r="B218" s="5" t="s">
        <v>8220</v>
      </c>
    </row>
    <row r="219" spans="1:2" x14ac:dyDescent="0.3">
      <c r="A219" s="5">
        <v>100000</v>
      </c>
      <c r="B219" s="5" t="s">
        <v>8220</v>
      </c>
    </row>
    <row r="220" spans="1:2" x14ac:dyDescent="0.3">
      <c r="A220" s="5">
        <v>5000</v>
      </c>
      <c r="B220" s="5" t="s">
        <v>8220</v>
      </c>
    </row>
    <row r="221" spans="1:2" x14ac:dyDescent="0.3">
      <c r="A221" s="5">
        <v>50000</v>
      </c>
      <c r="B221" s="5" t="s">
        <v>8220</v>
      </c>
    </row>
    <row r="222" spans="1:2" x14ac:dyDescent="0.3">
      <c r="A222" s="5">
        <v>50000</v>
      </c>
      <c r="B222" s="5" t="s">
        <v>8220</v>
      </c>
    </row>
    <row r="223" spans="1:2" x14ac:dyDescent="0.3">
      <c r="A223" s="5">
        <v>50000</v>
      </c>
      <c r="B223" s="5" t="s">
        <v>8220</v>
      </c>
    </row>
    <row r="224" spans="1:2" x14ac:dyDescent="0.3">
      <c r="A224" s="5">
        <v>1000</v>
      </c>
      <c r="B224" s="5" t="s">
        <v>8220</v>
      </c>
    </row>
    <row r="225" spans="1:2" x14ac:dyDescent="0.3">
      <c r="A225" s="5">
        <v>1500000</v>
      </c>
      <c r="B225" s="5" t="s">
        <v>8220</v>
      </c>
    </row>
    <row r="226" spans="1:2" x14ac:dyDescent="0.3">
      <c r="A226" s="5">
        <v>6000000</v>
      </c>
      <c r="B226" s="5" t="s">
        <v>8220</v>
      </c>
    </row>
    <row r="227" spans="1:2" x14ac:dyDescent="0.3">
      <c r="A227" s="5">
        <v>200</v>
      </c>
      <c r="B227" s="5" t="s">
        <v>8220</v>
      </c>
    </row>
    <row r="228" spans="1:2" x14ac:dyDescent="0.3">
      <c r="A228" s="5">
        <v>29000</v>
      </c>
      <c r="B228" s="5" t="s">
        <v>8220</v>
      </c>
    </row>
    <row r="229" spans="1:2" x14ac:dyDescent="0.3">
      <c r="A229" s="5">
        <v>28000</v>
      </c>
      <c r="B229" s="5" t="s">
        <v>8220</v>
      </c>
    </row>
    <row r="230" spans="1:2" x14ac:dyDescent="0.3">
      <c r="A230" s="5">
        <v>8000</v>
      </c>
      <c r="B230" s="5" t="s">
        <v>8220</v>
      </c>
    </row>
    <row r="231" spans="1:2" x14ac:dyDescent="0.3">
      <c r="A231" s="5">
        <v>3000</v>
      </c>
      <c r="B231" s="5" t="s">
        <v>8220</v>
      </c>
    </row>
    <row r="232" spans="1:2" x14ac:dyDescent="0.3">
      <c r="A232" s="5">
        <v>15000</v>
      </c>
      <c r="B232" s="5" t="s">
        <v>8220</v>
      </c>
    </row>
    <row r="233" spans="1:2" x14ac:dyDescent="0.3">
      <c r="A233" s="5">
        <v>1500000</v>
      </c>
      <c r="B233" s="5" t="s">
        <v>8220</v>
      </c>
    </row>
    <row r="234" spans="1:2" x14ac:dyDescent="0.3">
      <c r="A234" s="5">
        <v>4000</v>
      </c>
      <c r="B234" s="5" t="s">
        <v>8220</v>
      </c>
    </row>
    <row r="235" spans="1:2" x14ac:dyDescent="0.3">
      <c r="A235" s="5">
        <v>350000</v>
      </c>
      <c r="B235" s="5" t="s">
        <v>8220</v>
      </c>
    </row>
    <row r="236" spans="1:2" x14ac:dyDescent="0.3">
      <c r="A236" s="5">
        <v>1000</v>
      </c>
      <c r="B236" s="5" t="s">
        <v>8220</v>
      </c>
    </row>
    <row r="237" spans="1:2" x14ac:dyDescent="0.3">
      <c r="A237" s="5">
        <v>10000</v>
      </c>
      <c r="B237" s="5" t="s">
        <v>8220</v>
      </c>
    </row>
    <row r="238" spans="1:2" x14ac:dyDescent="0.3">
      <c r="A238" s="5">
        <v>150000</v>
      </c>
      <c r="B238" s="5" t="s">
        <v>8220</v>
      </c>
    </row>
    <row r="239" spans="1:2" x14ac:dyDescent="0.3">
      <c r="A239" s="5">
        <v>15000</v>
      </c>
      <c r="B239" s="5" t="s">
        <v>8220</v>
      </c>
    </row>
    <row r="240" spans="1:2" x14ac:dyDescent="0.3">
      <c r="A240" s="5">
        <v>26000</v>
      </c>
      <c r="B240" s="5" t="s">
        <v>8220</v>
      </c>
    </row>
    <row r="241" spans="1:2" x14ac:dyDescent="0.3">
      <c r="A241" s="5">
        <v>1000</v>
      </c>
      <c r="B241" s="5" t="s">
        <v>8220</v>
      </c>
    </row>
    <row r="242" spans="1:2" x14ac:dyDescent="0.3">
      <c r="A242" s="5">
        <v>15000</v>
      </c>
      <c r="B242" s="5" t="s">
        <v>8218</v>
      </c>
    </row>
    <row r="243" spans="1:2" x14ac:dyDescent="0.3">
      <c r="A243" s="5">
        <v>36400</v>
      </c>
      <c r="B243" s="5" t="s">
        <v>8218</v>
      </c>
    </row>
    <row r="244" spans="1:2" x14ac:dyDescent="0.3">
      <c r="A244" s="5">
        <v>13000</v>
      </c>
      <c r="B244" s="5" t="s">
        <v>8218</v>
      </c>
    </row>
    <row r="245" spans="1:2" x14ac:dyDescent="0.3">
      <c r="A245" s="5">
        <v>25000</v>
      </c>
      <c r="B245" s="5" t="s">
        <v>8218</v>
      </c>
    </row>
    <row r="246" spans="1:2" x14ac:dyDescent="0.3">
      <c r="A246" s="5">
        <v>3500</v>
      </c>
      <c r="B246" s="5" t="s">
        <v>8218</v>
      </c>
    </row>
    <row r="247" spans="1:2" x14ac:dyDescent="0.3">
      <c r="A247" s="5">
        <v>5000</v>
      </c>
      <c r="B247" s="5" t="s">
        <v>8218</v>
      </c>
    </row>
    <row r="248" spans="1:2" x14ac:dyDescent="0.3">
      <c r="A248" s="5">
        <v>5000</v>
      </c>
      <c r="B248" s="5" t="s">
        <v>8218</v>
      </c>
    </row>
    <row r="249" spans="1:2" x14ac:dyDescent="0.3">
      <c r="A249" s="5">
        <v>5000</v>
      </c>
      <c r="B249" s="5" t="s">
        <v>8218</v>
      </c>
    </row>
    <row r="250" spans="1:2" x14ac:dyDescent="0.3">
      <c r="A250" s="5">
        <v>85000</v>
      </c>
      <c r="B250" s="5" t="s">
        <v>8218</v>
      </c>
    </row>
    <row r="251" spans="1:2" x14ac:dyDescent="0.3">
      <c r="A251" s="5">
        <v>10000</v>
      </c>
      <c r="B251" s="5" t="s">
        <v>8218</v>
      </c>
    </row>
    <row r="252" spans="1:2" x14ac:dyDescent="0.3">
      <c r="A252" s="5">
        <v>30000</v>
      </c>
      <c r="B252" s="5" t="s">
        <v>8218</v>
      </c>
    </row>
    <row r="253" spans="1:2" x14ac:dyDescent="0.3">
      <c r="A253" s="5">
        <v>3500</v>
      </c>
      <c r="B253" s="5" t="s">
        <v>8218</v>
      </c>
    </row>
    <row r="254" spans="1:2" x14ac:dyDescent="0.3">
      <c r="A254" s="5">
        <v>5000</v>
      </c>
      <c r="B254" s="5" t="s">
        <v>8218</v>
      </c>
    </row>
    <row r="255" spans="1:2" x14ac:dyDescent="0.3">
      <c r="A255" s="5">
        <v>1500</v>
      </c>
      <c r="B255" s="5" t="s">
        <v>8218</v>
      </c>
    </row>
    <row r="256" spans="1:2" x14ac:dyDescent="0.3">
      <c r="A256" s="5">
        <v>24000</v>
      </c>
      <c r="B256" s="5" t="s">
        <v>8218</v>
      </c>
    </row>
    <row r="257" spans="1:2" x14ac:dyDescent="0.3">
      <c r="A257" s="5">
        <v>8000</v>
      </c>
      <c r="B257" s="5" t="s">
        <v>8218</v>
      </c>
    </row>
    <row r="258" spans="1:2" x14ac:dyDescent="0.3">
      <c r="A258" s="5">
        <v>13000</v>
      </c>
      <c r="B258" s="5" t="s">
        <v>8218</v>
      </c>
    </row>
    <row r="259" spans="1:2" x14ac:dyDescent="0.3">
      <c r="A259" s="5">
        <v>35000</v>
      </c>
      <c r="B259" s="5" t="s">
        <v>8218</v>
      </c>
    </row>
    <row r="260" spans="1:2" x14ac:dyDescent="0.3">
      <c r="A260" s="5">
        <v>30000</v>
      </c>
      <c r="B260" s="5" t="s">
        <v>8218</v>
      </c>
    </row>
    <row r="261" spans="1:2" x14ac:dyDescent="0.3">
      <c r="A261" s="5">
        <v>75000</v>
      </c>
      <c r="B261" s="5" t="s">
        <v>8218</v>
      </c>
    </row>
    <row r="262" spans="1:2" x14ac:dyDescent="0.3">
      <c r="A262" s="5">
        <v>10000</v>
      </c>
      <c r="B262" s="5" t="s">
        <v>8218</v>
      </c>
    </row>
    <row r="263" spans="1:2" x14ac:dyDescent="0.3">
      <c r="A263" s="5">
        <v>20000</v>
      </c>
      <c r="B263" s="5" t="s">
        <v>8218</v>
      </c>
    </row>
    <row r="264" spans="1:2" x14ac:dyDescent="0.3">
      <c r="A264" s="5">
        <v>2500</v>
      </c>
      <c r="B264" s="5" t="s">
        <v>8218</v>
      </c>
    </row>
    <row r="265" spans="1:2" x14ac:dyDescent="0.3">
      <c r="A265" s="5">
        <v>25000</v>
      </c>
      <c r="B265" s="5" t="s">
        <v>8218</v>
      </c>
    </row>
    <row r="266" spans="1:2" x14ac:dyDescent="0.3">
      <c r="A266" s="5">
        <v>5000</v>
      </c>
      <c r="B266" s="5" t="s">
        <v>8218</v>
      </c>
    </row>
    <row r="267" spans="1:2" x14ac:dyDescent="0.3">
      <c r="A267" s="5">
        <v>5000</v>
      </c>
      <c r="B267" s="5" t="s">
        <v>8218</v>
      </c>
    </row>
    <row r="268" spans="1:2" x14ac:dyDescent="0.3">
      <c r="A268" s="5">
        <v>1000</v>
      </c>
      <c r="B268" s="5" t="s">
        <v>8218</v>
      </c>
    </row>
    <row r="269" spans="1:2" x14ac:dyDescent="0.3">
      <c r="A269" s="5">
        <v>9850</v>
      </c>
      <c r="B269" s="5" t="s">
        <v>8218</v>
      </c>
    </row>
    <row r="270" spans="1:2" x14ac:dyDescent="0.3">
      <c r="A270" s="5">
        <v>5000</v>
      </c>
      <c r="B270" s="5" t="s">
        <v>8218</v>
      </c>
    </row>
    <row r="271" spans="1:2" x14ac:dyDescent="0.3">
      <c r="A271" s="5">
        <v>100000</v>
      </c>
      <c r="B271" s="5" t="s">
        <v>8218</v>
      </c>
    </row>
    <row r="272" spans="1:2" x14ac:dyDescent="0.3">
      <c r="A272" s="5">
        <v>2300</v>
      </c>
      <c r="B272" s="5" t="s">
        <v>8218</v>
      </c>
    </row>
    <row r="273" spans="1:2" x14ac:dyDescent="0.3">
      <c r="A273" s="5">
        <v>30000</v>
      </c>
      <c r="B273" s="5" t="s">
        <v>8218</v>
      </c>
    </row>
    <row r="274" spans="1:2" x14ac:dyDescent="0.3">
      <c r="A274" s="5">
        <v>3000</v>
      </c>
      <c r="B274" s="5" t="s">
        <v>8218</v>
      </c>
    </row>
    <row r="275" spans="1:2" x14ac:dyDescent="0.3">
      <c r="A275" s="5">
        <v>5000</v>
      </c>
      <c r="B275" s="5" t="s">
        <v>8218</v>
      </c>
    </row>
    <row r="276" spans="1:2" x14ac:dyDescent="0.3">
      <c r="A276" s="5">
        <v>4000</v>
      </c>
      <c r="B276" s="5" t="s">
        <v>8218</v>
      </c>
    </row>
    <row r="277" spans="1:2" x14ac:dyDescent="0.3">
      <c r="A277" s="5">
        <v>20000</v>
      </c>
      <c r="B277" s="5" t="s">
        <v>8218</v>
      </c>
    </row>
    <row r="278" spans="1:2" x14ac:dyDescent="0.3">
      <c r="A278" s="5">
        <v>4000</v>
      </c>
      <c r="B278" s="5" t="s">
        <v>8218</v>
      </c>
    </row>
    <row r="279" spans="1:2" x14ac:dyDescent="0.3">
      <c r="A279" s="5">
        <v>65000</v>
      </c>
      <c r="B279" s="5" t="s">
        <v>8218</v>
      </c>
    </row>
    <row r="280" spans="1:2" x14ac:dyDescent="0.3">
      <c r="A280" s="5">
        <v>27000</v>
      </c>
      <c r="B280" s="5" t="s">
        <v>8218</v>
      </c>
    </row>
    <row r="281" spans="1:2" x14ac:dyDescent="0.3">
      <c r="A281" s="5">
        <v>17000</v>
      </c>
      <c r="B281" s="5" t="s">
        <v>8218</v>
      </c>
    </row>
    <row r="282" spans="1:2" x14ac:dyDescent="0.3">
      <c r="A282" s="5">
        <v>75000</v>
      </c>
      <c r="B282" s="5" t="s">
        <v>8218</v>
      </c>
    </row>
    <row r="283" spans="1:2" x14ac:dyDescent="0.3">
      <c r="A283" s="5">
        <v>5500</v>
      </c>
      <c r="B283" s="5" t="s">
        <v>8218</v>
      </c>
    </row>
    <row r="284" spans="1:2" x14ac:dyDescent="0.3">
      <c r="A284" s="5">
        <v>45000</v>
      </c>
      <c r="B284" s="5" t="s">
        <v>8218</v>
      </c>
    </row>
    <row r="285" spans="1:2" x14ac:dyDescent="0.3">
      <c r="A285" s="5">
        <v>18000</v>
      </c>
      <c r="B285" s="5" t="s">
        <v>8218</v>
      </c>
    </row>
    <row r="286" spans="1:2" x14ac:dyDescent="0.3">
      <c r="A286" s="5">
        <v>40000</v>
      </c>
      <c r="B286" s="5" t="s">
        <v>8218</v>
      </c>
    </row>
    <row r="287" spans="1:2" x14ac:dyDescent="0.3">
      <c r="A287" s="5">
        <v>14000</v>
      </c>
      <c r="B287" s="5" t="s">
        <v>8218</v>
      </c>
    </row>
    <row r="288" spans="1:2" x14ac:dyDescent="0.3">
      <c r="A288" s="5">
        <v>15000</v>
      </c>
      <c r="B288" s="5" t="s">
        <v>8218</v>
      </c>
    </row>
    <row r="289" spans="1:2" x14ac:dyDescent="0.3">
      <c r="A289" s="5">
        <v>15000</v>
      </c>
      <c r="B289" s="5" t="s">
        <v>8218</v>
      </c>
    </row>
    <row r="290" spans="1:2" x14ac:dyDescent="0.3">
      <c r="A290" s="5">
        <v>50000</v>
      </c>
      <c r="B290" s="5" t="s">
        <v>8218</v>
      </c>
    </row>
    <row r="291" spans="1:2" x14ac:dyDescent="0.3">
      <c r="A291" s="5">
        <v>15000</v>
      </c>
      <c r="B291" s="5" t="s">
        <v>8218</v>
      </c>
    </row>
    <row r="292" spans="1:2" x14ac:dyDescent="0.3">
      <c r="A292" s="5">
        <v>4500</v>
      </c>
      <c r="B292" s="5" t="s">
        <v>8218</v>
      </c>
    </row>
    <row r="293" spans="1:2" x14ac:dyDescent="0.3">
      <c r="A293" s="5">
        <v>5000</v>
      </c>
      <c r="B293" s="5" t="s">
        <v>8218</v>
      </c>
    </row>
    <row r="294" spans="1:2" x14ac:dyDescent="0.3">
      <c r="A294" s="5">
        <v>75000</v>
      </c>
      <c r="B294" s="5" t="s">
        <v>8218</v>
      </c>
    </row>
    <row r="295" spans="1:2" x14ac:dyDescent="0.3">
      <c r="A295" s="5">
        <v>26000</v>
      </c>
      <c r="B295" s="5" t="s">
        <v>8218</v>
      </c>
    </row>
    <row r="296" spans="1:2" x14ac:dyDescent="0.3">
      <c r="A296" s="5">
        <v>5000</v>
      </c>
      <c r="B296" s="5" t="s">
        <v>8218</v>
      </c>
    </row>
    <row r="297" spans="1:2" x14ac:dyDescent="0.3">
      <c r="A297" s="5">
        <v>50000</v>
      </c>
      <c r="B297" s="5" t="s">
        <v>8218</v>
      </c>
    </row>
    <row r="298" spans="1:2" x14ac:dyDescent="0.3">
      <c r="A298" s="5">
        <v>25000</v>
      </c>
      <c r="B298" s="5" t="s">
        <v>8218</v>
      </c>
    </row>
    <row r="299" spans="1:2" x14ac:dyDescent="0.3">
      <c r="A299" s="5">
        <v>20000</v>
      </c>
      <c r="B299" s="5" t="s">
        <v>8218</v>
      </c>
    </row>
    <row r="300" spans="1:2" x14ac:dyDescent="0.3">
      <c r="A300" s="5">
        <v>126000</v>
      </c>
      <c r="B300" s="5" t="s">
        <v>8218</v>
      </c>
    </row>
    <row r="301" spans="1:2" x14ac:dyDescent="0.3">
      <c r="A301" s="5">
        <v>10000</v>
      </c>
      <c r="B301" s="5" t="s">
        <v>8218</v>
      </c>
    </row>
    <row r="302" spans="1:2" x14ac:dyDescent="0.3">
      <c r="A302" s="5">
        <v>25000</v>
      </c>
      <c r="B302" s="5" t="s">
        <v>8218</v>
      </c>
    </row>
    <row r="303" spans="1:2" x14ac:dyDescent="0.3">
      <c r="A303" s="5">
        <v>13000</v>
      </c>
      <c r="B303" s="5" t="s">
        <v>8218</v>
      </c>
    </row>
    <row r="304" spans="1:2" x14ac:dyDescent="0.3">
      <c r="A304" s="5">
        <v>10000</v>
      </c>
      <c r="B304" s="5" t="s">
        <v>8218</v>
      </c>
    </row>
    <row r="305" spans="1:2" x14ac:dyDescent="0.3">
      <c r="A305" s="5">
        <v>3000</v>
      </c>
      <c r="B305" s="5" t="s">
        <v>8218</v>
      </c>
    </row>
    <row r="306" spans="1:2" x14ac:dyDescent="0.3">
      <c r="A306" s="5">
        <v>3400</v>
      </c>
      <c r="B306" s="5" t="s">
        <v>8218</v>
      </c>
    </row>
    <row r="307" spans="1:2" x14ac:dyDescent="0.3">
      <c r="A307" s="5">
        <v>7500</v>
      </c>
      <c r="B307" s="5" t="s">
        <v>8218</v>
      </c>
    </row>
    <row r="308" spans="1:2" x14ac:dyDescent="0.3">
      <c r="A308" s="5">
        <v>1000</v>
      </c>
      <c r="B308" s="5" t="s">
        <v>8218</v>
      </c>
    </row>
    <row r="309" spans="1:2" x14ac:dyDescent="0.3">
      <c r="A309" s="5">
        <v>22000</v>
      </c>
      <c r="B309" s="5" t="s">
        <v>8218</v>
      </c>
    </row>
    <row r="310" spans="1:2" x14ac:dyDescent="0.3">
      <c r="A310" s="5">
        <v>12000</v>
      </c>
      <c r="B310" s="5" t="s">
        <v>8218</v>
      </c>
    </row>
    <row r="311" spans="1:2" x14ac:dyDescent="0.3">
      <c r="A311" s="5">
        <v>18000</v>
      </c>
      <c r="B311" s="5" t="s">
        <v>8218</v>
      </c>
    </row>
    <row r="312" spans="1:2" x14ac:dyDescent="0.3">
      <c r="A312" s="5">
        <v>1000</v>
      </c>
      <c r="B312" s="5" t="s">
        <v>8218</v>
      </c>
    </row>
    <row r="313" spans="1:2" x14ac:dyDescent="0.3">
      <c r="A313" s="5">
        <v>20000</v>
      </c>
      <c r="B313" s="5" t="s">
        <v>8218</v>
      </c>
    </row>
    <row r="314" spans="1:2" x14ac:dyDescent="0.3">
      <c r="A314" s="5">
        <v>8000</v>
      </c>
      <c r="B314" s="5" t="s">
        <v>8218</v>
      </c>
    </row>
    <row r="315" spans="1:2" x14ac:dyDescent="0.3">
      <c r="A315" s="5">
        <v>17000</v>
      </c>
      <c r="B315" s="5" t="s">
        <v>8218</v>
      </c>
    </row>
    <row r="316" spans="1:2" x14ac:dyDescent="0.3">
      <c r="A316" s="5">
        <v>1000</v>
      </c>
      <c r="B316" s="5" t="s">
        <v>8218</v>
      </c>
    </row>
    <row r="317" spans="1:2" x14ac:dyDescent="0.3">
      <c r="A317" s="5">
        <v>25000</v>
      </c>
      <c r="B317" s="5" t="s">
        <v>8218</v>
      </c>
    </row>
    <row r="318" spans="1:2" x14ac:dyDescent="0.3">
      <c r="A318" s="5">
        <v>15000</v>
      </c>
      <c r="B318" s="5" t="s">
        <v>8218</v>
      </c>
    </row>
    <row r="319" spans="1:2" x14ac:dyDescent="0.3">
      <c r="A319" s="5">
        <v>30000</v>
      </c>
      <c r="B319" s="5" t="s">
        <v>8218</v>
      </c>
    </row>
    <row r="320" spans="1:2" x14ac:dyDescent="0.3">
      <c r="A320" s="5">
        <v>5000</v>
      </c>
      <c r="B320" s="5" t="s">
        <v>8218</v>
      </c>
    </row>
    <row r="321" spans="1:2" x14ac:dyDescent="0.3">
      <c r="A321" s="5">
        <v>5000</v>
      </c>
      <c r="B321" s="5" t="s">
        <v>8218</v>
      </c>
    </row>
    <row r="322" spans="1:2" x14ac:dyDescent="0.3">
      <c r="A322" s="5">
        <v>20000</v>
      </c>
      <c r="B322" s="5" t="s">
        <v>8218</v>
      </c>
    </row>
    <row r="323" spans="1:2" x14ac:dyDescent="0.3">
      <c r="A323" s="5">
        <v>35000</v>
      </c>
      <c r="B323" s="5" t="s">
        <v>8218</v>
      </c>
    </row>
    <row r="324" spans="1:2" x14ac:dyDescent="0.3">
      <c r="A324" s="5">
        <v>25000</v>
      </c>
      <c r="B324" s="5" t="s">
        <v>8218</v>
      </c>
    </row>
    <row r="325" spans="1:2" x14ac:dyDescent="0.3">
      <c r="A325" s="5">
        <v>5400</v>
      </c>
      <c r="B325" s="5" t="s">
        <v>8218</v>
      </c>
    </row>
    <row r="326" spans="1:2" x14ac:dyDescent="0.3">
      <c r="A326" s="5">
        <v>8500</v>
      </c>
      <c r="B326" s="5" t="s">
        <v>8218</v>
      </c>
    </row>
    <row r="327" spans="1:2" x14ac:dyDescent="0.3">
      <c r="A327" s="5">
        <v>50000</v>
      </c>
      <c r="B327" s="5" t="s">
        <v>8218</v>
      </c>
    </row>
    <row r="328" spans="1:2" x14ac:dyDescent="0.3">
      <c r="A328" s="5">
        <v>150000</v>
      </c>
      <c r="B328" s="5" t="s">
        <v>8218</v>
      </c>
    </row>
    <row r="329" spans="1:2" x14ac:dyDescent="0.3">
      <c r="A329" s="5">
        <v>4000</v>
      </c>
      <c r="B329" s="5" t="s">
        <v>8218</v>
      </c>
    </row>
    <row r="330" spans="1:2" x14ac:dyDescent="0.3">
      <c r="A330" s="5">
        <v>75000</v>
      </c>
      <c r="B330" s="5" t="s">
        <v>8218</v>
      </c>
    </row>
    <row r="331" spans="1:2" x14ac:dyDescent="0.3">
      <c r="A331" s="5">
        <v>10000</v>
      </c>
      <c r="B331" s="5" t="s">
        <v>8218</v>
      </c>
    </row>
    <row r="332" spans="1:2" x14ac:dyDescent="0.3">
      <c r="A332" s="5">
        <v>35000</v>
      </c>
      <c r="B332" s="5" t="s">
        <v>8218</v>
      </c>
    </row>
    <row r="333" spans="1:2" x14ac:dyDescent="0.3">
      <c r="A333" s="5">
        <v>40000</v>
      </c>
      <c r="B333" s="5" t="s">
        <v>8218</v>
      </c>
    </row>
    <row r="334" spans="1:2" x14ac:dyDescent="0.3">
      <c r="A334" s="5">
        <v>100000</v>
      </c>
      <c r="B334" s="5" t="s">
        <v>8218</v>
      </c>
    </row>
    <row r="335" spans="1:2" x14ac:dyDescent="0.3">
      <c r="A335" s="5">
        <v>40000</v>
      </c>
      <c r="B335" s="5" t="s">
        <v>8218</v>
      </c>
    </row>
    <row r="336" spans="1:2" x14ac:dyDescent="0.3">
      <c r="A336" s="5">
        <v>10000</v>
      </c>
      <c r="B336" s="5" t="s">
        <v>8218</v>
      </c>
    </row>
    <row r="337" spans="1:2" x14ac:dyDescent="0.3">
      <c r="A337" s="5">
        <v>8500</v>
      </c>
      <c r="B337" s="5" t="s">
        <v>8218</v>
      </c>
    </row>
    <row r="338" spans="1:2" x14ac:dyDescent="0.3">
      <c r="A338" s="5">
        <v>25000</v>
      </c>
      <c r="B338" s="5" t="s">
        <v>8218</v>
      </c>
    </row>
    <row r="339" spans="1:2" x14ac:dyDescent="0.3">
      <c r="A339" s="5">
        <v>3000</v>
      </c>
      <c r="B339" s="5" t="s">
        <v>8218</v>
      </c>
    </row>
    <row r="340" spans="1:2" x14ac:dyDescent="0.3">
      <c r="A340" s="5">
        <v>15000</v>
      </c>
      <c r="B340" s="5" t="s">
        <v>8218</v>
      </c>
    </row>
    <row r="341" spans="1:2" x14ac:dyDescent="0.3">
      <c r="A341" s="5">
        <v>6000</v>
      </c>
      <c r="B341" s="5" t="s">
        <v>8218</v>
      </c>
    </row>
    <row r="342" spans="1:2" x14ac:dyDescent="0.3">
      <c r="A342" s="5">
        <v>35000</v>
      </c>
      <c r="B342" s="5" t="s">
        <v>8218</v>
      </c>
    </row>
    <row r="343" spans="1:2" x14ac:dyDescent="0.3">
      <c r="A343" s="5">
        <v>3500</v>
      </c>
      <c r="B343" s="5" t="s">
        <v>8218</v>
      </c>
    </row>
    <row r="344" spans="1:2" x14ac:dyDescent="0.3">
      <c r="A344" s="5">
        <v>55000</v>
      </c>
      <c r="B344" s="5" t="s">
        <v>8218</v>
      </c>
    </row>
    <row r="345" spans="1:2" x14ac:dyDescent="0.3">
      <c r="A345" s="5">
        <v>30000</v>
      </c>
      <c r="B345" s="5" t="s">
        <v>8218</v>
      </c>
    </row>
    <row r="346" spans="1:2" x14ac:dyDescent="0.3">
      <c r="A346" s="5">
        <v>33500</v>
      </c>
      <c r="B346" s="5" t="s">
        <v>8218</v>
      </c>
    </row>
    <row r="347" spans="1:2" x14ac:dyDescent="0.3">
      <c r="A347" s="5">
        <v>14500</v>
      </c>
      <c r="B347" s="5" t="s">
        <v>8218</v>
      </c>
    </row>
    <row r="348" spans="1:2" x14ac:dyDescent="0.3">
      <c r="A348" s="5">
        <v>10000</v>
      </c>
      <c r="B348" s="5" t="s">
        <v>8218</v>
      </c>
    </row>
    <row r="349" spans="1:2" x14ac:dyDescent="0.3">
      <c r="A349" s="5">
        <v>40000</v>
      </c>
      <c r="B349" s="5" t="s">
        <v>8218</v>
      </c>
    </row>
    <row r="350" spans="1:2" x14ac:dyDescent="0.3">
      <c r="A350" s="5">
        <v>10000</v>
      </c>
      <c r="B350" s="5" t="s">
        <v>8218</v>
      </c>
    </row>
    <row r="351" spans="1:2" x14ac:dyDescent="0.3">
      <c r="A351" s="5">
        <v>11260</v>
      </c>
      <c r="B351" s="5" t="s">
        <v>8218</v>
      </c>
    </row>
    <row r="352" spans="1:2" x14ac:dyDescent="0.3">
      <c r="A352" s="5">
        <v>25000</v>
      </c>
      <c r="B352" s="5" t="s">
        <v>8218</v>
      </c>
    </row>
    <row r="353" spans="1:2" x14ac:dyDescent="0.3">
      <c r="A353" s="5">
        <v>34000</v>
      </c>
      <c r="B353" s="5" t="s">
        <v>8218</v>
      </c>
    </row>
    <row r="354" spans="1:2" x14ac:dyDescent="0.3">
      <c r="A354" s="5">
        <v>10000</v>
      </c>
      <c r="B354" s="5" t="s">
        <v>8218</v>
      </c>
    </row>
    <row r="355" spans="1:2" x14ac:dyDescent="0.3">
      <c r="A355" s="5">
        <v>58425</v>
      </c>
      <c r="B355" s="5" t="s">
        <v>8218</v>
      </c>
    </row>
    <row r="356" spans="1:2" x14ac:dyDescent="0.3">
      <c r="A356" s="5">
        <v>3500</v>
      </c>
      <c r="B356" s="5" t="s">
        <v>8218</v>
      </c>
    </row>
    <row r="357" spans="1:2" x14ac:dyDescent="0.3">
      <c r="A357" s="5">
        <v>35000</v>
      </c>
      <c r="B357" s="5" t="s">
        <v>8218</v>
      </c>
    </row>
    <row r="358" spans="1:2" x14ac:dyDescent="0.3">
      <c r="A358" s="5">
        <v>7500</v>
      </c>
      <c r="B358" s="5" t="s">
        <v>8218</v>
      </c>
    </row>
    <row r="359" spans="1:2" x14ac:dyDescent="0.3">
      <c r="A359" s="5">
        <v>15000</v>
      </c>
      <c r="B359" s="5" t="s">
        <v>8218</v>
      </c>
    </row>
    <row r="360" spans="1:2" x14ac:dyDescent="0.3">
      <c r="A360" s="5">
        <v>50000</v>
      </c>
      <c r="B360" s="5" t="s">
        <v>8218</v>
      </c>
    </row>
    <row r="361" spans="1:2" x14ac:dyDescent="0.3">
      <c r="A361" s="5">
        <v>24200</v>
      </c>
      <c r="B361" s="5" t="s">
        <v>8218</v>
      </c>
    </row>
    <row r="362" spans="1:2" x14ac:dyDescent="0.3">
      <c r="A362" s="5">
        <v>12000</v>
      </c>
      <c r="B362" s="5" t="s">
        <v>8218</v>
      </c>
    </row>
    <row r="363" spans="1:2" x14ac:dyDescent="0.3">
      <c r="A363" s="5">
        <v>35000</v>
      </c>
      <c r="B363" s="5" t="s">
        <v>8218</v>
      </c>
    </row>
    <row r="364" spans="1:2" x14ac:dyDescent="0.3">
      <c r="A364" s="5">
        <v>9665</v>
      </c>
      <c r="B364" s="5" t="s">
        <v>8218</v>
      </c>
    </row>
    <row r="365" spans="1:2" x14ac:dyDescent="0.3">
      <c r="A365" s="5">
        <v>8925</v>
      </c>
      <c r="B365" s="5" t="s">
        <v>8218</v>
      </c>
    </row>
    <row r="366" spans="1:2" x14ac:dyDescent="0.3">
      <c r="A366" s="5">
        <v>7000</v>
      </c>
      <c r="B366" s="5" t="s">
        <v>8218</v>
      </c>
    </row>
    <row r="367" spans="1:2" x14ac:dyDescent="0.3">
      <c r="A367" s="5">
        <v>15000</v>
      </c>
      <c r="B367" s="5" t="s">
        <v>8218</v>
      </c>
    </row>
    <row r="368" spans="1:2" x14ac:dyDescent="0.3">
      <c r="A368" s="5">
        <v>38000</v>
      </c>
      <c r="B368" s="5" t="s">
        <v>8218</v>
      </c>
    </row>
    <row r="369" spans="1:2" x14ac:dyDescent="0.3">
      <c r="A369" s="5">
        <v>10000</v>
      </c>
      <c r="B369" s="5" t="s">
        <v>8218</v>
      </c>
    </row>
    <row r="370" spans="1:2" x14ac:dyDescent="0.3">
      <c r="A370" s="5">
        <v>12500</v>
      </c>
      <c r="B370" s="5" t="s">
        <v>8218</v>
      </c>
    </row>
    <row r="371" spans="1:2" x14ac:dyDescent="0.3">
      <c r="A371" s="5">
        <v>6500</v>
      </c>
      <c r="B371" s="5" t="s">
        <v>8218</v>
      </c>
    </row>
    <row r="372" spans="1:2" x14ac:dyDescent="0.3">
      <c r="A372" s="5">
        <v>25000</v>
      </c>
      <c r="B372" s="5" t="s">
        <v>8218</v>
      </c>
    </row>
    <row r="373" spans="1:2" x14ac:dyDescent="0.3">
      <c r="A373" s="5">
        <v>150000</v>
      </c>
      <c r="B373" s="5" t="s">
        <v>8218</v>
      </c>
    </row>
    <row r="374" spans="1:2" x14ac:dyDescent="0.3">
      <c r="A374" s="5">
        <v>300</v>
      </c>
      <c r="B374" s="5" t="s">
        <v>8218</v>
      </c>
    </row>
    <row r="375" spans="1:2" x14ac:dyDescent="0.3">
      <c r="A375" s="5">
        <v>7500</v>
      </c>
      <c r="B375" s="5" t="s">
        <v>8218</v>
      </c>
    </row>
    <row r="376" spans="1:2" x14ac:dyDescent="0.3">
      <c r="A376" s="5">
        <v>6000</v>
      </c>
      <c r="B376" s="5" t="s">
        <v>8218</v>
      </c>
    </row>
    <row r="377" spans="1:2" x14ac:dyDescent="0.3">
      <c r="A377" s="5">
        <v>500</v>
      </c>
      <c r="B377" s="5" t="s">
        <v>8218</v>
      </c>
    </row>
    <row r="378" spans="1:2" x14ac:dyDescent="0.3">
      <c r="A378" s="5">
        <v>2450</v>
      </c>
      <c r="B378" s="5" t="s">
        <v>8218</v>
      </c>
    </row>
    <row r="379" spans="1:2" x14ac:dyDescent="0.3">
      <c r="A379" s="5">
        <v>12000</v>
      </c>
      <c r="B379" s="5" t="s">
        <v>8218</v>
      </c>
    </row>
    <row r="380" spans="1:2" x14ac:dyDescent="0.3">
      <c r="A380" s="5">
        <v>3000</v>
      </c>
      <c r="B380" s="5" t="s">
        <v>8218</v>
      </c>
    </row>
    <row r="381" spans="1:2" x14ac:dyDescent="0.3">
      <c r="A381" s="5">
        <v>15000</v>
      </c>
      <c r="B381" s="5" t="s">
        <v>8218</v>
      </c>
    </row>
    <row r="382" spans="1:2" x14ac:dyDescent="0.3">
      <c r="A382" s="5">
        <v>4000</v>
      </c>
      <c r="B382" s="5" t="s">
        <v>8218</v>
      </c>
    </row>
    <row r="383" spans="1:2" x14ac:dyDescent="0.3">
      <c r="A383" s="5">
        <v>25000</v>
      </c>
      <c r="B383" s="5" t="s">
        <v>8218</v>
      </c>
    </row>
    <row r="384" spans="1:2" x14ac:dyDescent="0.3">
      <c r="A384" s="5">
        <v>600</v>
      </c>
      <c r="B384" s="5" t="s">
        <v>8218</v>
      </c>
    </row>
    <row r="385" spans="1:2" x14ac:dyDescent="0.3">
      <c r="A385" s="5">
        <v>999</v>
      </c>
      <c r="B385" s="5" t="s">
        <v>8218</v>
      </c>
    </row>
    <row r="386" spans="1:2" x14ac:dyDescent="0.3">
      <c r="A386" s="5">
        <v>20000</v>
      </c>
      <c r="B386" s="5" t="s">
        <v>8218</v>
      </c>
    </row>
    <row r="387" spans="1:2" x14ac:dyDescent="0.3">
      <c r="A387" s="5">
        <v>25000</v>
      </c>
      <c r="B387" s="5" t="s">
        <v>8218</v>
      </c>
    </row>
    <row r="388" spans="1:2" x14ac:dyDescent="0.3">
      <c r="A388" s="5">
        <v>600</v>
      </c>
      <c r="B388" s="5" t="s">
        <v>8218</v>
      </c>
    </row>
    <row r="389" spans="1:2" x14ac:dyDescent="0.3">
      <c r="A389" s="5">
        <v>38000</v>
      </c>
      <c r="B389" s="5" t="s">
        <v>8218</v>
      </c>
    </row>
    <row r="390" spans="1:2" x14ac:dyDescent="0.3">
      <c r="A390" s="5">
        <v>5000</v>
      </c>
      <c r="B390" s="5" t="s">
        <v>8218</v>
      </c>
    </row>
    <row r="391" spans="1:2" x14ac:dyDescent="0.3">
      <c r="A391" s="5">
        <v>68000</v>
      </c>
      <c r="B391" s="5" t="s">
        <v>8218</v>
      </c>
    </row>
    <row r="392" spans="1:2" x14ac:dyDescent="0.3">
      <c r="A392" s="5">
        <v>1000</v>
      </c>
      <c r="B392" s="5" t="s">
        <v>8218</v>
      </c>
    </row>
    <row r="393" spans="1:2" x14ac:dyDescent="0.3">
      <c r="A393" s="5">
        <v>20000</v>
      </c>
      <c r="B393" s="5" t="s">
        <v>8218</v>
      </c>
    </row>
    <row r="394" spans="1:2" x14ac:dyDescent="0.3">
      <c r="A394" s="5">
        <v>18500</v>
      </c>
      <c r="B394" s="5" t="s">
        <v>8218</v>
      </c>
    </row>
    <row r="395" spans="1:2" x14ac:dyDescent="0.3">
      <c r="A395" s="5">
        <v>50000</v>
      </c>
      <c r="B395" s="5" t="s">
        <v>8218</v>
      </c>
    </row>
    <row r="396" spans="1:2" x14ac:dyDescent="0.3">
      <c r="A396" s="5">
        <v>4700</v>
      </c>
      <c r="B396" s="5" t="s">
        <v>8218</v>
      </c>
    </row>
    <row r="397" spans="1:2" x14ac:dyDescent="0.3">
      <c r="A397" s="5">
        <v>10000</v>
      </c>
      <c r="B397" s="5" t="s">
        <v>8218</v>
      </c>
    </row>
    <row r="398" spans="1:2" x14ac:dyDescent="0.3">
      <c r="A398" s="5">
        <v>15000</v>
      </c>
      <c r="B398" s="5" t="s">
        <v>8218</v>
      </c>
    </row>
    <row r="399" spans="1:2" x14ac:dyDescent="0.3">
      <c r="A399" s="5">
        <v>12444</v>
      </c>
      <c r="B399" s="5" t="s">
        <v>8218</v>
      </c>
    </row>
    <row r="400" spans="1:2" x14ac:dyDescent="0.3">
      <c r="A400" s="5">
        <v>7500</v>
      </c>
      <c r="B400" s="5" t="s">
        <v>8218</v>
      </c>
    </row>
    <row r="401" spans="1:2" x14ac:dyDescent="0.3">
      <c r="A401" s="5">
        <v>20000</v>
      </c>
      <c r="B401" s="5" t="s">
        <v>8218</v>
      </c>
    </row>
    <row r="402" spans="1:2" x14ac:dyDescent="0.3">
      <c r="A402" s="5">
        <v>10000</v>
      </c>
      <c r="B402" s="5" t="s">
        <v>8218</v>
      </c>
    </row>
    <row r="403" spans="1:2" x14ac:dyDescent="0.3">
      <c r="A403" s="5">
        <v>50000</v>
      </c>
      <c r="B403" s="5" t="s">
        <v>8218</v>
      </c>
    </row>
    <row r="404" spans="1:2" x14ac:dyDescent="0.3">
      <c r="A404" s="5">
        <v>2000</v>
      </c>
      <c r="B404" s="5" t="s">
        <v>8218</v>
      </c>
    </row>
    <row r="405" spans="1:2" x14ac:dyDescent="0.3">
      <c r="A405" s="5">
        <v>5000</v>
      </c>
      <c r="B405" s="5" t="s">
        <v>8218</v>
      </c>
    </row>
    <row r="406" spans="1:2" x14ac:dyDescent="0.3">
      <c r="A406" s="5">
        <v>35000</v>
      </c>
      <c r="B406" s="5" t="s">
        <v>8218</v>
      </c>
    </row>
    <row r="407" spans="1:2" x14ac:dyDescent="0.3">
      <c r="A407" s="5">
        <v>2820</v>
      </c>
      <c r="B407" s="5" t="s">
        <v>8218</v>
      </c>
    </row>
    <row r="408" spans="1:2" x14ac:dyDescent="0.3">
      <c r="A408" s="5">
        <v>2800</v>
      </c>
      <c r="B408" s="5" t="s">
        <v>8218</v>
      </c>
    </row>
    <row r="409" spans="1:2" x14ac:dyDescent="0.3">
      <c r="A409" s="5">
        <v>2000</v>
      </c>
      <c r="B409" s="5" t="s">
        <v>8218</v>
      </c>
    </row>
    <row r="410" spans="1:2" x14ac:dyDescent="0.3">
      <c r="A410" s="5">
        <v>6000</v>
      </c>
      <c r="B410" s="5" t="s">
        <v>8218</v>
      </c>
    </row>
    <row r="411" spans="1:2" x14ac:dyDescent="0.3">
      <c r="A411" s="5">
        <v>500</v>
      </c>
      <c r="B411" s="5" t="s">
        <v>8218</v>
      </c>
    </row>
    <row r="412" spans="1:2" x14ac:dyDescent="0.3">
      <c r="A412" s="5">
        <v>1000</v>
      </c>
      <c r="B412" s="5" t="s">
        <v>8218</v>
      </c>
    </row>
    <row r="413" spans="1:2" x14ac:dyDescent="0.3">
      <c r="A413" s="5">
        <v>30000</v>
      </c>
      <c r="B413" s="5" t="s">
        <v>8218</v>
      </c>
    </row>
    <row r="414" spans="1:2" x14ac:dyDescent="0.3">
      <c r="A414" s="5">
        <v>2500</v>
      </c>
      <c r="B414" s="5" t="s">
        <v>8218</v>
      </c>
    </row>
    <row r="415" spans="1:2" x14ac:dyDescent="0.3">
      <c r="A415" s="5">
        <v>12800</v>
      </c>
      <c r="B415" s="5" t="s">
        <v>8218</v>
      </c>
    </row>
    <row r="416" spans="1:2" x14ac:dyDescent="0.3">
      <c r="A416" s="5">
        <v>18500</v>
      </c>
      <c r="B416" s="5" t="s">
        <v>8218</v>
      </c>
    </row>
    <row r="417" spans="1:2" x14ac:dyDescent="0.3">
      <c r="A417" s="5">
        <v>1400</v>
      </c>
      <c r="B417" s="5" t="s">
        <v>8218</v>
      </c>
    </row>
    <row r="418" spans="1:2" x14ac:dyDescent="0.3">
      <c r="A418" s="5">
        <v>1000</v>
      </c>
      <c r="B418" s="5" t="s">
        <v>8218</v>
      </c>
    </row>
    <row r="419" spans="1:2" x14ac:dyDescent="0.3">
      <c r="A419" s="5">
        <v>10500</v>
      </c>
      <c r="B419" s="5" t="s">
        <v>8218</v>
      </c>
    </row>
    <row r="420" spans="1:2" x14ac:dyDescent="0.3">
      <c r="A420" s="5">
        <v>22400</v>
      </c>
      <c r="B420" s="5" t="s">
        <v>8218</v>
      </c>
    </row>
    <row r="421" spans="1:2" x14ac:dyDescent="0.3">
      <c r="A421" s="5">
        <v>8000</v>
      </c>
      <c r="B421" s="5" t="s">
        <v>8218</v>
      </c>
    </row>
    <row r="422" spans="1:2" x14ac:dyDescent="0.3">
      <c r="A422" s="5">
        <v>3300</v>
      </c>
      <c r="B422" s="5" t="s">
        <v>8220</v>
      </c>
    </row>
    <row r="423" spans="1:2" x14ac:dyDescent="0.3">
      <c r="A423" s="5">
        <v>15000</v>
      </c>
      <c r="B423" s="5" t="s">
        <v>8220</v>
      </c>
    </row>
    <row r="424" spans="1:2" x14ac:dyDescent="0.3">
      <c r="A424" s="5">
        <v>40000</v>
      </c>
      <c r="B424" s="5" t="s">
        <v>8220</v>
      </c>
    </row>
    <row r="425" spans="1:2" x14ac:dyDescent="0.3">
      <c r="A425" s="5">
        <v>20000</v>
      </c>
      <c r="B425" s="5" t="s">
        <v>8220</v>
      </c>
    </row>
    <row r="426" spans="1:2" x14ac:dyDescent="0.3">
      <c r="A426" s="5">
        <v>3000</v>
      </c>
      <c r="B426" s="5" t="s">
        <v>8220</v>
      </c>
    </row>
    <row r="427" spans="1:2" x14ac:dyDescent="0.3">
      <c r="A427" s="5">
        <v>50000</v>
      </c>
      <c r="B427" s="5" t="s">
        <v>8220</v>
      </c>
    </row>
    <row r="428" spans="1:2" x14ac:dyDescent="0.3">
      <c r="A428" s="5">
        <v>10000</v>
      </c>
      <c r="B428" s="5" t="s">
        <v>8220</v>
      </c>
    </row>
    <row r="429" spans="1:2" x14ac:dyDescent="0.3">
      <c r="A429" s="5">
        <v>6500</v>
      </c>
      <c r="B429" s="5" t="s">
        <v>8220</v>
      </c>
    </row>
    <row r="430" spans="1:2" x14ac:dyDescent="0.3">
      <c r="A430" s="5">
        <v>12000</v>
      </c>
      <c r="B430" s="5" t="s">
        <v>8220</v>
      </c>
    </row>
    <row r="431" spans="1:2" x14ac:dyDescent="0.3">
      <c r="A431" s="5">
        <v>5000</v>
      </c>
      <c r="B431" s="5" t="s">
        <v>8220</v>
      </c>
    </row>
    <row r="432" spans="1:2" x14ac:dyDescent="0.3">
      <c r="A432" s="5">
        <v>1000</v>
      </c>
      <c r="B432" s="5" t="s">
        <v>8220</v>
      </c>
    </row>
    <row r="433" spans="1:2" x14ac:dyDescent="0.3">
      <c r="A433" s="5">
        <v>3000</v>
      </c>
      <c r="B433" s="5" t="s">
        <v>8220</v>
      </c>
    </row>
    <row r="434" spans="1:2" x14ac:dyDescent="0.3">
      <c r="A434" s="5">
        <v>6000</v>
      </c>
      <c r="B434" s="5" t="s">
        <v>8220</v>
      </c>
    </row>
    <row r="435" spans="1:2" x14ac:dyDescent="0.3">
      <c r="A435" s="5">
        <v>3000</v>
      </c>
      <c r="B435" s="5" t="s">
        <v>8220</v>
      </c>
    </row>
    <row r="436" spans="1:2" x14ac:dyDescent="0.3">
      <c r="A436" s="5">
        <v>2500</v>
      </c>
      <c r="B436" s="5" t="s">
        <v>8220</v>
      </c>
    </row>
    <row r="437" spans="1:2" x14ac:dyDescent="0.3">
      <c r="A437" s="5">
        <v>110000</v>
      </c>
      <c r="B437" s="5" t="s">
        <v>8220</v>
      </c>
    </row>
    <row r="438" spans="1:2" x14ac:dyDescent="0.3">
      <c r="A438" s="5">
        <v>1000</v>
      </c>
      <c r="B438" s="5" t="s">
        <v>8220</v>
      </c>
    </row>
    <row r="439" spans="1:2" x14ac:dyDescent="0.3">
      <c r="A439" s="5">
        <v>7000</v>
      </c>
      <c r="B439" s="5" t="s">
        <v>8220</v>
      </c>
    </row>
    <row r="440" spans="1:2" x14ac:dyDescent="0.3">
      <c r="A440" s="5">
        <v>20000</v>
      </c>
      <c r="B440" s="5" t="s">
        <v>8220</v>
      </c>
    </row>
    <row r="441" spans="1:2" x14ac:dyDescent="0.3">
      <c r="A441" s="5">
        <v>450</v>
      </c>
      <c r="B441" s="5" t="s">
        <v>8220</v>
      </c>
    </row>
    <row r="442" spans="1:2" x14ac:dyDescent="0.3">
      <c r="A442" s="5">
        <v>5000</v>
      </c>
      <c r="B442" s="5" t="s">
        <v>8220</v>
      </c>
    </row>
    <row r="443" spans="1:2" x14ac:dyDescent="0.3">
      <c r="A443" s="5">
        <v>400</v>
      </c>
      <c r="B443" s="5" t="s">
        <v>8220</v>
      </c>
    </row>
    <row r="444" spans="1:2" x14ac:dyDescent="0.3">
      <c r="A444" s="5">
        <v>17000</v>
      </c>
      <c r="B444" s="5" t="s">
        <v>8220</v>
      </c>
    </row>
    <row r="445" spans="1:2" x14ac:dyDescent="0.3">
      <c r="A445" s="5">
        <v>10000</v>
      </c>
      <c r="B445" s="5" t="s">
        <v>8220</v>
      </c>
    </row>
    <row r="446" spans="1:2" x14ac:dyDescent="0.3">
      <c r="A446" s="5">
        <v>1000</v>
      </c>
      <c r="B446" s="5" t="s">
        <v>8220</v>
      </c>
    </row>
    <row r="447" spans="1:2" x14ac:dyDescent="0.3">
      <c r="A447" s="5">
        <v>60000</v>
      </c>
      <c r="B447" s="5" t="s">
        <v>8220</v>
      </c>
    </row>
    <row r="448" spans="1:2" x14ac:dyDescent="0.3">
      <c r="A448" s="5">
        <v>10500</v>
      </c>
      <c r="B448" s="5" t="s">
        <v>8220</v>
      </c>
    </row>
    <row r="449" spans="1:2" x14ac:dyDescent="0.3">
      <c r="A449" s="5">
        <v>30000</v>
      </c>
      <c r="B449" s="5" t="s">
        <v>8220</v>
      </c>
    </row>
    <row r="450" spans="1:2" x14ac:dyDescent="0.3">
      <c r="A450" s="5">
        <v>2500</v>
      </c>
      <c r="B450" s="5" t="s">
        <v>8220</v>
      </c>
    </row>
    <row r="451" spans="1:2" x14ac:dyDescent="0.3">
      <c r="A451" s="5">
        <v>2000</v>
      </c>
      <c r="B451" s="5" t="s">
        <v>8220</v>
      </c>
    </row>
    <row r="452" spans="1:2" x14ac:dyDescent="0.3">
      <c r="A452" s="5">
        <v>50000</v>
      </c>
      <c r="B452" s="5" t="s">
        <v>8220</v>
      </c>
    </row>
    <row r="453" spans="1:2" x14ac:dyDescent="0.3">
      <c r="A453" s="5">
        <v>20000</v>
      </c>
      <c r="B453" s="5" t="s">
        <v>8220</v>
      </c>
    </row>
    <row r="454" spans="1:2" x14ac:dyDescent="0.3">
      <c r="A454" s="5">
        <v>750</v>
      </c>
      <c r="B454" s="5" t="s">
        <v>8220</v>
      </c>
    </row>
    <row r="455" spans="1:2" x14ac:dyDescent="0.3">
      <c r="A455" s="5">
        <v>94875</v>
      </c>
      <c r="B455" s="5" t="s">
        <v>8220</v>
      </c>
    </row>
    <row r="456" spans="1:2" x14ac:dyDescent="0.3">
      <c r="A456" s="5">
        <v>10000</v>
      </c>
      <c r="B456" s="5" t="s">
        <v>8220</v>
      </c>
    </row>
    <row r="457" spans="1:2" x14ac:dyDescent="0.3">
      <c r="A457" s="5">
        <v>65000</v>
      </c>
      <c r="B457" s="5" t="s">
        <v>8220</v>
      </c>
    </row>
    <row r="458" spans="1:2" x14ac:dyDescent="0.3">
      <c r="A458" s="5">
        <v>8888</v>
      </c>
      <c r="B458" s="5" t="s">
        <v>8220</v>
      </c>
    </row>
    <row r="459" spans="1:2" x14ac:dyDescent="0.3">
      <c r="A459" s="5">
        <v>20000</v>
      </c>
      <c r="B459" s="5" t="s">
        <v>8220</v>
      </c>
    </row>
    <row r="460" spans="1:2" x14ac:dyDescent="0.3">
      <c r="A460" s="5">
        <v>10000</v>
      </c>
      <c r="B460" s="5" t="s">
        <v>8220</v>
      </c>
    </row>
    <row r="461" spans="1:2" x14ac:dyDescent="0.3">
      <c r="A461" s="5">
        <v>39000</v>
      </c>
      <c r="B461" s="5" t="s">
        <v>8220</v>
      </c>
    </row>
    <row r="462" spans="1:2" x14ac:dyDescent="0.3">
      <c r="A462" s="5">
        <v>8500</v>
      </c>
      <c r="B462" s="5" t="s">
        <v>8220</v>
      </c>
    </row>
    <row r="463" spans="1:2" x14ac:dyDescent="0.3">
      <c r="A463" s="5">
        <v>550</v>
      </c>
      <c r="B463" s="5" t="s">
        <v>8220</v>
      </c>
    </row>
    <row r="464" spans="1:2" x14ac:dyDescent="0.3">
      <c r="A464" s="5">
        <v>100000</v>
      </c>
      <c r="B464" s="5" t="s">
        <v>8220</v>
      </c>
    </row>
    <row r="465" spans="1:2" x14ac:dyDescent="0.3">
      <c r="A465" s="5">
        <v>55000</v>
      </c>
      <c r="B465" s="5" t="s">
        <v>8220</v>
      </c>
    </row>
    <row r="466" spans="1:2" x14ac:dyDescent="0.3">
      <c r="A466" s="5">
        <v>1010</v>
      </c>
      <c r="B466" s="5" t="s">
        <v>8220</v>
      </c>
    </row>
    <row r="467" spans="1:2" x14ac:dyDescent="0.3">
      <c r="A467" s="5">
        <v>512</v>
      </c>
      <c r="B467" s="5" t="s">
        <v>8220</v>
      </c>
    </row>
    <row r="468" spans="1:2" x14ac:dyDescent="0.3">
      <c r="A468" s="5">
        <v>10000</v>
      </c>
      <c r="B468" s="5" t="s">
        <v>8220</v>
      </c>
    </row>
    <row r="469" spans="1:2" x14ac:dyDescent="0.3">
      <c r="A469" s="5">
        <v>20000</v>
      </c>
      <c r="B469" s="5" t="s">
        <v>8220</v>
      </c>
    </row>
    <row r="470" spans="1:2" x14ac:dyDescent="0.3">
      <c r="A470" s="5">
        <v>7500</v>
      </c>
      <c r="B470" s="5" t="s">
        <v>8220</v>
      </c>
    </row>
    <row r="471" spans="1:2" x14ac:dyDescent="0.3">
      <c r="A471" s="5">
        <v>6000</v>
      </c>
      <c r="B471" s="5" t="s">
        <v>8220</v>
      </c>
    </row>
    <row r="472" spans="1:2" x14ac:dyDescent="0.3">
      <c r="A472" s="5">
        <v>5000</v>
      </c>
      <c r="B472" s="5" t="s">
        <v>8220</v>
      </c>
    </row>
    <row r="473" spans="1:2" x14ac:dyDescent="0.3">
      <c r="A473" s="5">
        <v>55000</v>
      </c>
      <c r="B473" s="5" t="s">
        <v>8220</v>
      </c>
    </row>
    <row r="474" spans="1:2" x14ac:dyDescent="0.3">
      <c r="A474" s="5">
        <v>800</v>
      </c>
      <c r="B474" s="5" t="s">
        <v>8220</v>
      </c>
    </row>
    <row r="475" spans="1:2" x14ac:dyDescent="0.3">
      <c r="A475" s="5">
        <v>30000</v>
      </c>
      <c r="B475" s="5" t="s">
        <v>8220</v>
      </c>
    </row>
    <row r="476" spans="1:2" x14ac:dyDescent="0.3">
      <c r="A476" s="5">
        <v>3300</v>
      </c>
      <c r="B476" s="5" t="s">
        <v>8220</v>
      </c>
    </row>
    <row r="477" spans="1:2" x14ac:dyDescent="0.3">
      <c r="A477" s="5">
        <v>2000</v>
      </c>
      <c r="B477" s="5" t="s">
        <v>8220</v>
      </c>
    </row>
    <row r="478" spans="1:2" x14ac:dyDescent="0.3">
      <c r="A478" s="5">
        <v>220000</v>
      </c>
      <c r="B478" s="5" t="s">
        <v>8220</v>
      </c>
    </row>
    <row r="479" spans="1:2" x14ac:dyDescent="0.3">
      <c r="A479" s="5">
        <v>1500</v>
      </c>
      <c r="B479" s="5" t="s">
        <v>8220</v>
      </c>
    </row>
    <row r="480" spans="1:2" x14ac:dyDescent="0.3">
      <c r="A480" s="5">
        <v>10000</v>
      </c>
      <c r="B480" s="5" t="s">
        <v>8220</v>
      </c>
    </row>
    <row r="481" spans="1:2" x14ac:dyDescent="0.3">
      <c r="A481" s="5">
        <v>15000</v>
      </c>
      <c r="B481" s="5" t="s">
        <v>8220</v>
      </c>
    </row>
    <row r="482" spans="1:2" x14ac:dyDescent="0.3">
      <c r="A482" s="5">
        <v>40000</v>
      </c>
      <c r="B482" s="5" t="s">
        <v>8220</v>
      </c>
    </row>
    <row r="483" spans="1:2" x14ac:dyDescent="0.3">
      <c r="A483" s="5">
        <v>30000</v>
      </c>
      <c r="B483" s="5" t="s">
        <v>8220</v>
      </c>
    </row>
    <row r="484" spans="1:2" x14ac:dyDescent="0.3">
      <c r="A484" s="5">
        <v>10000</v>
      </c>
      <c r="B484" s="5" t="s">
        <v>8220</v>
      </c>
    </row>
    <row r="485" spans="1:2" x14ac:dyDescent="0.3">
      <c r="A485" s="5">
        <v>15000</v>
      </c>
      <c r="B485" s="5" t="s">
        <v>8220</v>
      </c>
    </row>
    <row r="486" spans="1:2" x14ac:dyDescent="0.3">
      <c r="A486" s="5">
        <v>80000</v>
      </c>
      <c r="B486" s="5" t="s">
        <v>8220</v>
      </c>
    </row>
    <row r="487" spans="1:2" x14ac:dyDescent="0.3">
      <c r="A487" s="5">
        <v>37956</v>
      </c>
      <c r="B487" s="5" t="s">
        <v>8220</v>
      </c>
    </row>
    <row r="488" spans="1:2" x14ac:dyDescent="0.3">
      <c r="A488" s="5">
        <v>550000</v>
      </c>
      <c r="B488" s="5" t="s">
        <v>8220</v>
      </c>
    </row>
    <row r="489" spans="1:2" x14ac:dyDescent="0.3">
      <c r="A489" s="5">
        <v>50000</v>
      </c>
      <c r="B489" s="5" t="s">
        <v>8220</v>
      </c>
    </row>
    <row r="490" spans="1:2" x14ac:dyDescent="0.3">
      <c r="A490" s="5">
        <v>12000</v>
      </c>
      <c r="B490" s="5" t="s">
        <v>8220</v>
      </c>
    </row>
    <row r="491" spans="1:2" x14ac:dyDescent="0.3">
      <c r="A491" s="5">
        <v>74997</v>
      </c>
      <c r="B491" s="5" t="s">
        <v>8220</v>
      </c>
    </row>
    <row r="492" spans="1:2" x14ac:dyDescent="0.3">
      <c r="A492" s="5">
        <v>1000</v>
      </c>
      <c r="B492" s="5" t="s">
        <v>8220</v>
      </c>
    </row>
    <row r="493" spans="1:2" x14ac:dyDescent="0.3">
      <c r="A493" s="5">
        <v>10000</v>
      </c>
      <c r="B493" s="5" t="s">
        <v>8220</v>
      </c>
    </row>
    <row r="494" spans="1:2" x14ac:dyDescent="0.3">
      <c r="A494" s="5">
        <v>10000000</v>
      </c>
      <c r="B494" s="5" t="s">
        <v>8220</v>
      </c>
    </row>
    <row r="495" spans="1:2" x14ac:dyDescent="0.3">
      <c r="A495" s="5">
        <v>30000</v>
      </c>
      <c r="B495" s="5" t="s">
        <v>8220</v>
      </c>
    </row>
    <row r="496" spans="1:2" x14ac:dyDescent="0.3">
      <c r="A496" s="5">
        <v>20000</v>
      </c>
      <c r="B496" s="5" t="s">
        <v>8220</v>
      </c>
    </row>
    <row r="497" spans="1:2" x14ac:dyDescent="0.3">
      <c r="A497" s="5">
        <v>7000</v>
      </c>
      <c r="B497" s="5" t="s">
        <v>8220</v>
      </c>
    </row>
    <row r="498" spans="1:2" x14ac:dyDescent="0.3">
      <c r="A498" s="5">
        <v>60000</v>
      </c>
      <c r="B498" s="5" t="s">
        <v>8220</v>
      </c>
    </row>
    <row r="499" spans="1:2" x14ac:dyDescent="0.3">
      <c r="A499" s="5">
        <v>4480</v>
      </c>
      <c r="B499" s="5" t="s">
        <v>8220</v>
      </c>
    </row>
    <row r="500" spans="1:2" x14ac:dyDescent="0.3">
      <c r="A500" s="5">
        <v>65108</v>
      </c>
      <c r="B500" s="5" t="s">
        <v>8220</v>
      </c>
    </row>
    <row r="501" spans="1:2" x14ac:dyDescent="0.3">
      <c r="A501" s="5">
        <v>20000</v>
      </c>
      <c r="B501" s="5" t="s">
        <v>8220</v>
      </c>
    </row>
    <row r="502" spans="1:2" x14ac:dyDescent="0.3">
      <c r="A502" s="5">
        <v>6500</v>
      </c>
      <c r="B502" s="5" t="s">
        <v>8220</v>
      </c>
    </row>
    <row r="503" spans="1:2" x14ac:dyDescent="0.3">
      <c r="A503" s="5">
        <v>10000</v>
      </c>
      <c r="B503" s="5" t="s">
        <v>8220</v>
      </c>
    </row>
    <row r="504" spans="1:2" x14ac:dyDescent="0.3">
      <c r="A504" s="5">
        <v>20000</v>
      </c>
      <c r="B504" s="5" t="s">
        <v>8220</v>
      </c>
    </row>
    <row r="505" spans="1:2" x14ac:dyDescent="0.3">
      <c r="A505" s="5">
        <v>6500</v>
      </c>
      <c r="B505" s="5" t="s">
        <v>8220</v>
      </c>
    </row>
    <row r="506" spans="1:2" x14ac:dyDescent="0.3">
      <c r="A506" s="5">
        <v>24500</v>
      </c>
      <c r="B506" s="5" t="s">
        <v>8220</v>
      </c>
    </row>
    <row r="507" spans="1:2" x14ac:dyDescent="0.3">
      <c r="A507" s="5">
        <v>12000</v>
      </c>
      <c r="B507" s="5" t="s">
        <v>8220</v>
      </c>
    </row>
    <row r="508" spans="1:2" x14ac:dyDescent="0.3">
      <c r="A508" s="5">
        <v>200000</v>
      </c>
      <c r="B508" s="5" t="s">
        <v>8220</v>
      </c>
    </row>
    <row r="509" spans="1:2" x14ac:dyDescent="0.3">
      <c r="A509" s="5">
        <v>20000</v>
      </c>
      <c r="B509" s="5" t="s">
        <v>8220</v>
      </c>
    </row>
    <row r="510" spans="1:2" x14ac:dyDescent="0.3">
      <c r="A510" s="5">
        <v>50000</v>
      </c>
      <c r="B510" s="5" t="s">
        <v>8220</v>
      </c>
    </row>
    <row r="511" spans="1:2" x14ac:dyDescent="0.3">
      <c r="A511" s="5">
        <v>5000</v>
      </c>
      <c r="B511" s="5" t="s">
        <v>8220</v>
      </c>
    </row>
    <row r="512" spans="1:2" x14ac:dyDescent="0.3">
      <c r="A512" s="5">
        <v>14000</v>
      </c>
      <c r="B512" s="5" t="s">
        <v>8220</v>
      </c>
    </row>
    <row r="513" spans="1:2" x14ac:dyDescent="0.3">
      <c r="A513" s="5">
        <v>5000</v>
      </c>
      <c r="B513" s="5" t="s">
        <v>8220</v>
      </c>
    </row>
    <row r="514" spans="1:2" x14ac:dyDescent="0.3">
      <c r="A514" s="5">
        <v>8000</v>
      </c>
      <c r="B514" s="5" t="s">
        <v>8220</v>
      </c>
    </row>
    <row r="515" spans="1:2" x14ac:dyDescent="0.3">
      <c r="A515" s="5">
        <v>50000</v>
      </c>
      <c r="B515" s="5" t="s">
        <v>8220</v>
      </c>
    </row>
    <row r="516" spans="1:2" x14ac:dyDescent="0.3">
      <c r="A516" s="5">
        <v>1500</v>
      </c>
      <c r="B516" s="5" t="s">
        <v>8220</v>
      </c>
    </row>
    <row r="517" spans="1:2" x14ac:dyDescent="0.3">
      <c r="A517" s="5">
        <v>97000</v>
      </c>
      <c r="B517" s="5" t="s">
        <v>8220</v>
      </c>
    </row>
    <row r="518" spans="1:2" x14ac:dyDescent="0.3">
      <c r="A518" s="5">
        <v>5000</v>
      </c>
      <c r="B518" s="5" t="s">
        <v>8220</v>
      </c>
    </row>
    <row r="519" spans="1:2" x14ac:dyDescent="0.3">
      <c r="A519" s="5">
        <v>15000</v>
      </c>
      <c r="B519" s="5" t="s">
        <v>8220</v>
      </c>
    </row>
    <row r="520" spans="1:2" x14ac:dyDescent="0.3">
      <c r="A520" s="5">
        <v>7175</v>
      </c>
      <c r="B520" s="5" t="s">
        <v>8220</v>
      </c>
    </row>
    <row r="521" spans="1:2" x14ac:dyDescent="0.3">
      <c r="A521" s="5">
        <v>12001</v>
      </c>
      <c r="B521" s="5" t="s">
        <v>8220</v>
      </c>
    </row>
    <row r="522" spans="1:2" x14ac:dyDescent="0.3">
      <c r="A522" s="5">
        <v>5000</v>
      </c>
      <c r="B522" s="5" t="s">
        <v>8218</v>
      </c>
    </row>
    <row r="523" spans="1:2" x14ac:dyDescent="0.3">
      <c r="A523" s="5">
        <v>5000</v>
      </c>
      <c r="B523" s="5" t="s">
        <v>8218</v>
      </c>
    </row>
    <row r="524" spans="1:2" x14ac:dyDescent="0.3">
      <c r="A524" s="5">
        <v>3000</v>
      </c>
      <c r="B524" s="5" t="s">
        <v>8218</v>
      </c>
    </row>
    <row r="525" spans="1:2" x14ac:dyDescent="0.3">
      <c r="A525" s="5">
        <v>5000</v>
      </c>
      <c r="B525" s="5" t="s">
        <v>8218</v>
      </c>
    </row>
    <row r="526" spans="1:2" x14ac:dyDescent="0.3">
      <c r="A526" s="5">
        <v>3500</v>
      </c>
      <c r="B526" s="5" t="s">
        <v>8218</v>
      </c>
    </row>
    <row r="527" spans="1:2" x14ac:dyDescent="0.3">
      <c r="A527" s="5">
        <v>12000</v>
      </c>
      <c r="B527" s="5" t="s">
        <v>8218</v>
      </c>
    </row>
    <row r="528" spans="1:2" x14ac:dyDescent="0.3">
      <c r="A528" s="5">
        <v>1500</v>
      </c>
      <c r="B528" s="5" t="s">
        <v>8218</v>
      </c>
    </row>
    <row r="529" spans="1:2" x14ac:dyDescent="0.3">
      <c r="A529" s="5">
        <v>10000</v>
      </c>
      <c r="B529" s="5" t="s">
        <v>8218</v>
      </c>
    </row>
    <row r="530" spans="1:2" x14ac:dyDescent="0.3">
      <c r="A530" s="5">
        <v>1150</v>
      </c>
      <c r="B530" s="5" t="s">
        <v>8218</v>
      </c>
    </row>
    <row r="531" spans="1:2" x14ac:dyDescent="0.3">
      <c r="A531" s="5">
        <v>1200</v>
      </c>
      <c r="B531" s="5" t="s">
        <v>8218</v>
      </c>
    </row>
    <row r="532" spans="1:2" x14ac:dyDescent="0.3">
      <c r="A532" s="5">
        <v>3405</v>
      </c>
      <c r="B532" s="5" t="s">
        <v>8218</v>
      </c>
    </row>
    <row r="533" spans="1:2" x14ac:dyDescent="0.3">
      <c r="A533" s="5">
        <v>4000</v>
      </c>
      <c r="B533" s="5" t="s">
        <v>8218</v>
      </c>
    </row>
    <row r="534" spans="1:2" x14ac:dyDescent="0.3">
      <c r="A534" s="5">
        <v>10000</v>
      </c>
      <c r="B534" s="5" t="s">
        <v>8218</v>
      </c>
    </row>
    <row r="535" spans="1:2" x14ac:dyDescent="0.3">
      <c r="A535" s="5">
        <v>2000</v>
      </c>
      <c r="B535" s="5" t="s">
        <v>8218</v>
      </c>
    </row>
    <row r="536" spans="1:2" x14ac:dyDescent="0.3">
      <c r="A536" s="5">
        <v>15000</v>
      </c>
      <c r="B536" s="5" t="s">
        <v>8218</v>
      </c>
    </row>
    <row r="537" spans="1:2" x14ac:dyDescent="0.3">
      <c r="A537" s="5">
        <v>2000</v>
      </c>
      <c r="B537" s="5" t="s">
        <v>8218</v>
      </c>
    </row>
    <row r="538" spans="1:2" x14ac:dyDescent="0.3">
      <c r="A538" s="5">
        <v>3300</v>
      </c>
      <c r="B538" s="5" t="s">
        <v>8218</v>
      </c>
    </row>
    <row r="539" spans="1:2" x14ac:dyDescent="0.3">
      <c r="A539" s="5">
        <v>2000</v>
      </c>
      <c r="B539" s="5" t="s">
        <v>8218</v>
      </c>
    </row>
    <row r="540" spans="1:2" x14ac:dyDescent="0.3">
      <c r="A540" s="5">
        <v>5000</v>
      </c>
      <c r="B540" s="5" t="s">
        <v>8218</v>
      </c>
    </row>
    <row r="541" spans="1:2" x14ac:dyDescent="0.3">
      <c r="A541" s="5">
        <v>500</v>
      </c>
      <c r="B541" s="5" t="s">
        <v>8218</v>
      </c>
    </row>
    <row r="542" spans="1:2" x14ac:dyDescent="0.3">
      <c r="A542" s="5">
        <v>15000</v>
      </c>
      <c r="B542" s="5" t="s">
        <v>8220</v>
      </c>
    </row>
    <row r="543" spans="1:2" x14ac:dyDescent="0.3">
      <c r="A543" s="5">
        <v>4500</v>
      </c>
      <c r="B543" s="5" t="s">
        <v>8220</v>
      </c>
    </row>
    <row r="544" spans="1:2" x14ac:dyDescent="0.3">
      <c r="A544" s="5">
        <v>250000</v>
      </c>
      <c r="B544" s="5" t="s">
        <v>8220</v>
      </c>
    </row>
    <row r="545" spans="1:2" x14ac:dyDescent="0.3">
      <c r="A545" s="5">
        <v>22000</v>
      </c>
      <c r="B545" s="5" t="s">
        <v>8220</v>
      </c>
    </row>
    <row r="546" spans="1:2" x14ac:dyDescent="0.3">
      <c r="A546" s="5">
        <v>500</v>
      </c>
      <c r="B546" s="5" t="s">
        <v>8220</v>
      </c>
    </row>
    <row r="547" spans="1:2" x14ac:dyDescent="0.3">
      <c r="A547" s="5">
        <v>50000</v>
      </c>
      <c r="B547" s="5" t="s">
        <v>8220</v>
      </c>
    </row>
    <row r="548" spans="1:2" x14ac:dyDescent="0.3">
      <c r="A548" s="5">
        <v>60000</v>
      </c>
      <c r="B548" s="5" t="s">
        <v>8220</v>
      </c>
    </row>
    <row r="549" spans="1:2" x14ac:dyDescent="0.3">
      <c r="A549" s="5">
        <v>7500</v>
      </c>
      <c r="B549" s="5" t="s">
        <v>8220</v>
      </c>
    </row>
    <row r="550" spans="1:2" x14ac:dyDescent="0.3">
      <c r="A550" s="5">
        <v>10000</v>
      </c>
      <c r="B550" s="5" t="s">
        <v>8220</v>
      </c>
    </row>
    <row r="551" spans="1:2" x14ac:dyDescent="0.3">
      <c r="A551" s="5">
        <v>2500</v>
      </c>
      <c r="B551" s="5" t="s">
        <v>8220</v>
      </c>
    </row>
    <row r="552" spans="1:2" x14ac:dyDescent="0.3">
      <c r="A552" s="5">
        <v>5000</v>
      </c>
      <c r="B552" s="5" t="s">
        <v>8220</v>
      </c>
    </row>
    <row r="553" spans="1:2" x14ac:dyDescent="0.3">
      <c r="A553" s="5">
        <v>75000</v>
      </c>
      <c r="B553" s="5" t="s">
        <v>8220</v>
      </c>
    </row>
    <row r="554" spans="1:2" x14ac:dyDescent="0.3">
      <c r="A554" s="5">
        <v>45000</v>
      </c>
      <c r="B554" s="5" t="s">
        <v>8220</v>
      </c>
    </row>
    <row r="555" spans="1:2" x14ac:dyDescent="0.3">
      <c r="A555" s="5">
        <v>25000</v>
      </c>
      <c r="B555" s="5" t="s">
        <v>8220</v>
      </c>
    </row>
    <row r="556" spans="1:2" x14ac:dyDescent="0.3">
      <c r="A556" s="5">
        <v>3870</v>
      </c>
      <c r="B556" s="5" t="s">
        <v>8220</v>
      </c>
    </row>
    <row r="557" spans="1:2" x14ac:dyDescent="0.3">
      <c r="A557" s="5">
        <v>7500</v>
      </c>
      <c r="B557" s="5" t="s">
        <v>8220</v>
      </c>
    </row>
    <row r="558" spans="1:2" x14ac:dyDescent="0.3">
      <c r="A558" s="5">
        <v>8000</v>
      </c>
      <c r="B558" s="5" t="s">
        <v>8220</v>
      </c>
    </row>
    <row r="559" spans="1:2" x14ac:dyDescent="0.3">
      <c r="A559" s="5">
        <v>150000</v>
      </c>
      <c r="B559" s="5" t="s">
        <v>8220</v>
      </c>
    </row>
    <row r="560" spans="1:2" x14ac:dyDescent="0.3">
      <c r="A560" s="5">
        <v>750</v>
      </c>
      <c r="B560" s="5" t="s">
        <v>8220</v>
      </c>
    </row>
    <row r="561" spans="1:2" x14ac:dyDescent="0.3">
      <c r="A561" s="5">
        <v>240000</v>
      </c>
      <c r="B561" s="5" t="s">
        <v>8220</v>
      </c>
    </row>
    <row r="562" spans="1:2" x14ac:dyDescent="0.3">
      <c r="A562" s="5">
        <v>100000</v>
      </c>
      <c r="B562" s="5" t="s">
        <v>8220</v>
      </c>
    </row>
    <row r="563" spans="1:2" x14ac:dyDescent="0.3">
      <c r="A563" s="5">
        <v>15000</v>
      </c>
      <c r="B563" s="5" t="s">
        <v>8220</v>
      </c>
    </row>
    <row r="564" spans="1:2" x14ac:dyDescent="0.3">
      <c r="A564" s="5">
        <v>50000</v>
      </c>
      <c r="B564" s="5" t="s">
        <v>8220</v>
      </c>
    </row>
    <row r="565" spans="1:2" x14ac:dyDescent="0.3">
      <c r="A565" s="5">
        <v>75000</v>
      </c>
      <c r="B565" s="5" t="s">
        <v>8220</v>
      </c>
    </row>
    <row r="566" spans="1:2" x14ac:dyDescent="0.3">
      <c r="A566" s="5">
        <v>18000</v>
      </c>
      <c r="B566" s="5" t="s">
        <v>8220</v>
      </c>
    </row>
    <row r="567" spans="1:2" x14ac:dyDescent="0.3">
      <c r="A567" s="5">
        <v>25000</v>
      </c>
      <c r="B567" s="5" t="s">
        <v>8220</v>
      </c>
    </row>
    <row r="568" spans="1:2" x14ac:dyDescent="0.3">
      <c r="A568" s="5">
        <v>5000</v>
      </c>
      <c r="B568" s="5" t="s">
        <v>8220</v>
      </c>
    </row>
    <row r="569" spans="1:2" x14ac:dyDescent="0.3">
      <c r="A569" s="5">
        <v>10000</v>
      </c>
      <c r="B569" s="5" t="s">
        <v>8220</v>
      </c>
    </row>
    <row r="570" spans="1:2" x14ac:dyDescent="0.3">
      <c r="A570" s="5">
        <v>24500</v>
      </c>
      <c r="B570" s="5" t="s">
        <v>8220</v>
      </c>
    </row>
    <row r="571" spans="1:2" x14ac:dyDescent="0.3">
      <c r="A571" s="5">
        <v>2500</v>
      </c>
      <c r="B571" s="5" t="s">
        <v>8220</v>
      </c>
    </row>
    <row r="572" spans="1:2" x14ac:dyDescent="0.3">
      <c r="A572" s="5">
        <v>85000</v>
      </c>
      <c r="B572" s="5" t="s">
        <v>8220</v>
      </c>
    </row>
    <row r="573" spans="1:2" x14ac:dyDescent="0.3">
      <c r="A573" s="5">
        <v>25000</v>
      </c>
      <c r="B573" s="5" t="s">
        <v>8220</v>
      </c>
    </row>
    <row r="574" spans="1:2" x14ac:dyDescent="0.3">
      <c r="A574" s="5">
        <v>2500</v>
      </c>
      <c r="B574" s="5" t="s">
        <v>8220</v>
      </c>
    </row>
    <row r="575" spans="1:2" x14ac:dyDescent="0.3">
      <c r="A575" s="5">
        <v>88888</v>
      </c>
      <c r="B575" s="5" t="s">
        <v>8220</v>
      </c>
    </row>
    <row r="576" spans="1:2" x14ac:dyDescent="0.3">
      <c r="A576" s="5">
        <v>11180</v>
      </c>
      <c r="B576" s="5" t="s">
        <v>8220</v>
      </c>
    </row>
    <row r="577" spans="1:2" x14ac:dyDescent="0.3">
      <c r="A577" s="5">
        <v>60000</v>
      </c>
      <c r="B577" s="5" t="s">
        <v>8220</v>
      </c>
    </row>
    <row r="578" spans="1:2" x14ac:dyDescent="0.3">
      <c r="A578" s="5">
        <v>80000</v>
      </c>
      <c r="B578" s="5" t="s">
        <v>8220</v>
      </c>
    </row>
    <row r="579" spans="1:2" x14ac:dyDescent="0.3">
      <c r="A579" s="5">
        <v>5000</v>
      </c>
      <c r="B579" s="5" t="s">
        <v>8220</v>
      </c>
    </row>
    <row r="580" spans="1:2" x14ac:dyDescent="0.3">
      <c r="A580" s="5">
        <v>125000</v>
      </c>
      <c r="B580" s="5" t="s">
        <v>8220</v>
      </c>
    </row>
    <row r="581" spans="1:2" x14ac:dyDescent="0.3">
      <c r="A581" s="5">
        <v>12000</v>
      </c>
      <c r="B581" s="5" t="s">
        <v>8220</v>
      </c>
    </row>
    <row r="582" spans="1:2" x14ac:dyDescent="0.3">
      <c r="A582" s="5">
        <v>3000</v>
      </c>
      <c r="B582" s="5" t="s">
        <v>8220</v>
      </c>
    </row>
    <row r="583" spans="1:2" x14ac:dyDescent="0.3">
      <c r="A583" s="5">
        <v>400</v>
      </c>
      <c r="B583" s="5" t="s">
        <v>8220</v>
      </c>
    </row>
    <row r="584" spans="1:2" x14ac:dyDescent="0.3">
      <c r="A584" s="5">
        <v>100000</v>
      </c>
      <c r="B584" s="5" t="s">
        <v>8220</v>
      </c>
    </row>
    <row r="585" spans="1:2" x14ac:dyDescent="0.3">
      <c r="A585" s="5">
        <v>9000</v>
      </c>
      <c r="B585" s="5" t="s">
        <v>8220</v>
      </c>
    </row>
    <row r="586" spans="1:2" x14ac:dyDescent="0.3">
      <c r="A586" s="5">
        <v>1000</v>
      </c>
      <c r="B586" s="5" t="s">
        <v>8220</v>
      </c>
    </row>
    <row r="587" spans="1:2" x14ac:dyDescent="0.3">
      <c r="A587" s="5">
        <v>9000</v>
      </c>
      <c r="B587" s="5" t="s">
        <v>8220</v>
      </c>
    </row>
    <row r="588" spans="1:2" x14ac:dyDescent="0.3">
      <c r="A588" s="5">
        <v>10000</v>
      </c>
      <c r="B588" s="5" t="s">
        <v>8220</v>
      </c>
    </row>
    <row r="589" spans="1:2" x14ac:dyDescent="0.3">
      <c r="A589" s="5">
        <v>30000</v>
      </c>
      <c r="B589" s="5" t="s">
        <v>8220</v>
      </c>
    </row>
    <row r="590" spans="1:2" x14ac:dyDescent="0.3">
      <c r="A590" s="5">
        <v>9000</v>
      </c>
      <c r="B590" s="5" t="s">
        <v>8220</v>
      </c>
    </row>
    <row r="591" spans="1:2" x14ac:dyDescent="0.3">
      <c r="A591" s="5">
        <v>7500</v>
      </c>
      <c r="B591" s="5" t="s">
        <v>8220</v>
      </c>
    </row>
    <row r="592" spans="1:2" x14ac:dyDescent="0.3">
      <c r="A592" s="5">
        <v>5000</v>
      </c>
      <c r="B592" s="5" t="s">
        <v>8220</v>
      </c>
    </row>
    <row r="593" spans="1:2" x14ac:dyDescent="0.3">
      <c r="A593" s="5">
        <v>100000</v>
      </c>
      <c r="B593" s="5" t="s">
        <v>8220</v>
      </c>
    </row>
    <row r="594" spans="1:2" x14ac:dyDescent="0.3">
      <c r="A594" s="5">
        <v>7500</v>
      </c>
      <c r="B594" s="5" t="s">
        <v>8220</v>
      </c>
    </row>
    <row r="595" spans="1:2" x14ac:dyDescent="0.3">
      <c r="A595" s="5">
        <v>500</v>
      </c>
      <c r="B595" s="5" t="s">
        <v>8220</v>
      </c>
    </row>
    <row r="596" spans="1:2" x14ac:dyDescent="0.3">
      <c r="A596" s="5">
        <v>25000</v>
      </c>
      <c r="B596" s="5" t="s">
        <v>8220</v>
      </c>
    </row>
    <row r="597" spans="1:2" x14ac:dyDescent="0.3">
      <c r="A597" s="5">
        <v>100000</v>
      </c>
      <c r="B597" s="5" t="s">
        <v>8220</v>
      </c>
    </row>
    <row r="598" spans="1:2" x14ac:dyDescent="0.3">
      <c r="A598" s="5">
        <v>20000</v>
      </c>
      <c r="B598" s="5" t="s">
        <v>8220</v>
      </c>
    </row>
    <row r="599" spans="1:2" x14ac:dyDescent="0.3">
      <c r="A599" s="5">
        <v>7500</v>
      </c>
      <c r="B599" s="5" t="s">
        <v>8220</v>
      </c>
    </row>
    <row r="600" spans="1:2" x14ac:dyDescent="0.3">
      <c r="A600" s="5">
        <v>2500</v>
      </c>
      <c r="B600" s="5" t="s">
        <v>8220</v>
      </c>
    </row>
    <row r="601" spans="1:2" x14ac:dyDescent="0.3">
      <c r="A601" s="5">
        <v>50000</v>
      </c>
      <c r="B601" s="5" t="s">
        <v>8220</v>
      </c>
    </row>
    <row r="602" spans="1:2" x14ac:dyDescent="0.3">
      <c r="A602" s="5">
        <v>5000</v>
      </c>
      <c r="B602" s="5" t="s">
        <v>8219</v>
      </c>
    </row>
    <row r="603" spans="1:2" x14ac:dyDescent="0.3">
      <c r="A603" s="5">
        <v>10000</v>
      </c>
      <c r="B603" s="5" t="s">
        <v>8219</v>
      </c>
    </row>
    <row r="604" spans="1:2" x14ac:dyDescent="0.3">
      <c r="A604" s="5">
        <v>70000</v>
      </c>
      <c r="B604" s="5" t="s">
        <v>8219</v>
      </c>
    </row>
    <row r="605" spans="1:2" x14ac:dyDescent="0.3">
      <c r="A605" s="5">
        <v>15000</v>
      </c>
      <c r="B605" s="5" t="s">
        <v>8219</v>
      </c>
    </row>
    <row r="606" spans="1:2" x14ac:dyDescent="0.3">
      <c r="A606" s="5">
        <v>1500</v>
      </c>
      <c r="B606" s="5" t="s">
        <v>8219</v>
      </c>
    </row>
    <row r="607" spans="1:2" x14ac:dyDescent="0.3">
      <c r="A607" s="5">
        <v>5000</v>
      </c>
      <c r="B607" s="5" t="s">
        <v>8219</v>
      </c>
    </row>
    <row r="608" spans="1:2" x14ac:dyDescent="0.3">
      <c r="A608" s="5">
        <v>5000</v>
      </c>
      <c r="B608" s="5" t="s">
        <v>8219</v>
      </c>
    </row>
    <row r="609" spans="1:2" x14ac:dyDescent="0.3">
      <c r="A609" s="5">
        <v>250</v>
      </c>
      <c r="B609" s="5" t="s">
        <v>8219</v>
      </c>
    </row>
    <row r="610" spans="1:2" x14ac:dyDescent="0.3">
      <c r="A610" s="5">
        <v>150000</v>
      </c>
      <c r="B610" s="5" t="s">
        <v>8219</v>
      </c>
    </row>
    <row r="611" spans="1:2" x14ac:dyDescent="0.3">
      <c r="A611" s="5">
        <v>780</v>
      </c>
      <c r="B611" s="5" t="s">
        <v>8219</v>
      </c>
    </row>
    <row r="612" spans="1:2" x14ac:dyDescent="0.3">
      <c r="A612" s="5">
        <v>13803</v>
      </c>
      <c r="B612" s="5" t="s">
        <v>8219</v>
      </c>
    </row>
    <row r="613" spans="1:2" x14ac:dyDescent="0.3">
      <c r="A613" s="5">
        <v>80000</v>
      </c>
      <c r="B613" s="5" t="s">
        <v>8219</v>
      </c>
    </row>
    <row r="614" spans="1:2" x14ac:dyDescent="0.3">
      <c r="A614" s="5">
        <v>10000</v>
      </c>
      <c r="B614" s="5" t="s">
        <v>8219</v>
      </c>
    </row>
    <row r="615" spans="1:2" x14ac:dyDescent="0.3">
      <c r="A615" s="5">
        <v>60000</v>
      </c>
      <c r="B615" s="5" t="s">
        <v>8219</v>
      </c>
    </row>
    <row r="616" spans="1:2" x14ac:dyDescent="0.3">
      <c r="A616" s="5">
        <v>10000</v>
      </c>
      <c r="B616" s="5" t="s">
        <v>8219</v>
      </c>
    </row>
    <row r="617" spans="1:2" x14ac:dyDescent="0.3">
      <c r="A617" s="5">
        <v>515</v>
      </c>
      <c r="B617" s="5" t="s">
        <v>8219</v>
      </c>
    </row>
    <row r="618" spans="1:2" x14ac:dyDescent="0.3">
      <c r="A618" s="5">
        <v>5000</v>
      </c>
      <c r="B618" s="5" t="s">
        <v>8219</v>
      </c>
    </row>
    <row r="619" spans="1:2" x14ac:dyDescent="0.3">
      <c r="A619" s="5">
        <v>2000</v>
      </c>
      <c r="B619" s="5" t="s">
        <v>8219</v>
      </c>
    </row>
    <row r="620" spans="1:2" x14ac:dyDescent="0.3">
      <c r="A620" s="5">
        <v>400</v>
      </c>
      <c r="B620" s="5" t="s">
        <v>8219</v>
      </c>
    </row>
    <row r="621" spans="1:2" x14ac:dyDescent="0.3">
      <c r="A621" s="5">
        <v>2500000</v>
      </c>
      <c r="B621" s="5" t="s">
        <v>8219</v>
      </c>
    </row>
    <row r="622" spans="1:2" x14ac:dyDescent="0.3">
      <c r="A622" s="5">
        <v>30000</v>
      </c>
      <c r="B622" s="5" t="s">
        <v>8219</v>
      </c>
    </row>
    <row r="623" spans="1:2" x14ac:dyDescent="0.3">
      <c r="A623" s="5">
        <v>25000</v>
      </c>
      <c r="B623" s="5" t="s">
        <v>8219</v>
      </c>
    </row>
    <row r="624" spans="1:2" x14ac:dyDescent="0.3">
      <c r="A624" s="5">
        <v>6000</v>
      </c>
      <c r="B624" s="5" t="s">
        <v>8219</v>
      </c>
    </row>
    <row r="625" spans="1:2" x14ac:dyDescent="0.3">
      <c r="A625" s="5">
        <v>75000</v>
      </c>
      <c r="B625" s="5" t="s">
        <v>8219</v>
      </c>
    </row>
    <row r="626" spans="1:2" x14ac:dyDescent="0.3">
      <c r="A626" s="5">
        <v>5000</v>
      </c>
      <c r="B626" s="5" t="s">
        <v>8219</v>
      </c>
    </row>
    <row r="627" spans="1:2" x14ac:dyDescent="0.3">
      <c r="A627" s="5">
        <v>25000</v>
      </c>
      <c r="B627" s="5" t="s">
        <v>8219</v>
      </c>
    </row>
    <row r="628" spans="1:2" x14ac:dyDescent="0.3">
      <c r="A628" s="5">
        <v>25000</v>
      </c>
      <c r="B628" s="5" t="s">
        <v>8219</v>
      </c>
    </row>
    <row r="629" spans="1:2" x14ac:dyDescent="0.3">
      <c r="A629" s="5">
        <v>450000</v>
      </c>
      <c r="B629" s="5" t="s">
        <v>8219</v>
      </c>
    </row>
    <row r="630" spans="1:2" x14ac:dyDescent="0.3">
      <c r="A630" s="5">
        <v>5000</v>
      </c>
      <c r="B630" s="5" t="s">
        <v>8219</v>
      </c>
    </row>
    <row r="631" spans="1:2" x14ac:dyDescent="0.3">
      <c r="A631" s="5">
        <v>200000</v>
      </c>
      <c r="B631" s="5" t="s">
        <v>8219</v>
      </c>
    </row>
    <row r="632" spans="1:2" x14ac:dyDescent="0.3">
      <c r="A632" s="5">
        <v>11999</v>
      </c>
      <c r="B632" s="5" t="s">
        <v>8219</v>
      </c>
    </row>
    <row r="633" spans="1:2" x14ac:dyDescent="0.3">
      <c r="A633" s="5">
        <v>50000</v>
      </c>
      <c r="B633" s="5" t="s">
        <v>8219</v>
      </c>
    </row>
    <row r="634" spans="1:2" x14ac:dyDescent="0.3">
      <c r="A634" s="5">
        <v>20000</v>
      </c>
      <c r="B634" s="5" t="s">
        <v>8219</v>
      </c>
    </row>
    <row r="635" spans="1:2" x14ac:dyDescent="0.3">
      <c r="A635" s="5">
        <v>10000</v>
      </c>
      <c r="B635" s="5" t="s">
        <v>8219</v>
      </c>
    </row>
    <row r="636" spans="1:2" x14ac:dyDescent="0.3">
      <c r="A636" s="5">
        <v>5000</v>
      </c>
      <c r="B636" s="5" t="s">
        <v>8219</v>
      </c>
    </row>
    <row r="637" spans="1:2" x14ac:dyDescent="0.3">
      <c r="A637" s="5">
        <v>25000</v>
      </c>
      <c r="B637" s="5" t="s">
        <v>8219</v>
      </c>
    </row>
    <row r="638" spans="1:2" x14ac:dyDescent="0.3">
      <c r="A638" s="5">
        <v>2000</v>
      </c>
      <c r="B638" s="5" t="s">
        <v>8219</v>
      </c>
    </row>
    <row r="639" spans="1:2" x14ac:dyDescent="0.3">
      <c r="A639" s="5">
        <v>100000</v>
      </c>
      <c r="B639" s="5" t="s">
        <v>8219</v>
      </c>
    </row>
    <row r="640" spans="1:2" x14ac:dyDescent="0.3">
      <c r="A640" s="5">
        <v>200000</v>
      </c>
      <c r="B640" s="5" t="s">
        <v>8219</v>
      </c>
    </row>
    <row r="641" spans="1:2" x14ac:dyDescent="0.3">
      <c r="A641" s="5">
        <v>1000000</v>
      </c>
      <c r="B641" s="5" t="s">
        <v>8219</v>
      </c>
    </row>
    <row r="642" spans="1:2" x14ac:dyDescent="0.3">
      <c r="A642" s="5">
        <v>70</v>
      </c>
      <c r="B642" s="5" t="s">
        <v>8218</v>
      </c>
    </row>
    <row r="643" spans="1:2" x14ac:dyDescent="0.3">
      <c r="A643" s="5">
        <v>40000</v>
      </c>
      <c r="B643" s="5" t="s">
        <v>8218</v>
      </c>
    </row>
    <row r="644" spans="1:2" x14ac:dyDescent="0.3">
      <c r="A644" s="5">
        <v>20000</v>
      </c>
      <c r="B644" s="5" t="s">
        <v>8218</v>
      </c>
    </row>
    <row r="645" spans="1:2" x14ac:dyDescent="0.3">
      <c r="A645" s="5">
        <v>25000</v>
      </c>
      <c r="B645" s="5" t="s">
        <v>8218</v>
      </c>
    </row>
    <row r="646" spans="1:2" x14ac:dyDescent="0.3">
      <c r="A646" s="5">
        <v>25000</v>
      </c>
      <c r="B646" s="5" t="s">
        <v>8218</v>
      </c>
    </row>
    <row r="647" spans="1:2" x14ac:dyDescent="0.3">
      <c r="A647" s="5">
        <v>2000</v>
      </c>
      <c r="B647" s="5" t="s">
        <v>8218</v>
      </c>
    </row>
    <row r="648" spans="1:2" x14ac:dyDescent="0.3">
      <c r="A648" s="5">
        <v>800</v>
      </c>
      <c r="B648" s="5" t="s">
        <v>8218</v>
      </c>
    </row>
    <row r="649" spans="1:2" x14ac:dyDescent="0.3">
      <c r="A649" s="5">
        <v>2000</v>
      </c>
      <c r="B649" s="5" t="s">
        <v>8218</v>
      </c>
    </row>
    <row r="650" spans="1:2" x14ac:dyDescent="0.3">
      <c r="A650" s="5">
        <v>35000</v>
      </c>
      <c r="B650" s="5" t="s">
        <v>8218</v>
      </c>
    </row>
    <row r="651" spans="1:2" x14ac:dyDescent="0.3">
      <c r="A651" s="5">
        <v>2500</v>
      </c>
      <c r="B651" s="5" t="s">
        <v>8218</v>
      </c>
    </row>
    <row r="652" spans="1:2" x14ac:dyDescent="0.3">
      <c r="A652" s="5">
        <v>1500</v>
      </c>
      <c r="B652" s="5" t="s">
        <v>8218</v>
      </c>
    </row>
    <row r="653" spans="1:2" x14ac:dyDescent="0.3">
      <c r="A653" s="5">
        <v>25000</v>
      </c>
      <c r="B653" s="5" t="s">
        <v>8218</v>
      </c>
    </row>
    <row r="654" spans="1:2" x14ac:dyDescent="0.3">
      <c r="A654" s="5">
        <v>3000</v>
      </c>
      <c r="B654" s="5" t="s">
        <v>8218</v>
      </c>
    </row>
    <row r="655" spans="1:2" x14ac:dyDescent="0.3">
      <c r="A655" s="5">
        <v>75000</v>
      </c>
      <c r="B655" s="5" t="s">
        <v>8218</v>
      </c>
    </row>
    <row r="656" spans="1:2" x14ac:dyDescent="0.3">
      <c r="A656" s="5">
        <v>12000</v>
      </c>
      <c r="B656" s="5" t="s">
        <v>8218</v>
      </c>
    </row>
    <row r="657" spans="1:2" x14ac:dyDescent="0.3">
      <c r="A657" s="5">
        <v>8000</v>
      </c>
      <c r="B657" s="5" t="s">
        <v>8218</v>
      </c>
    </row>
    <row r="658" spans="1:2" x14ac:dyDescent="0.3">
      <c r="A658" s="5">
        <v>5000</v>
      </c>
      <c r="B658" s="5" t="s">
        <v>8218</v>
      </c>
    </row>
    <row r="659" spans="1:2" x14ac:dyDescent="0.3">
      <c r="A659" s="5">
        <v>15000</v>
      </c>
      <c r="B659" s="5" t="s">
        <v>8218</v>
      </c>
    </row>
    <row r="660" spans="1:2" x14ac:dyDescent="0.3">
      <c r="A660" s="5">
        <v>28888</v>
      </c>
      <c r="B660" s="5" t="s">
        <v>8218</v>
      </c>
    </row>
    <row r="661" spans="1:2" x14ac:dyDescent="0.3">
      <c r="A661" s="5">
        <v>3000</v>
      </c>
      <c r="B661" s="5" t="s">
        <v>8218</v>
      </c>
    </row>
    <row r="662" spans="1:2" x14ac:dyDescent="0.3">
      <c r="A662" s="5">
        <v>50000</v>
      </c>
      <c r="B662" s="5" t="s">
        <v>8220</v>
      </c>
    </row>
    <row r="663" spans="1:2" x14ac:dyDescent="0.3">
      <c r="A663" s="5">
        <v>10000</v>
      </c>
      <c r="B663" s="5" t="s">
        <v>8220</v>
      </c>
    </row>
    <row r="664" spans="1:2" x14ac:dyDescent="0.3">
      <c r="A664" s="5">
        <v>39000</v>
      </c>
      <c r="B664" s="5" t="s">
        <v>8220</v>
      </c>
    </row>
    <row r="665" spans="1:2" x14ac:dyDescent="0.3">
      <c r="A665" s="5">
        <v>200000</v>
      </c>
      <c r="B665" s="5" t="s">
        <v>8220</v>
      </c>
    </row>
    <row r="666" spans="1:2" x14ac:dyDescent="0.3">
      <c r="A666" s="5">
        <v>12000</v>
      </c>
      <c r="B666" s="5" t="s">
        <v>8220</v>
      </c>
    </row>
    <row r="667" spans="1:2" x14ac:dyDescent="0.3">
      <c r="A667" s="5">
        <v>10000</v>
      </c>
      <c r="B667" s="5" t="s">
        <v>8220</v>
      </c>
    </row>
    <row r="668" spans="1:2" x14ac:dyDescent="0.3">
      <c r="A668" s="5">
        <v>200000</v>
      </c>
      <c r="B668" s="5" t="s">
        <v>8220</v>
      </c>
    </row>
    <row r="669" spans="1:2" x14ac:dyDescent="0.3">
      <c r="A669" s="5">
        <v>50000</v>
      </c>
      <c r="B669" s="5" t="s">
        <v>8220</v>
      </c>
    </row>
    <row r="670" spans="1:2" x14ac:dyDescent="0.3">
      <c r="A670" s="5">
        <v>15000</v>
      </c>
      <c r="B670" s="5" t="s">
        <v>8220</v>
      </c>
    </row>
    <row r="671" spans="1:2" x14ac:dyDescent="0.3">
      <c r="A671" s="5">
        <v>200000</v>
      </c>
      <c r="B671" s="5" t="s">
        <v>8220</v>
      </c>
    </row>
    <row r="672" spans="1:2" x14ac:dyDescent="0.3">
      <c r="A672" s="5">
        <v>90000</v>
      </c>
      <c r="B672" s="5" t="s">
        <v>8220</v>
      </c>
    </row>
    <row r="673" spans="1:2" x14ac:dyDescent="0.3">
      <c r="A673" s="5">
        <v>30000</v>
      </c>
      <c r="B673" s="5" t="s">
        <v>8220</v>
      </c>
    </row>
    <row r="674" spans="1:2" x14ac:dyDescent="0.3">
      <c r="A674" s="5">
        <v>50000</v>
      </c>
      <c r="B674" s="5" t="s">
        <v>8220</v>
      </c>
    </row>
    <row r="675" spans="1:2" x14ac:dyDescent="0.3">
      <c r="A675" s="5">
        <v>100000</v>
      </c>
      <c r="B675" s="5" t="s">
        <v>8220</v>
      </c>
    </row>
    <row r="676" spans="1:2" x14ac:dyDescent="0.3">
      <c r="A676" s="5">
        <v>50000</v>
      </c>
      <c r="B676" s="5" t="s">
        <v>8220</v>
      </c>
    </row>
    <row r="677" spans="1:2" x14ac:dyDescent="0.3">
      <c r="A677" s="5">
        <v>6000</v>
      </c>
      <c r="B677" s="5" t="s">
        <v>8220</v>
      </c>
    </row>
    <row r="678" spans="1:2" x14ac:dyDescent="0.3">
      <c r="A678" s="5">
        <v>100000</v>
      </c>
      <c r="B678" s="5" t="s">
        <v>8220</v>
      </c>
    </row>
    <row r="679" spans="1:2" x14ac:dyDescent="0.3">
      <c r="A679" s="5">
        <v>50000</v>
      </c>
      <c r="B679" s="5" t="s">
        <v>8220</v>
      </c>
    </row>
    <row r="680" spans="1:2" x14ac:dyDescent="0.3">
      <c r="A680" s="5">
        <v>29000</v>
      </c>
      <c r="B680" s="5" t="s">
        <v>8220</v>
      </c>
    </row>
    <row r="681" spans="1:2" x14ac:dyDescent="0.3">
      <c r="A681" s="5">
        <v>57000</v>
      </c>
      <c r="B681" s="5" t="s">
        <v>8220</v>
      </c>
    </row>
    <row r="682" spans="1:2" x14ac:dyDescent="0.3">
      <c r="A682" s="5">
        <v>75000</v>
      </c>
      <c r="B682" s="5" t="s">
        <v>8220</v>
      </c>
    </row>
    <row r="683" spans="1:2" x14ac:dyDescent="0.3">
      <c r="A683" s="5">
        <v>2500</v>
      </c>
      <c r="B683" s="5" t="s">
        <v>8220</v>
      </c>
    </row>
    <row r="684" spans="1:2" x14ac:dyDescent="0.3">
      <c r="A684" s="5">
        <v>50000</v>
      </c>
      <c r="B684" s="5" t="s">
        <v>8220</v>
      </c>
    </row>
    <row r="685" spans="1:2" x14ac:dyDescent="0.3">
      <c r="A685" s="5">
        <v>35000</v>
      </c>
      <c r="B685" s="5" t="s">
        <v>8220</v>
      </c>
    </row>
    <row r="686" spans="1:2" x14ac:dyDescent="0.3">
      <c r="A686" s="5">
        <v>320000</v>
      </c>
      <c r="B686" s="5" t="s">
        <v>8220</v>
      </c>
    </row>
    <row r="687" spans="1:2" x14ac:dyDescent="0.3">
      <c r="A687" s="5">
        <v>2000</v>
      </c>
      <c r="B687" s="5" t="s">
        <v>8220</v>
      </c>
    </row>
    <row r="688" spans="1:2" x14ac:dyDescent="0.3">
      <c r="A688" s="5">
        <v>500000</v>
      </c>
      <c r="B688" s="5" t="s">
        <v>8220</v>
      </c>
    </row>
    <row r="689" spans="1:2" x14ac:dyDescent="0.3">
      <c r="A689" s="5">
        <v>100000</v>
      </c>
      <c r="B689" s="5" t="s">
        <v>8220</v>
      </c>
    </row>
    <row r="690" spans="1:2" x14ac:dyDescent="0.3">
      <c r="A690" s="5">
        <v>20000</v>
      </c>
      <c r="B690" s="5" t="s">
        <v>8220</v>
      </c>
    </row>
    <row r="691" spans="1:2" x14ac:dyDescent="0.3">
      <c r="A691" s="5">
        <v>200000</v>
      </c>
      <c r="B691" s="5" t="s">
        <v>8220</v>
      </c>
    </row>
    <row r="692" spans="1:2" x14ac:dyDescent="0.3">
      <c r="A692" s="5">
        <v>20000</v>
      </c>
      <c r="B692" s="5" t="s">
        <v>8220</v>
      </c>
    </row>
    <row r="693" spans="1:2" x14ac:dyDescent="0.3">
      <c r="A693" s="5">
        <v>50000</v>
      </c>
      <c r="B693" s="5" t="s">
        <v>8220</v>
      </c>
    </row>
    <row r="694" spans="1:2" x14ac:dyDescent="0.3">
      <c r="A694" s="5">
        <v>20000</v>
      </c>
      <c r="B694" s="5" t="s">
        <v>8220</v>
      </c>
    </row>
    <row r="695" spans="1:2" x14ac:dyDescent="0.3">
      <c r="A695" s="5">
        <v>100000</v>
      </c>
      <c r="B695" s="5" t="s">
        <v>8220</v>
      </c>
    </row>
    <row r="696" spans="1:2" x14ac:dyDescent="0.3">
      <c r="A696" s="5">
        <v>150000</v>
      </c>
      <c r="B696" s="5" t="s">
        <v>8220</v>
      </c>
    </row>
    <row r="697" spans="1:2" x14ac:dyDescent="0.3">
      <c r="A697" s="5">
        <v>60000</v>
      </c>
      <c r="B697" s="5" t="s">
        <v>8220</v>
      </c>
    </row>
    <row r="698" spans="1:2" x14ac:dyDescent="0.3">
      <c r="A698" s="5">
        <v>175000</v>
      </c>
      <c r="B698" s="5" t="s">
        <v>8220</v>
      </c>
    </row>
    <row r="699" spans="1:2" x14ac:dyDescent="0.3">
      <c r="A699" s="5">
        <v>5000</v>
      </c>
      <c r="B699" s="5" t="s">
        <v>8220</v>
      </c>
    </row>
    <row r="700" spans="1:2" x14ac:dyDescent="0.3">
      <c r="A700" s="5">
        <v>100000</v>
      </c>
      <c r="B700" s="5" t="s">
        <v>8220</v>
      </c>
    </row>
    <row r="701" spans="1:2" x14ac:dyDescent="0.3">
      <c r="A701" s="5">
        <v>130000</v>
      </c>
      <c r="B701" s="5" t="s">
        <v>8220</v>
      </c>
    </row>
    <row r="702" spans="1:2" x14ac:dyDescent="0.3">
      <c r="A702" s="5">
        <v>15000</v>
      </c>
      <c r="B702" s="5" t="s">
        <v>8220</v>
      </c>
    </row>
    <row r="703" spans="1:2" x14ac:dyDescent="0.3">
      <c r="A703" s="5">
        <v>23000</v>
      </c>
      <c r="B703" s="5" t="s">
        <v>8220</v>
      </c>
    </row>
    <row r="704" spans="1:2" x14ac:dyDescent="0.3">
      <c r="A704" s="5">
        <v>15000</v>
      </c>
      <c r="B704" s="5" t="s">
        <v>8220</v>
      </c>
    </row>
    <row r="705" spans="1:2" x14ac:dyDescent="0.3">
      <c r="A705" s="5">
        <v>15000</v>
      </c>
      <c r="B705" s="5" t="s">
        <v>8220</v>
      </c>
    </row>
    <row r="706" spans="1:2" x14ac:dyDescent="0.3">
      <c r="A706" s="5">
        <v>55000</v>
      </c>
      <c r="B706" s="5" t="s">
        <v>8220</v>
      </c>
    </row>
    <row r="707" spans="1:2" x14ac:dyDescent="0.3">
      <c r="A707" s="5">
        <v>100000</v>
      </c>
      <c r="B707" s="5" t="s">
        <v>8220</v>
      </c>
    </row>
    <row r="708" spans="1:2" x14ac:dyDescent="0.3">
      <c r="A708" s="5">
        <v>100000</v>
      </c>
      <c r="B708" s="5" t="s">
        <v>8220</v>
      </c>
    </row>
    <row r="709" spans="1:2" x14ac:dyDescent="0.3">
      <c r="A709" s="5">
        <v>68000</v>
      </c>
      <c r="B709" s="5" t="s">
        <v>8220</v>
      </c>
    </row>
    <row r="710" spans="1:2" x14ac:dyDescent="0.3">
      <c r="A710" s="5">
        <v>40000</v>
      </c>
      <c r="B710" s="5" t="s">
        <v>8220</v>
      </c>
    </row>
    <row r="711" spans="1:2" x14ac:dyDescent="0.3">
      <c r="A711" s="5">
        <v>15000</v>
      </c>
      <c r="B711" s="5" t="s">
        <v>8220</v>
      </c>
    </row>
    <row r="712" spans="1:2" x14ac:dyDescent="0.3">
      <c r="A712" s="5">
        <v>1200</v>
      </c>
      <c r="B712" s="5" t="s">
        <v>8220</v>
      </c>
    </row>
    <row r="713" spans="1:2" x14ac:dyDescent="0.3">
      <c r="A713" s="5">
        <v>100000</v>
      </c>
      <c r="B713" s="5" t="s">
        <v>8220</v>
      </c>
    </row>
    <row r="714" spans="1:2" x14ac:dyDescent="0.3">
      <c r="A714" s="5">
        <v>48500</v>
      </c>
      <c r="B714" s="5" t="s">
        <v>8220</v>
      </c>
    </row>
    <row r="715" spans="1:2" x14ac:dyDescent="0.3">
      <c r="A715" s="5">
        <v>25000</v>
      </c>
      <c r="B715" s="5" t="s">
        <v>8220</v>
      </c>
    </row>
    <row r="716" spans="1:2" x14ac:dyDescent="0.3">
      <c r="A716" s="5">
        <v>15000</v>
      </c>
      <c r="B716" s="5" t="s">
        <v>8220</v>
      </c>
    </row>
    <row r="717" spans="1:2" x14ac:dyDescent="0.3">
      <c r="A717" s="5">
        <v>27500</v>
      </c>
      <c r="B717" s="5" t="s">
        <v>8220</v>
      </c>
    </row>
    <row r="718" spans="1:2" x14ac:dyDescent="0.3">
      <c r="A718" s="5">
        <v>7000</v>
      </c>
      <c r="B718" s="5" t="s">
        <v>8220</v>
      </c>
    </row>
    <row r="719" spans="1:2" x14ac:dyDescent="0.3">
      <c r="A719" s="5">
        <v>100000</v>
      </c>
      <c r="B719" s="5" t="s">
        <v>8220</v>
      </c>
    </row>
    <row r="720" spans="1:2" x14ac:dyDescent="0.3">
      <c r="A720" s="5">
        <v>12000</v>
      </c>
      <c r="B720" s="5" t="s">
        <v>8220</v>
      </c>
    </row>
    <row r="721" spans="1:2" x14ac:dyDescent="0.3">
      <c r="A721" s="5">
        <v>15000</v>
      </c>
      <c r="B721" s="5" t="s">
        <v>8220</v>
      </c>
    </row>
    <row r="722" spans="1:2" x14ac:dyDescent="0.3">
      <c r="A722" s="5">
        <v>1900</v>
      </c>
      <c r="B722" s="5" t="s">
        <v>8218</v>
      </c>
    </row>
    <row r="723" spans="1:2" x14ac:dyDescent="0.3">
      <c r="A723" s="5">
        <v>8200</v>
      </c>
      <c r="B723" s="5" t="s">
        <v>8218</v>
      </c>
    </row>
    <row r="724" spans="1:2" x14ac:dyDescent="0.3">
      <c r="A724" s="5">
        <v>25000</v>
      </c>
      <c r="B724" s="5" t="s">
        <v>8218</v>
      </c>
    </row>
    <row r="725" spans="1:2" x14ac:dyDescent="0.3">
      <c r="A725" s="5">
        <v>5000</v>
      </c>
      <c r="B725" s="5" t="s">
        <v>8218</v>
      </c>
    </row>
    <row r="726" spans="1:2" x14ac:dyDescent="0.3">
      <c r="A726" s="5">
        <v>7000</v>
      </c>
      <c r="B726" s="5" t="s">
        <v>8218</v>
      </c>
    </row>
    <row r="727" spans="1:2" x14ac:dyDescent="0.3">
      <c r="A727" s="5">
        <v>20000</v>
      </c>
      <c r="B727" s="5" t="s">
        <v>8218</v>
      </c>
    </row>
    <row r="728" spans="1:2" x14ac:dyDescent="0.3">
      <c r="A728" s="5">
        <v>2500</v>
      </c>
      <c r="B728" s="5" t="s">
        <v>8218</v>
      </c>
    </row>
    <row r="729" spans="1:2" x14ac:dyDescent="0.3">
      <c r="A729" s="5">
        <v>3500</v>
      </c>
      <c r="B729" s="5" t="s">
        <v>8218</v>
      </c>
    </row>
    <row r="730" spans="1:2" x14ac:dyDescent="0.3">
      <c r="A730" s="5">
        <v>7500</v>
      </c>
      <c r="B730" s="5" t="s">
        <v>8218</v>
      </c>
    </row>
    <row r="731" spans="1:2" x14ac:dyDescent="0.3">
      <c r="A731" s="5">
        <v>4000</v>
      </c>
      <c r="B731" s="5" t="s">
        <v>8218</v>
      </c>
    </row>
    <row r="732" spans="1:2" x14ac:dyDescent="0.3">
      <c r="A732" s="5">
        <v>20000</v>
      </c>
      <c r="B732" s="5" t="s">
        <v>8218</v>
      </c>
    </row>
    <row r="733" spans="1:2" x14ac:dyDescent="0.3">
      <c r="A733" s="5">
        <v>5000</v>
      </c>
      <c r="B733" s="5" t="s">
        <v>8218</v>
      </c>
    </row>
    <row r="734" spans="1:2" x14ac:dyDescent="0.3">
      <c r="A734" s="5">
        <v>40</v>
      </c>
      <c r="B734" s="5" t="s">
        <v>8218</v>
      </c>
    </row>
    <row r="735" spans="1:2" x14ac:dyDescent="0.3">
      <c r="A735" s="5">
        <v>2500</v>
      </c>
      <c r="B735" s="5" t="s">
        <v>8218</v>
      </c>
    </row>
    <row r="736" spans="1:2" x14ac:dyDescent="0.3">
      <c r="A736" s="5">
        <v>8500</v>
      </c>
      <c r="B736" s="5" t="s">
        <v>8218</v>
      </c>
    </row>
    <row r="737" spans="1:2" x14ac:dyDescent="0.3">
      <c r="A737" s="5">
        <v>47000</v>
      </c>
      <c r="B737" s="5" t="s">
        <v>8218</v>
      </c>
    </row>
    <row r="738" spans="1:2" x14ac:dyDescent="0.3">
      <c r="A738" s="5">
        <v>3600</v>
      </c>
      <c r="B738" s="5" t="s">
        <v>8218</v>
      </c>
    </row>
    <row r="739" spans="1:2" x14ac:dyDescent="0.3">
      <c r="A739" s="5">
        <v>5000</v>
      </c>
      <c r="B739" s="5" t="s">
        <v>8218</v>
      </c>
    </row>
    <row r="740" spans="1:2" x14ac:dyDescent="0.3">
      <c r="A740" s="5">
        <v>1500</v>
      </c>
      <c r="B740" s="5" t="s">
        <v>8218</v>
      </c>
    </row>
    <row r="741" spans="1:2" x14ac:dyDescent="0.3">
      <c r="A741" s="5">
        <v>6000</v>
      </c>
      <c r="B741" s="5" t="s">
        <v>8218</v>
      </c>
    </row>
    <row r="742" spans="1:2" x14ac:dyDescent="0.3">
      <c r="A742" s="5">
        <v>3000</v>
      </c>
      <c r="B742" s="5" t="s">
        <v>8218</v>
      </c>
    </row>
    <row r="743" spans="1:2" x14ac:dyDescent="0.3">
      <c r="A743" s="5">
        <v>13000</v>
      </c>
      <c r="B743" s="5" t="s">
        <v>8218</v>
      </c>
    </row>
    <row r="744" spans="1:2" x14ac:dyDescent="0.3">
      <c r="A744" s="5">
        <v>1400</v>
      </c>
      <c r="B744" s="5" t="s">
        <v>8218</v>
      </c>
    </row>
    <row r="745" spans="1:2" x14ac:dyDescent="0.3">
      <c r="A745" s="5">
        <v>550</v>
      </c>
      <c r="B745" s="5" t="s">
        <v>8218</v>
      </c>
    </row>
    <row r="746" spans="1:2" x14ac:dyDescent="0.3">
      <c r="A746" s="5">
        <v>5000</v>
      </c>
      <c r="B746" s="5" t="s">
        <v>8218</v>
      </c>
    </row>
    <row r="747" spans="1:2" x14ac:dyDescent="0.3">
      <c r="A747" s="5">
        <v>2220</v>
      </c>
      <c r="B747" s="5" t="s">
        <v>8218</v>
      </c>
    </row>
    <row r="748" spans="1:2" x14ac:dyDescent="0.3">
      <c r="A748" s="5">
        <v>2987</v>
      </c>
      <c r="B748" s="5" t="s">
        <v>8218</v>
      </c>
    </row>
    <row r="749" spans="1:2" x14ac:dyDescent="0.3">
      <c r="A749" s="5">
        <v>7000</v>
      </c>
      <c r="B749" s="5" t="s">
        <v>8218</v>
      </c>
    </row>
    <row r="750" spans="1:2" x14ac:dyDescent="0.3">
      <c r="A750" s="5">
        <v>2000</v>
      </c>
      <c r="B750" s="5" t="s">
        <v>8218</v>
      </c>
    </row>
    <row r="751" spans="1:2" x14ac:dyDescent="0.3">
      <c r="A751" s="5">
        <v>10000</v>
      </c>
      <c r="B751" s="5" t="s">
        <v>8218</v>
      </c>
    </row>
    <row r="752" spans="1:2" x14ac:dyDescent="0.3">
      <c r="A752" s="5">
        <v>4444</v>
      </c>
      <c r="B752" s="5" t="s">
        <v>8218</v>
      </c>
    </row>
    <row r="753" spans="1:2" x14ac:dyDescent="0.3">
      <c r="A753" s="5">
        <v>3000</v>
      </c>
      <c r="B753" s="5" t="s">
        <v>8218</v>
      </c>
    </row>
    <row r="754" spans="1:2" x14ac:dyDescent="0.3">
      <c r="A754" s="5">
        <v>5000</v>
      </c>
      <c r="B754" s="5" t="s">
        <v>8218</v>
      </c>
    </row>
    <row r="755" spans="1:2" x14ac:dyDescent="0.3">
      <c r="A755" s="5">
        <v>10000</v>
      </c>
      <c r="B755" s="5" t="s">
        <v>8218</v>
      </c>
    </row>
    <row r="756" spans="1:2" x14ac:dyDescent="0.3">
      <c r="A756" s="5">
        <v>2000</v>
      </c>
      <c r="B756" s="5" t="s">
        <v>8218</v>
      </c>
    </row>
    <row r="757" spans="1:2" x14ac:dyDescent="0.3">
      <c r="A757" s="5">
        <v>2500</v>
      </c>
      <c r="B757" s="5" t="s">
        <v>8218</v>
      </c>
    </row>
    <row r="758" spans="1:2" x14ac:dyDescent="0.3">
      <c r="A758" s="5">
        <v>700</v>
      </c>
      <c r="B758" s="5" t="s">
        <v>8218</v>
      </c>
    </row>
    <row r="759" spans="1:2" x14ac:dyDescent="0.3">
      <c r="A759" s="5">
        <v>250</v>
      </c>
      <c r="B759" s="5" t="s">
        <v>8218</v>
      </c>
    </row>
    <row r="760" spans="1:2" x14ac:dyDescent="0.3">
      <c r="A760" s="5">
        <v>2500</v>
      </c>
      <c r="B760" s="5" t="s">
        <v>8218</v>
      </c>
    </row>
    <row r="761" spans="1:2" x14ac:dyDescent="0.3">
      <c r="A761" s="5">
        <v>5000</v>
      </c>
      <c r="B761" s="5" t="s">
        <v>8218</v>
      </c>
    </row>
    <row r="762" spans="1:2" x14ac:dyDescent="0.3">
      <c r="A762" s="5">
        <v>2200</v>
      </c>
      <c r="B762" s="5" t="s">
        <v>8220</v>
      </c>
    </row>
    <row r="763" spans="1:2" x14ac:dyDescent="0.3">
      <c r="A763" s="5">
        <v>5000</v>
      </c>
      <c r="B763" s="5" t="s">
        <v>8220</v>
      </c>
    </row>
    <row r="764" spans="1:2" x14ac:dyDescent="0.3">
      <c r="A764" s="5">
        <v>3500</v>
      </c>
      <c r="B764" s="5" t="s">
        <v>8220</v>
      </c>
    </row>
    <row r="765" spans="1:2" x14ac:dyDescent="0.3">
      <c r="A765" s="5">
        <v>4290</v>
      </c>
      <c r="B765" s="5" t="s">
        <v>8220</v>
      </c>
    </row>
    <row r="766" spans="1:2" x14ac:dyDescent="0.3">
      <c r="A766" s="5">
        <v>5000</v>
      </c>
      <c r="B766" s="5" t="s">
        <v>8220</v>
      </c>
    </row>
    <row r="767" spans="1:2" x14ac:dyDescent="0.3">
      <c r="A767" s="5">
        <v>7000</v>
      </c>
      <c r="B767" s="5" t="s">
        <v>8220</v>
      </c>
    </row>
    <row r="768" spans="1:2" x14ac:dyDescent="0.3">
      <c r="A768" s="5">
        <v>4000</v>
      </c>
      <c r="B768" s="5" t="s">
        <v>8220</v>
      </c>
    </row>
    <row r="769" spans="1:2" x14ac:dyDescent="0.3">
      <c r="A769" s="5">
        <v>5000</v>
      </c>
      <c r="B769" s="5" t="s">
        <v>8220</v>
      </c>
    </row>
    <row r="770" spans="1:2" x14ac:dyDescent="0.3">
      <c r="A770" s="5">
        <v>2500</v>
      </c>
      <c r="B770" s="5" t="s">
        <v>8220</v>
      </c>
    </row>
    <row r="771" spans="1:2" x14ac:dyDescent="0.3">
      <c r="A771" s="5">
        <v>4000</v>
      </c>
      <c r="B771" s="5" t="s">
        <v>8220</v>
      </c>
    </row>
    <row r="772" spans="1:2" x14ac:dyDescent="0.3">
      <c r="A772" s="5">
        <v>17500</v>
      </c>
      <c r="B772" s="5" t="s">
        <v>8220</v>
      </c>
    </row>
    <row r="773" spans="1:2" x14ac:dyDescent="0.3">
      <c r="A773" s="5">
        <v>38000</v>
      </c>
      <c r="B773" s="5" t="s">
        <v>8220</v>
      </c>
    </row>
    <row r="774" spans="1:2" x14ac:dyDescent="0.3">
      <c r="A774" s="5">
        <v>1500</v>
      </c>
      <c r="B774" s="5" t="s">
        <v>8220</v>
      </c>
    </row>
    <row r="775" spans="1:2" x14ac:dyDescent="0.3">
      <c r="A775" s="5">
        <v>3759</v>
      </c>
      <c r="B775" s="5" t="s">
        <v>8220</v>
      </c>
    </row>
    <row r="776" spans="1:2" x14ac:dyDescent="0.3">
      <c r="A776" s="5">
        <v>500</v>
      </c>
      <c r="B776" s="5" t="s">
        <v>8220</v>
      </c>
    </row>
    <row r="777" spans="1:2" x14ac:dyDescent="0.3">
      <c r="A777" s="5">
        <v>10000</v>
      </c>
      <c r="B777" s="5" t="s">
        <v>8220</v>
      </c>
    </row>
    <row r="778" spans="1:2" x14ac:dyDescent="0.3">
      <c r="A778" s="5">
        <v>7000</v>
      </c>
      <c r="B778" s="5" t="s">
        <v>8220</v>
      </c>
    </row>
    <row r="779" spans="1:2" x14ac:dyDescent="0.3">
      <c r="A779" s="5">
        <v>3000</v>
      </c>
      <c r="B779" s="5" t="s">
        <v>8220</v>
      </c>
    </row>
    <row r="780" spans="1:2" x14ac:dyDescent="0.3">
      <c r="A780" s="5">
        <v>500</v>
      </c>
      <c r="B780" s="5" t="s">
        <v>8220</v>
      </c>
    </row>
    <row r="781" spans="1:2" x14ac:dyDescent="0.3">
      <c r="A781" s="5">
        <v>15000</v>
      </c>
      <c r="B781" s="5" t="s">
        <v>8220</v>
      </c>
    </row>
    <row r="782" spans="1:2" x14ac:dyDescent="0.3">
      <c r="A782" s="5">
        <v>1000</v>
      </c>
      <c r="B782" s="5" t="s">
        <v>8218</v>
      </c>
    </row>
    <row r="783" spans="1:2" x14ac:dyDescent="0.3">
      <c r="A783" s="5">
        <v>800</v>
      </c>
      <c r="B783" s="5" t="s">
        <v>8218</v>
      </c>
    </row>
    <row r="784" spans="1:2" x14ac:dyDescent="0.3">
      <c r="A784" s="5">
        <v>700</v>
      </c>
      <c r="B784" s="5" t="s">
        <v>8218</v>
      </c>
    </row>
    <row r="785" spans="1:2" x14ac:dyDescent="0.3">
      <c r="A785" s="5">
        <v>1500</v>
      </c>
      <c r="B785" s="5" t="s">
        <v>8218</v>
      </c>
    </row>
    <row r="786" spans="1:2" x14ac:dyDescent="0.3">
      <c r="A786" s="5">
        <v>1000</v>
      </c>
      <c r="B786" s="5" t="s">
        <v>8218</v>
      </c>
    </row>
    <row r="787" spans="1:2" x14ac:dyDescent="0.3">
      <c r="A787" s="5">
        <v>500</v>
      </c>
      <c r="B787" s="5" t="s">
        <v>8218</v>
      </c>
    </row>
    <row r="788" spans="1:2" x14ac:dyDescent="0.3">
      <c r="A788" s="5">
        <v>5000</v>
      </c>
      <c r="B788" s="5" t="s">
        <v>8218</v>
      </c>
    </row>
    <row r="789" spans="1:2" x14ac:dyDescent="0.3">
      <c r="A789" s="5">
        <v>1200</v>
      </c>
      <c r="B789" s="5" t="s">
        <v>8218</v>
      </c>
    </row>
    <row r="790" spans="1:2" x14ac:dyDescent="0.3">
      <c r="A790" s="5">
        <v>1000</v>
      </c>
      <c r="B790" s="5" t="s">
        <v>8218</v>
      </c>
    </row>
    <row r="791" spans="1:2" x14ac:dyDescent="0.3">
      <c r="A791" s="5">
        <v>1700</v>
      </c>
      <c r="B791" s="5" t="s">
        <v>8218</v>
      </c>
    </row>
    <row r="792" spans="1:2" x14ac:dyDescent="0.3">
      <c r="A792" s="5">
        <v>10000</v>
      </c>
      <c r="B792" s="5" t="s">
        <v>8218</v>
      </c>
    </row>
    <row r="793" spans="1:2" x14ac:dyDescent="0.3">
      <c r="A793" s="5">
        <v>7500</v>
      </c>
      <c r="B793" s="5" t="s">
        <v>8218</v>
      </c>
    </row>
    <row r="794" spans="1:2" x14ac:dyDescent="0.3">
      <c r="A794" s="5">
        <v>2500</v>
      </c>
      <c r="B794" s="5" t="s">
        <v>8218</v>
      </c>
    </row>
    <row r="795" spans="1:2" x14ac:dyDescent="0.3">
      <c r="A795" s="5">
        <v>2750</v>
      </c>
      <c r="B795" s="5" t="s">
        <v>8218</v>
      </c>
    </row>
    <row r="796" spans="1:2" x14ac:dyDescent="0.3">
      <c r="A796" s="5">
        <v>8000</v>
      </c>
      <c r="B796" s="5" t="s">
        <v>8218</v>
      </c>
    </row>
    <row r="797" spans="1:2" x14ac:dyDescent="0.3">
      <c r="A797" s="5">
        <v>14000</v>
      </c>
      <c r="B797" s="5" t="s">
        <v>8218</v>
      </c>
    </row>
    <row r="798" spans="1:2" x14ac:dyDescent="0.3">
      <c r="A798" s="5">
        <v>10000</v>
      </c>
      <c r="B798" s="5" t="s">
        <v>8218</v>
      </c>
    </row>
    <row r="799" spans="1:2" x14ac:dyDescent="0.3">
      <c r="A799" s="5">
        <v>3000</v>
      </c>
      <c r="B799" s="5" t="s">
        <v>8218</v>
      </c>
    </row>
    <row r="800" spans="1:2" x14ac:dyDescent="0.3">
      <c r="A800" s="5">
        <v>3500</v>
      </c>
      <c r="B800" s="5" t="s">
        <v>8218</v>
      </c>
    </row>
    <row r="801" spans="1:2" x14ac:dyDescent="0.3">
      <c r="A801" s="5">
        <v>5000</v>
      </c>
      <c r="B801" s="5" t="s">
        <v>8218</v>
      </c>
    </row>
    <row r="802" spans="1:2" x14ac:dyDescent="0.3">
      <c r="A802" s="5">
        <v>1500</v>
      </c>
      <c r="B802" s="5" t="s">
        <v>8218</v>
      </c>
    </row>
    <row r="803" spans="1:2" x14ac:dyDescent="0.3">
      <c r="A803" s="5">
        <v>2000</v>
      </c>
      <c r="B803" s="5" t="s">
        <v>8218</v>
      </c>
    </row>
    <row r="804" spans="1:2" x14ac:dyDescent="0.3">
      <c r="A804" s="5">
        <v>6000</v>
      </c>
      <c r="B804" s="5" t="s">
        <v>8218</v>
      </c>
    </row>
    <row r="805" spans="1:2" x14ac:dyDescent="0.3">
      <c r="A805" s="5">
        <v>2300</v>
      </c>
      <c r="B805" s="5" t="s">
        <v>8218</v>
      </c>
    </row>
    <row r="806" spans="1:2" x14ac:dyDescent="0.3">
      <c r="A806" s="5">
        <v>5500</v>
      </c>
      <c r="B806" s="5" t="s">
        <v>8218</v>
      </c>
    </row>
    <row r="807" spans="1:2" x14ac:dyDescent="0.3">
      <c r="A807" s="5">
        <v>3000</v>
      </c>
      <c r="B807" s="5" t="s">
        <v>8218</v>
      </c>
    </row>
    <row r="808" spans="1:2" x14ac:dyDescent="0.3">
      <c r="A808" s="5">
        <v>8000</v>
      </c>
      <c r="B808" s="5" t="s">
        <v>8218</v>
      </c>
    </row>
    <row r="809" spans="1:2" x14ac:dyDescent="0.3">
      <c r="A809" s="5">
        <v>4000</v>
      </c>
      <c r="B809" s="5" t="s">
        <v>8218</v>
      </c>
    </row>
    <row r="810" spans="1:2" x14ac:dyDescent="0.3">
      <c r="A810" s="5">
        <v>4500</v>
      </c>
      <c r="B810" s="5" t="s">
        <v>8218</v>
      </c>
    </row>
    <row r="811" spans="1:2" x14ac:dyDescent="0.3">
      <c r="A811" s="5">
        <v>4000</v>
      </c>
      <c r="B811" s="5" t="s">
        <v>8218</v>
      </c>
    </row>
    <row r="812" spans="1:2" x14ac:dyDescent="0.3">
      <c r="A812" s="5">
        <v>1500</v>
      </c>
      <c r="B812" s="5" t="s">
        <v>8218</v>
      </c>
    </row>
    <row r="813" spans="1:2" x14ac:dyDescent="0.3">
      <c r="A813" s="5">
        <v>1000</v>
      </c>
      <c r="B813" s="5" t="s">
        <v>8218</v>
      </c>
    </row>
    <row r="814" spans="1:2" x14ac:dyDescent="0.3">
      <c r="A814" s="5">
        <v>600</v>
      </c>
      <c r="B814" s="5" t="s">
        <v>8218</v>
      </c>
    </row>
    <row r="815" spans="1:2" x14ac:dyDescent="0.3">
      <c r="A815" s="5">
        <v>1500</v>
      </c>
      <c r="B815" s="5" t="s">
        <v>8218</v>
      </c>
    </row>
    <row r="816" spans="1:2" x14ac:dyDescent="0.3">
      <c r="A816" s="5">
        <v>1000</v>
      </c>
      <c r="B816" s="5" t="s">
        <v>8218</v>
      </c>
    </row>
    <row r="817" spans="1:2" x14ac:dyDescent="0.3">
      <c r="A817" s="5">
        <v>4000</v>
      </c>
      <c r="B817" s="5" t="s">
        <v>8218</v>
      </c>
    </row>
    <row r="818" spans="1:2" x14ac:dyDescent="0.3">
      <c r="A818" s="5">
        <v>7000</v>
      </c>
      <c r="B818" s="5" t="s">
        <v>8218</v>
      </c>
    </row>
    <row r="819" spans="1:2" x14ac:dyDescent="0.3">
      <c r="A819" s="5">
        <v>1500</v>
      </c>
      <c r="B819" s="5" t="s">
        <v>8218</v>
      </c>
    </row>
    <row r="820" spans="1:2" x14ac:dyDescent="0.3">
      <c r="A820" s="5">
        <v>350</v>
      </c>
      <c r="B820" s="5" t="s">
        <v>8218</v>
      </c>
    </row>
    <row r="821" spans="1:2" x14ac:dyDescent="0.3">
      <c r="A821" s="5">
        <v>400</v>
      </c>
      <c r="B821" s="5" t="s">
        <v>8218</v>
      </c>
    </row>
    <row r="822" spans="1:2" x14ac:dyDescent="0.3">
      <c r="A822" s="5">
        <v>2000</v>
      </c>
      <c r="B822" s="5" t="s">
        <v>8218</v>
      </c>
    </row>
    <row r="823" spans="1:2" x14ac:dyDescent="0.3">
      <c r="A823" s="5">
        <v>17482</v>
      </c>
      <c r="B823" s="5" t="s">
        <v>8218</v>
      </c>
    </row>
    <row r="824" spans="1:2" x14ac:dyDescent="0.3">
      <c r="A824" s="5">
        <v>3000</v>
      </c>
      <c r="B824" s="5" t="s">
        <v>8218</v>
      </c>
    </row>
    <row r="825" spans="1:2" x14ac:dyDescent="0.3">
      <c r="A825" s="5">
        <v>800</v>
      </c>
      <c r="B825" s="5" t="s">
        <v>8218</v>
      </c>
    </row>
    <row r="826" spans="1:2" x14ac:dyDescent="0.3">
      <c r="A826" s="5">
        <v>1600</v>
      </c>
      <c r="B826" s="5" t="s">
        <v>8218</v>
      </c>
    </row>
    <row r="827" spans="1:2" x14ac:dyDescent="0.3">
      <c r="A827" s="5">
        <v>12500</v>
      </c>
      <c r="B827" s="5" t="s">
        <v>8218</v>
      </c>
    </row>
    <row r="828" spans="1:2" x14ac:dyDescent="0.3">
      <c r="A828" s="5">
        <v>5500</v>
      </c>
      <c r="B828" s="5" t="s">
        <v>8218</v>
      </c>
    </row>
    <row r="829" spans="1:2" x14ac:dyDescent="0.3">
      <c r="A829" s="5">
        <v>300</v>
      </c>
      <c r="B829" s="5" t="s">
        <v>8218</v>
      </c>
    </row>
    <row r="830" spans="1:2" x14ac:dyDescent="0.3">
      <c r="A830" s="5">
        <v>1300</v>
      </c>
      <c r="B830" s="5" t="s">
        <v>8218</v>
      </c>
    </row>
    <row r="831" spans="1:2" x14ac:dyDescent="0.3">
      <c r="A831" s="5">
        <v>500</v>
      </c>
      <c r="B831" s="5" t="s">
        <v>8218</v>
      </c>
    </row>
    <row r="832" spans="1:2" x14ac:dyDescent="0.3">
      <c r="A832" s="5">
        <v>1800</v>
      </c>
      <c r="B832" s="5" t="s">
        <v>8218</v>
      </c>
    </row>
    <row r="833" spans="1:2" x14ac:dyDescent="0.3">
      <c r="A833" s="5">
        <v>1500</v>
      </c>
      <c r="B833" s="5" t="s">
        <v>8218</v>
      </c>
    </row>
    <row r="834" spans="1:2" x14ac:dyDescent="0.3">
      <c r="A834" s="5">
        <v>15000</v>
      </c>
      <c r="B834" s="5" t="s">
        <v>8218</v>
      </c>
    </row>
    <row r="835" spans="1:2" x14ac:dyDescent="0.3">
      <c r="A835" s="5">
        <v>6000</v>
      </c>
      <c r="B835" s="5" t="s">
        <v>8218</v>
      </c>
    </row>
    <row r="836" spans="1:2" x14ac:dyDescent="0.3">
      <c r="A836" s="5">
        <v>5500</v>
      </c>
      <c r="B836" s="5" t="s">
        <v>8218</v>
      </c>
    </row>
    <row r="837" spans="1:2" x14ac:dyDescent="0.3">
      <c r="A837" s="5">
        <v>2000</v>
      </c>
      <c r="B837" s="5" t="s">
        <v>8218</v>
      </c>
    </row>
    <row r="838" spans="1:2" x14ac:dyDescent="0.3">
      <c r="A838" s="5">
        <v>5000</v>
      </c>
      <c r="B838" s="5" t="s">
        <v>8218</v>
      </c>
    </row>
    <row r="839" spans="1:2" x14ac:dyDescent="0.3">
      <c r="A839" s="5">
        <v>2500</v>
      </c>
      <c r="B839" s="5" t="s">
        <v>8218</v>
      </c>
    </row>
    <row r="840" spans="1:2" x14ac:dyDescent="0.3">
      <c r="A840" s="5">
        <v>2000</v>
      </c>
      <c r="B840" s="5" t="s">
        <v>8218</v>
      </c>
    </row>
    <row r="841" spans="1:2" x14ac:dyDescent="0.3">
      <c r="A841" s="5">
        <v>5000</v>
      </c>
      <c r="B841" s="5" t="s">
        <v>8218</v>
      </c>
    </row>
    <row r="842" spans="1:2" x14ac:dyDescent="0.3">
      <c r="A842" s="5">
        <v>10000</v>
      </c>
      <c r="B842" s="5" t="s">
        <v>8218</v>
      </c>
    </row>
    <row r="843" spans="1:2" x14ac:dyDescent="0.3">
      <c r="A843" s="5">
        <v>5000</v>
      </c>
      <c r="B843" s="5" t="s">
        <v>8218</v>
      </c>
    </row>
    <row r="844" spans="1:2" x14ac:dyDescent="0.3">
      <c r="A844" s="5">
        <v>2500</v>
      </c>
      <c r="B844" s="5" t="s">
        <v>8218</v>
      </c>
    </row>
    <row r="845" spans="1:2" x14ac:dyDescent="0.3">
      <c r="A845" s="5">
        <v>3000</v>
      </c>
      <c r="B845" s="5" t="s">
        <v>8218</v>
      </c>
    </row>
    <row r="846" spans="1:2" x14ac:dyDescent="0.3">
      <c r="A846" s="5">
        <v>3000</v>
      </c>
      <c r="B846" s="5" t="s">
        <v>8218</v>
      </c>
    </row>
    <row r="847" spans="1:2" x14ac:dyDescent="0.3">
      <c r="A847" s="5">
        <v>5000</v>
      </c>
      <c r="B847" s="5" t="s">
        <v>8218</v>
      </c>
    </row>
    <row r="848" spans="1:2" x14ac:dyDescent="0.3">
      <c r="A848" s="5">
        <v>1100</v>
      </c>
      <c r="B848" s="5" t="s">
        <v>8218</v>
      </c>
    </row>
    <row r="849" spans="1:2" x14ac:dyDescent="0.3">
      <c r="A849" s="5">
        <v>10</v>
      </c>
      <c r="B849" s="5" t="s">
        <v>8218</v>
      </c>
    </row>
    <row r="850" spans="1:2" x14ac:dyDescent="0.3">
      <c r="A850" s="5">
        <v>300</v>
      </c>
      <c r="B850" s="5" t="s">
        <v>8218</v>
      </c>
    </row>
    <row r="851" spans="1:2" x14ac:dyDescent="0.3">
      <c r="A851" s="5">
        <v>4000</v>
      </c>
      <c r="B851" s="5" t="s">
        <v>8218</v>
      </c>
    </row>
    <row r="852" spans="1:2" x14ac:dyDescent="0.3">
      <c r="A852" s="5">
        <v>4000</v>
      </c>
      <c r="B852" s="5" t="s">
        <v>8218</v>
      </c>
    </row>
    <row r="853" spans="1:2" x14ac:dyDescent="0.3">
      <c r="A853" s="5">
        <v>2000</v>
      </c>
      <c r="B853" s="5" t="s">
        <v>8218</v>
      </c>
    </row>
    <row r="854" spans="1:2" x14ac:dyDescent="0.3">
      <c r="A854" s="5">
        <v>3500</v>
      </c>
      <c r="B854" s="5" t="s">
        <v>8218</v>
      </c>
    </row>
    <row r="855" spans="1:2" x14ac:dyDescent="0.3">
      <c r="A855" s="5">
        <v>300</v>
      </c>
      <c r="B855" s="5" t="s">
        <v>8218</v>
      </c>
    </row>
    <row r="856" spans="1:2" x14ac:dyDescent="0.3">
      <c r="A856" s="5">
        <v>27800</v>
      </c>
      <c r="B856" s="5" t="s">
        <v>8218</v>
      </c>
    </row>
    <row r="857" spans="1:2" x14ac:dyDescent="0.3">
      <c r="A857" s="5">
        <v>1450</v>
      </c>
      <c r="B857" s="5" t="s">
        <v>8218</v>
      </c>
    </row>
    <row r="858" spans="1:2" x14ac:dyDescent="0.3">
      <c r="A858" s="5">
        <v>250</v>
      </c>
      <c r="B858" s="5" t="s">
        <v>8218</v>
      </c>
    </row>
    <row r="859" spans="1:2" x14ac:dyDescent="0.3">
      <c r="A859" s="5">
        <v>1200</v>
      </c>
      <c r="B859" s="5" t="s">
        <v>8218</v>
      </c>
    </row>
    <row r="860" spans="1:2" x14ac:dyDescent="0.3">
      <c r="A860" s="5">
        <v>1200</v>
      </c>
      <c r="B860" s="5" t="s">
        <v>8218</v>
      </c>
    </row>
    <row r="861" spans="1:2" x14ac:dyDescent="0.3">
      <c r="A861" s="5">
        <v>4000</v>
      </c>
      <c r="B861" s="5" t="s">
        <v>8218</v>
      </c>
    </row>
    <row r="862" spans="1:2" x14ac:dyDescent="0.3">
      <c r="A862" s="5">
        <v>14000</v>
      </c>
      <c r="B862" s="5" t="s">
        <v>8220</v>
      </c>
    </row>
    <row r="863" spans="1:2" x14ac:dyDescent="0.3">
      <c r="A863" s="5">
        <v>4500</v>
      </c>
      <c r="B863" s="5" t="s">
        <v>8220</v>
      </c>
    </row>
    <row r="864" spans="1:2" x14ac:dyDescent="0.3">
      <c r="A864" s="5">
        <v>50000</v>
      </c>
      <c r="B864" s="5" t="s">
        <v>8220</v>
      </c>
    </row>
    <row r="865" spans="1:2" x14ac:dyDescent="0.3">
      <c r="A865" s="5">
        <v>2000</v>
      </c>
      <c r="B865" s="5" t="s">
        <v>8220</v>
      </c>
    </row>
    <row r="866" spans="1:2" x14ac:dyDescent="0.3">
      <c r="A866" s="5">
        <v>6500</v>
      </c>
      <c r="B866" s="5" t="s">
        <v>8220</v>
      </c>
    </row>
    <row r="867" spans="1:2" x14ac:dyDescent="0.3">
      <c r="A867" s="5">
        <v>2200</v>
      </c>
      <c r="B867" s="5" t="s">
        <v>8220</v>
      </c>
    </row>
    <row r="868" spans="1:2" x14ac:dyDescent="0.3">
      <c r="A868" s="5">
        <v>3500</v>
      </c>
      <c r="B868" s="5" t="s">
        <v>8220</v>
      </c>
    </row>
    <row r="869" spans="1:2" x14ac:dyDescent="0.3">
      <c r="A869" s="5">
        <v>5000</v>
      </c>
      <c r="B869" s="5" t="s">
        <v>8220</v>
      </c>
    </row>
    <row r="870" spans="1:2" x14ac:dyDescent="0.3">
      <c r="A870" s="5">
        <v>45000</v>
      </c>
      <c r="B870" s="5" t="s">
        <v>8220</v>
      </c>
    </row>
    <row r="871" spans="1:2" x14ac:dyDescent="0.3">
      <c r="A871" s="5">
        <v>8800</v>
      </c>
      <c r="B871" s="5" t="s">
        <v>8220</v>
      </c>
    </row>
    <row r="872" spans="1:2" x14ac:dyDescent="0.3">
      <c r="A872" s="5">
        <v>20000</v>
      </c>
      <c r="B872" s="5" t="s">
        <v>8220</v>
      </c>
    </row>
    <row r="873" spans="1:2" x14ac:dyDescent="0.3">
      <c r="A873" s="5">
        <v>6000</v>
      </c>
      <c r="B873" s="5" t="s">
        <v>8220</v>
      </c>
    </row>
    <row r="874" spans="1:2" x14ac:dyDescent="0.3">
      <c r="A874" s="5">
        <v>8000</v>
      </c>
      <c r="B874" s="5" t="s">
        <v>8220</v>
      </c>
    </row>
    <row r="875" spans="1:2" x14ac:dyDescent="0.3">
      <c r="A875" s="5">
        <v>3500</v>
      </c>
      <c r="B875" s="5" t="s">
        <v>8220</v>
      </c>
    </row>
    <row r="876" spans="1:2" x14ac:dyDescent="0.3">
      <c r="A876" s="5">
        <v>3000</v>
      </c>
      <c r="B876" s="5" t="s">
        <v>8220</v>
      </c>
    </row>
    <row r="877" spans="1:2" x14ac:dyDescent="0.3">
      <c r="A877" s="5">
        <v>5000</v>
      </c>
      <c r="B877" s="5" t="s">
        <v>8220</v>
      </c>
    </row>
    <row r="878" spans="1:2" x14ac:dyDescent="0.3">
      <c r="A878" s="5">
        <v>3152</v>
      </c>
      <c r="B878" s="5" t="s">
        <v>8220</v>
      </c>
    </row>
    <row r="879" spans="1:2" x14ac:dyDescent="0.3">
      <c r="A879" s="5">
        <v>2000</v>
      </c>
      <c r="B879" s="5" t="s">
        <v>8220</v>
      </c>
    </row>
    <row r="880" spans="1:2" x14ac:dyDescent="0.3">
      <c r="A880" s="5">
        <v>5000</v>
      </c>
      <c r="B880" s="5" t="s">
        <v>8220</v>
      </c>
    </row>
    <row r="881" spans="1:2" x14ac:dyDescent="0.3">
      <c r="A881" s="5">
        <v>2100</v>
      </c>
      <c r="B881" s="5" t="s">
        <v>8220</v>
      </c>
    </row>
    <row r="882" spans="1:2" x14ac:dyDescent="0.3">
      <c r="A882" s="5">
        <v>3780</v>
      </c>
      <c r="B882" s="5" t="s">
        <v>8220</v>
      </c>
    </row>
    <row r="883" spans="1:2" x14ac:dyDescent="0.3">
      <c r="A883" s="5">
        <v>3750</v>
      </c>
      <c r="B883" s="5" t="s">
        <v>8220</v>
      </c>
    </row>
    <row r="884" spans="1:2" x14ac:dyDescent="0.3">
      <c r="A884" s="5">
        <v>1500</v>
      </c>
      <c r="B884" s="5" t="s">
        <v>8220</v>
      </c>
    </row>
    <row r="885" spans="1:2" x14ac:dyDescent="0.3">
      <c r="A885" s="5">
        <v>5000</v>
      </c>
      <c r="B885" s="5" t="s">
        <v>8220</v>
      </c>
    </row>
    <row r="886" spans="1:2" x14ac:dyDescent="0.3">
      <c r="A886" s="5">
        <v>2000</v>
      </c>
      <c r="B886" s="5" t="s">
        <v>8220</v>
      </c>
    </row>
    <row r="887" spans="1:2" x14ac:dyDescent="0.3">
      <c r="A887" s="5">
        <v>1000</v>
      </c>
      <c r="B887" s="5" t="s">
        <v>8220</v>
      </c>
    </row>
    <row r="888" spans="1:2" x14ac:dyDescent="0.3">
      <c r="A888" s="5">
        <v>500</v>
      </c>
      <c r="B888" s="5" t="s">
        <v>8220</v>
      </c>
    </row>
    <row r="889" spans="1:2" x14ac:dyDescent="0.3">
      <c r="A889" s="5">
        <v>1000</v>
      </c>
      <c r="B889" s="5" t="s">
        <v>8220</v>
      </c>
    </row>
    <row r="890" spans="1:2" x14ac:dyDescent="0.3">
      <c r="A890" s="5">
        <v>1000</v>
      </c>
      <c r="B890" s="5" t="s">
        <v>8220</v>
      </c>
    </row>
    <row r="891" spans="1:2" x14ac:dyDescent="0.3">
      <c r="A891" s="5">
        <v>25000</v>
      </c>
      <c r="B891" s="5" t="s">
        <v>8220</v>
      </c>
    </row>
    <row r="892" spans="1:2" x14ac:dyDescent="0.3">
      <c r="A892" s="5">
        <v>3000</v>
      </c>
      <c r="B892" s="5" t="s">
        <v>8220</v>
      </c>
    </row>
    <row r="893" spans="1:2" x14ac:dyDescent="0.3">
      <c r="A893" s="5">
        <v>8000</v>
      </c>
      <c r="B893" s="5" t="s">
        <v>8220</v>
      </c>
    </row>
    <row r="894" spans="1:2" x14ac:dyDescent="0.3">
      <c r="A894" s="5">
        <v>6000</v>
      </c>
      <c r="B894" s="5" t="s">
        <v>8220</v>
      </c>
    </row>
    <row r="895" spans="1:2" x14ac:dyDescent="0.3">
      <c r="A895" s="5">
        <v>2000</v>
      </c>
      <c r="B895" s="5" t="s">
        <v>8220</v>
      </c>
    </row>
    <row r="896" spans="1:2" x14ac:dyDescent="0.3">
      <c r="A896" s="5">
        <v>20000</v>
      </c>
      <c r="B896" s="5" t="s">
        <v>8220</v>
      </c>
    </row>
    <row r="897" spans="1:2" x14ac:dyDescent="0.3">
      <c r="A897" s="5">
        <v>8000</v>
      </c>
      <c r="B897" s="5" t="s">
        <v>8220</v>
      </c>
    </row>
    <row r="898" spans="1:2" x14ac:dyDescent="0.3">
      <c r="A898" s="5">
        <v>8000</v>
      </c>
      <c r="B898" s="5" t="s">
        <v>8220</v>
      </c>
    </row>
    <row r="899" spans="1:2" x14ac:dyDescent="0.3">
      <c r="A899" s="5">
        <v>3000</v>
      </c>
      <c r="B899" s="5" t="s">
        <v>8220</v>
      </c>
    </row>
    <row r="900" spans="1:2" x14ac:dyDescent="0.3">
      <c r="A900" s="5">
        <v>2500</v>
      </c>
      <c r="B900" s="5" t="s">
        <v>8220</v>
      </c>
    </row>
    <row r="901" spans="1:2" x14ac:dyDescent="0.3">
      <c r="A901" s="5">
        <v>750</v>
      </c>
      <c r="B901" s="5" t="s">
        <v>8220</v>
      </c>
    </row>
    <row r="902" spans="1:2" x14ac:dyDescent="0.3">
      <c r="A902" s="5">
        <v>5000</v>
      </c>
      <c r="B902" s="5" t="s">
        <v>8220</v>
      </c>
    </row>
    <row r="903" spans="1:2" x14ac:dyDescent="0.3">
      <c r="A903" s="5">
        <v>6500</v>
      </c>
      <c r="B903" s="5" t="s">
        <v>8220</v>
      </c>
    </row>
    <row r="904" spans="1:2" x14ac:dyDescent="0.3">
      <c r="A904" s="5">
        <v>30000</v>
      </c>
      <c r="B904" s="5" t="s">
        <v>8220</v>
      </c>
    </row>
    <row r="905" spans="1:2" x14ac:dyDescent="0.3">
      <c r="A905" s="5">
        <v>5000</v>
      </c>
      <c r="B905" s="5" t="s">
        <v>8220</v>
      </c>
    </row>
    <row r="906" spans="1:2" x14ac:dyDescent="0.3">
      <c r="A906" s="5">
        <v>50000</v>
      </c>
      <c r="B906" s="5" t="s">
        <v>8220</v>
      </c>
    </row>
    <row r="907" spans="1:2" x14ac:dyDescent="0.3">
      <c r="A907" s="5">
        <v>6500</v>
      </c>
      <c r="B907" s="5" t="s">
        <v>8220</v>
      </c>
    </row>
    <row r="908" spans="1:2" x14ac:dyDescent="0.3">
      <c r="A908" s="5">
        <v>15000</v>
      </c>
      <c r="B908" s="5" t="s">
        <v>8220</v>
      </c>
    </row>
    <row r="909" spans="1:2" x14ac:dyDescent="0.3">
      <c r="A909" s="5">
        <v>2900</v>
      </c>
      <c r="B909" s="5" t="s">
        <v>8220</v>
      </c>
    </row>
    <row r="910" spans="1:2" x14ac:dyDescent="0.3">
      <c r="A910" s="5">
        <v>2500</v>
      </c>
      <c r="B910" s="5" t="s">
        <v>8220</v>
      </c>
    </row>
    <row r="911" spans="1:2" x14ac:dyDescent="0.3">
      <c r="A911" s="5">
        <v>16000</v>
      </c>
      <c r="B911" s="5" t="s">
        <v>8220</v>
      </c>
    </row>
    <row r="912" spans="1:2" x14ac:dyDescent="0.3">
      <c r="A912" s="5">
        <v>550</v>
      </c>
      <c r="B912" s="5" t="s">
        <v>8220</v>
      </c>
    </row>
    <row r="913" spans="1:2" x14ac:dyDescent="0.3">
      <c r="A913" s="5">
        <v>100000</v>
      </c>
      <c r="B913" s="5" t="s">
        <v>8220</v>
      </c>
    </row>
    <row r="914" spans="1:2" x14ac:dyDescent="0.3">
      <c r="A914" s="5">
        <v>3500</v>
      </c>
      <c r="B914" s="5" t="s">
        <v>8220</v>
      </c>
    </row>
    <row r="915" spans="1:2" x14ac:dyDescent="0.3">
      <c r="A915" s="5">
        <v>30000</v>
      </c>
      <c r="B915" s="5" t="s">
        <v>8220</v>
      </c>
    </row>
    <row r="916" spans="1:2" x14ac:dyDescent="0.3">
      <c r="A916" s="5">
        <v>1500</v>
      </c>
      <c r="B916" s="5" t="s">
        <v>8220</v>
      </c>
    </row>
    <row r="917" spans="1:2" x14ac:dyDescent="0.3">
      <c r="A917" s="5">
        <v>6500</v>
      </c>
      <c r="B917" s="5" t="s">
        <v>8220</v>
      </c>
    </row>
    <row r="918" spans="1:2" x14ac:dyDescent="0.3">
      <c r="A918" s="5">
        <v>3300</v>
      </c>
      <c r="B918" s="5" t="s">
        <v>8220</v>
      </c>
    </row>
    <row r="919" spans="1:2" x14ac:dyDescent="0.3">
      <c r="A919" s="5">
        <v>5000</v>
      </c>
      <c r="B919" s="5" t="s">
        <v>8220</v>
      </c>
    </row>
    <row r="920" spans="1:2" x14ac:dyDescent="0.3">
      <c r="A920" s="5">
        <v>3900</v>
      </c>
      <c r="B920" s="5" t="s">
        <v>8220</v>
      </c>
    </row>
    <row r="921" spans="1:2" x14ac:dyDescent="0.3">
      <c r="A921" s="5">
        <v>20000</v>
      </c>
      <c r="B921" s="5" t="s">
        <v>8220</v>
      </c>
    </row>
    <row r="922" spans="1:2" x14ac:dyDescent="0.3">
      <c r="A922" s="5">
        <v>5500</v>
      </c>
      <c r="B922" s="5" t="s">
        <v>8220</v>
      </c>
    </row>
    <row r="923" spans="1:2" x14ac:dyDescent="0.3">
      <c r="A923" s="5">
        <v>15000</v>
      </c>
      <c r="B923" s="5" t="s">
        <v>8220</v>
      </c>
    </row>
    <row r="924" spans="1:2" x14ac:dyDescent="0.3">
      <c r="A924" s="5">
        <v>27000</v>
      </c>
      <c r="B924" s="5" t="s">
        <v>8220</v>
      </c>
    </row>
    <row r="925" spans="1:2" x14ac:dyDescent="0.3">
      <c r="A925" s="5">
        <v>15000</v>
      </c>
      <c r="B925" s="5" t="s">
        <v>8220</v>
      </c>
    </row>
    <row r="926" spans="1:2" x14ac:dyDescent="0.3">
      <c r="A926" s="5">
        <v>3000</v>
      </c>
      <c r="B926" s="5" t="s">
        <v>8220</v>
      </c>
    </row>
    <row r="927" spans="1:2" x14ac:dyDescent="0.3">
      <c r="A927" s="5">
        <v>6000</v>
      </c>
      <c r="B927" s="5" t="s">
        <v>8220</v>
      </c>
    </row>
    <row r="928" spans="1:2" x14ac:dyDescent="0.3">
      <c r="A928" s="5">
        <v>7000</v>
      </c>
      <c r="B928" s="5" t="s">
        <v>8220</v>
      </c>
    </row>
    <row r="929" spans="1:2" x14ac:dyDescent="0.3">
      <c r="A929" s="5">
        <v>20000</v>
      </c>
      <c r="B929" s="5" t="s">
        <v>8220</v>
      </c>
    </row>
    <row r="930" spans="1:2" x14ac:dyDescent="0.3">
      <c r="A930" s="5">
        <v>14500</v>
      </c>
      <c r="B930" s="5" t="s">
        <v>8220</v>
      </c>
    </row>
    <row r="931" spans="1:2" x14ac:dyDescent="0.3">
      <c r="A931" s="5">
        <v>500</v>
      </c>
      <c r="B931" s="5" t="s">
        <v>8220</v>
      </c>
    </row>
    <row r="932" spans="1:2" x14ac:dyDescent="0.3">
      <c r="A932" s="5">
        <v>900</v>
      </c>
      <c r="B932" s="5" t="s">
        <v>8220</v>
      </c>
    </row>
    <row r="933" spans="1:2" x14ac:dyDescent="0.3">
      <c r="A933" s="5">
        <v>2000</v>
      </c>
      <c r="B933" s="5" t="s">
        <v>8220</v>
      </c>
    </row>
    <row r="934" spans="1:2" x14ac:dyDescent="0.3">
      <c r="A934" s="5">
        <v>9500</v>
      </c>
      <c r="B934" s="5" t="s">
        <v>8220</v>
      </c>
    </row>
    <row r="935" spans="1:2" x14ac:dyDescent="0.3">
      <c r="A935" s="5">
        <v>2000</v>
      </c>
      <c r="B935" s="5" t="s">
        <v>8220</v>
      </c>
    </row>
    <row r="936" spans="1:2" x14ac:dyDescent="0.3">
      <c r="A936" s="5">
        <v>5000</v>
      </c>
      <c r="B936" s="5" t="s">
        <v>8220</v>
      </c>
    </row>
    <row r="937" spans="1:2" x14ac:dyDescent="0.3">
      <c r="A937" s="5">
        <v>3500</v>
      </c>
      <c r="B937" s="5" t="s">
        <v>8220</v>
      </c>
    </row>
    <row r="938" spans="1:2" x14ac:dyDescent="0.3">
      <c r="A938" s="5">
        <v>1400</v>
      </c>
      <c r="B938" s="5" t="s">
        <v>8220</v>
      </c>
    </row>
    <row r="939" spans="1:2" x14ac:dyDescent="0.3">
      <c r="A939" s="5">
        <v>3500</v>
      </c>
      <c r="B939" s="5" t="s">
        <v>8220</v>
      </c>
    </row>
    <row r="940" spans="1:2" x14ac:dyDescent="0.3">
      <c r="A940" s="5">
        <v>7000</v>
      </c>
      <c r="B940" s="5" t="s">
        <v>8220</v>
      </c>
    </row>
    <row r="941" spans="1:2" x14ac:dyDescent="0.3">
      <c r="A941" s="5">
        <v>2750</v>
      </c>
      <c r="B941" s="5" t="s">
        <v>8220</v>
      </c>
    </row>
    <row r="942" spans="1:2" x14ac:dyDescent="0.3">
      <c r="A942" s="5">
        <v>9000</v>
      </c>
      <c r="B942" s="5" t="s">
        <v>8220</v>
      </c>
    </row>
    <row r="943" spans="1:2" x14ac:dyDescent="0.3">
      <c r="A943" s="5">
        <v>50000</v>
      </c>
      <c r="B943" s="5" t="s">
        <v>8220</v>
      </c>
    </row>
    <row r="944" spans="1:2" x14ac:dyDescent="0.3">
      <c r="A944" s="5">
        <v>7500</v>
      </c>
      <c r="B944" s="5" t="s">
        <v>8220</v>
      </c>
    </row>
    <row r="945" spans="1:2" x14ac:dyDescent="0.3">
      <c r="A945" s="5">
        <v>3000</v>
      </c>
      <c r="B945" s="5" t="s">
        <v>8220</v>
      </c>
    </row>
    <row r="946" spans="1:2" x14ac:dyDescent="0.3">
      <c r="A946" s="5">
        <v>50000</v>
      </c>
      <c r="B946" s="5" t="s">
        <v>8220</v>
      </c>
    </row>
    <row r="947" spans="1:2" x14ac:dyDescent="0.3">
      <c r="A947" s="5">
        <v>100000</v>
      </c>
      <c r="B947" s="5" t="s">
        <v>8220</v>
      </c>
    </row>
    <row r="948" spans="1:2" x14ac:dyDescent="0.3">
      <c r="A948" s="5">
        <v>15000</v>
      </c>
      <c r="B948" s="5" t="s">
        <v>8220</v>
      </c>
    </row>
    <row r="949" spans="1:2" x14ac:dyDescent="0.3">
      <c r="A949" s="5">
        <v>850</v>
      </c>
      <c r="B949" s="5" t="s">
        <v>8220</v>
      </c>
    </row>
    <row r="950" spans="1:2" x14ac:dyDescent="0.3">
      <c r="A950" s="5">
        <v>4000</v>
      </c>
      <c r="B950" s="5" t="s">
        <v>8220</v>
      </c>
    </row>
    <row r="951" spans="1:2" x14ac:dyDescent="0.3">
      <c r="A951" s="5">
        <v>20000</v>
      </c>
      <c r="B951" s="5" t="s">
        <v>8220</v>
      </c>
    </row>
    <row r="952" spans="1:2" x14ac:dyDescent="0.3">
      <c r="A952" s="5">
        <v>5000</v>
      </c>
      <c r="B952" s="5" t="s">
        <v>8220</v>
      </c>
    </row>
    <row r="953" spans="1:2" x14ac:dyDescent="0.3">
      <c r="A953" s="5">
        <v>50000</v>
      </c>
      <c r="B953" s="5" t="s">
        <v>8220</v>
      </c>
    </row>
    <row r="954" spans="1:2" x14ac:dyDescent="0.3">
      <c r="A954" s="5">
        <v>49000</v>
      </c>
      <c r="B954" s="5" t="s">
        <v>8220</v>
      </c>
    </row>
    <row r="955" spans="1:2" x14ac:dyDescent="0.3">
      <c r="A955" s="5">
        <v>15000</v>
      </c>
      <c r="B955" s="5" t="s">
        <v>8220</v>
      </c>
    </row>
    <row r="956" spans="1:2" x14ac:dyDescent="0.3">
      <c r="A956" s="5">
        <v>15000</v>
      </c>
      <c r="B956" s="5" t="s">
        <v>8220</v>
      </c>
    </row>
    <row r="957" spans="1:2" x14ac:dyDescent="0.3">
      <c r="A957" s="5">
        <v>300000</v>
      </c>
      <c r="B957" s="5" t="s">
        <v>8220</v>
      </c>
    </row>
    <row r="958" spans="1:2" x14ac:dyDescent="0.3">
      <c r="A958" s="5">
        <v>50000</v>
      </c>
      <c r="B958" s="5" t="s">
        <v>8220</v>
      </c>
    </row>
    <row r="959" spans="1:2" x14ac:dyDescent="0.3">
      <c r="A959" s="5">
        <v>12000</v>
      </c>
      <c r="B959" s="5" t="s">
        <v>8220</v>
      </c>
    </row>
    <row r="960" spans="1:2" x14ac:dyDescent="0.3">
      <c r="A960" s="5">
        <v>7777</v>
      </c>
      <c r="B960" s="5" t="s">
        <v>8220</v>
      </c>
    </row>
    <row r="961" spans="1:2" x14ac:dyDescent="0.3">
      <c r="A961" s="5">
        <v>50000</v>
      </c>
      <c r="B961" s="5" t="s">
        <v>8220</v>
      </c>
    </row>
    <row r="962" spans="1:2" x14ac:dyDescent="0.3">
      <c r="A962" s="5">
        <v>55650</v>
      </c>
      <c r="B962" s="5" t="s">
        <v>8220</v>
      </c>
    </row>
    <row r="963" spans="1:2" x14ac:dyDescent="0.3">
      <c r="A963" s="5">
        <v>95000</v>
      </c>
      <c r="B963" s="5" t="s">
        <v>8220</v>
      </c>
    </row>
    <row r="964" spans="1:2" x14ac:dyDescent="0.3">
      <c r="A964" s="5">
        <v>2500</v>
      </c>
      <c r="B964" s="5" t="s">
        <v>8220</v>
      </c>
    </row>
    <row r="965" spans="1:2" x14ac:dyDescent="0.3">
      <c r="A965" s="5">
        <v>35000</v>
      </c>
      <c r="B965" s="5" t="s">
        <v>8220</v>
      </c>
    </row>
    <row r="966" spans="1:2" x14ac:dyDescent="0.3">
      <c r="A966" s="5">
        <v>110000</v>
      </c>
      <c r="B966" s="5" t="s">
        <v>8220</v>
      </c>
    </row>
    <row r="967" spans="1:2" x14ac:dyDescent="0.3">
      <c r="A967" s="5">
        <v>25000</v>
      </c>
      <c r="B967" s="5" t="s">
        <v>8220</v>
      </c>
    </row>
    <row r="968" spans="1:2" x14ac:dyDescent="0.3">
      <c r="A968" s="5">
        <v>12000</v>
      </c>
      <c r="B968" s="5" t="s">
        <v>8220</v>
      </c>
    </row>
    <row r="969" spans="1:2" x14ac:dyDescent="0.3">
      <c r="A969" s="5">
        <v>20000</v>
      </c>
      <c r="B969" s="5" t="s">
        <v>8220</v>
      </c>
    </row>
    <row r="970" spans="1:2" x14ac:dyDescent="0.3">
      <c r="A970" s="5">
        <v>8000</v>
      </c>
      <c r="B970" s="5" t="s">
        <v>8220</v>
      </c>
    </row>
    <row r="971" spans="1:2" x14ac:dyDescent="0.3">
      <c r="A971" s="5">
        <v>30000</v>
      </c>
      <c r="B971" s="5" t="s">
        <v>8220</v>
      </c>
    </row>
    <row r="972" spans="1:2" x14ac:dyDescent="0.3">
      <c r="A972" s="5">
        <v>5000</v>
      </c>
      <c r="B972" s="5" t="s">
        <v>8220</v>
      </c>
    </row>
    <row r="973" spans="1:2" x14ac:dyDescent="0.3">
      <c r="A973" s="5">
        <v>100000</v>
      </c>
      <c r="B973" s="5" t="s">
        <v>8220</v>
      </c>
    </row>
    <row r="974" spans="1:2" x14ac:dyDescent="0.3">
      <c r="A974" s="5">
        <v>20000</v>
      </c>
      <c r="B974" s="5" t="s">
        <v>8220</v>
      </c>
    </row>
    <row r="975" spans="1:2" x14ac:dyDescent="0.3">
      <c r="A975" s="5">
        <v>20000</v>
      </c>
      <c r="B975" s="5" t="s">
        <v>8220</v>
      </c>
    </row>
    <row r="976" spans="1:2" x14ac:dyDescent="0.3">
      <c r="A976" s="5">
        <v>50000</v>
      </c>
      <c r="B976" s="5" t="s">
        <v>8220</v>
      </c>
    </row>
    <row r="977" spans="1:2" x14ac:dyDescent="0.3">
      <c r="A977" s="5">
        <v>100000</v>
      </c>
      <c r="B977" s="5" t="s">
        <v>8220</v>
      </c>
    </row>
    <row r="978" spans="1:2" x14ac:dyDescent="0.3">
      <c r="A978" s="5">
        <v>150000</v>
      </c>
      <c r="B978" s="5" t="s">
        <v>8220</v>
      </c>
    </row>
    <row r="979" spans="1:2" x14ac:dyDescent="0.3">
      <c r="A979" s="5">
        <v>2700</v>
      </c>
      <c r="B979" s="5" t="s">
        <v>8220</v>
      </c>
    </row>
    <row r="980" spans="1:2" x14ac:dyDescent="0.3">
      <c r="A980" s="5">
        <v>172889</v>
      </c>
      <c r="B980" s="5" t="s">
        <v>8220</v>
      </c>
    </row>
    <row r="981" spans="1:2" x14ac:dyDescent="0.3">
      <c r="A981" s="5">
        <v>35000</v>
      </c>
      <c r="B981" s="5" t="s">
        <v>8220</v>
      </c>
    </row>
    <row r="982" spans="1:2" x14ac:dyDescent="0.3">
      <c r="A982" s="5">
        <v>10000</v>
      </c>
      <c r="B982" s="5" t="s">
        <v>8220</v>
      </c>
    </row>
    <row r="983" spans="1:2" x14ac:dyDescent="0.3">
      <c r="A983" s="5">
        <v>88888</v>
      </c>
      <c r="B983" s="5" t="s">
        <v>8220</v>
      </c>
    </row>
    <row r="984" spans="1:2" x14ac:dyDescent="0.3">
      <c r="A984" s="5">
        <v>17500</v>
      </c>
      <c r="B984" s="5" t="s">
        <v>8220</v>
      </c>
    </row>
    <row r="985" spans="1:2" x14ac:dyDescent="0.3">
      <c r="A985" s="5">
        <v>104219</v>
      </c>
      <c r="B985" s="5" t="s">
        <v>8220</v>
      </c>
    </row>
    <row r="986" spans="1:2" x14ac:dyDescent="0.3">
      <c r="A986" s="5">
        <v>10000</v>
      </c>
      <c r="B986" s="5" t="s">
        <v>8220</v>
      </c>
    </row>
    <row r="987" spans="1:2" x14ac:dyDescent="0.3">
      <c r="A987" s="5">
        <v>30000</v>
      </c>
      <c r="B987" s="5" t="s">
        <v>8220</v>
      </c>
    </row>
    <row r="988" spans="1:2" x14ac:dyDescent="0.3">
      <c r="A988" s="5">
        <v>20000</v>
      </c>
      <c r="B988" s="5" t="s">
        <v>8220</v>
      </c>
    </row>
    <row r="989" spans="1:2" x14ac:dyDescent="0.3">
      <c r="A989" s="5">
        <v>50000</v>
      </c>
      <c r="B989" s="5" t="s">
        <v>8220</v>
      </c>
    </row>
    <row r="990" spans="1:2" x14ac:dyDescent="0.3">
      <c r="A990" s="5">
        <v>5000</v>
      </c>
      <c r="B990" s="5" t="s">
        <v>8220</v>
      </c>
    </row>
    <row r="991" spans="1:2" x14ac:dyDescent="0.3">
      <c r="A991" s="5">
        <v>10000</v>
      </c>
      <c r="B991" s="5" t="s">
        <v>8220</v>
      </c>
    </row>
    <row r="992" spans="1:2" x14ac:dyDescent="0.3">
      <c r="A992" s="5">
        <v>25000</v>
      </c>
      <c r="B992" s="5" t="s">
        <v>8220</v>
      </c>
    </row>
    <row r="993" spans="1:2" x14ac:dyDescent="0.3">
      <c r="A993" s="5">
        <v>5000</v>
      </c>
      <c r="B993" s="5" t="s">
        <v>8220</v>
      </c>
    </row>
    <row r="994" spans="1:2" x14ac:dyDescent="0.3">
      <c r="A994" s="5">
        <v>100000</v>
      </c>
      <c r="B994" s="5" t="s">
        <v>8220</v>
      </c>
    </row>
    <row r="995" spans="1:2" x14ac:dyDescent="0.3">
      <c r="A995" s="5">
        <v>70000</v>
      </c>
      <c r="B995" s="5" t="s">
        <v>8220</v>
      </c>
    </row>
    <row r="996" spans="1:2" x14ac:dyDescent="0.3">
      <c r="A996" s="5">
        <v>200000</v>
      </c>
      <c r="B996" s="5" t="s">
        <v>8220</v>
      </c>
    </row>
    <row r="997" spans="1:2" x14ac:dyDescent="0.3">
      <c r="A997" s="5">
        <v>10000</v>
      </c>
      <c r="B997" s="5" t="s">
        <v>8220</v>
      </c>
    </row>
    <row r="998" spans="1:2" x14ac:dyDescent="0.3">
      <c r="A998" s="5">
        <v>4000</v>
      </c>
      <c r="B998" s="5" t="s">
        <v>8220</v>
      </c>
    </row>
    <row r="999" spans="1:2" x14ac:dyDescent="0.3">
      <c r="A999" s="5">
        <v>5000</v>
      </c>
      <c r="B999" s="5" t="s">
        <v>8220</v>
      </c>
    </row>
    <row r="1000" spans="1:2" x14ac:dyDescent="0.3">
      <c r="A1000" s="5">
        <v>60000</v>
      </c>
      <c r="B1000" s="5" t="s">
        <v>8220</v>
      </c>
    </row>
    <row r="1001" spans="1:2" x14ac:dyDescent="0.3">
      <c r="A1001" s="5">
        <v>150000</v>
      </c>
      <c r="B1001" s="5" t="s">
        <v>8220</v>
      </c>
    </row>
    <row r="1002" spans="1:2" x14ac:dyDescent="0.3">
      <c r="A1002" s="5">
        <v>894700</v>
      </c>
      <c r="B1002" s="5" t="s">
        <v>8219</v>
      </c>
    </row>
    <row r="1003" spans="1:2" x14ac:dyDescent="0.3">
      <c r="A1003" s="5">
        <v>5000</v>
      </c>
      <c r="B1003" s="5" t="s">
        <v>8219</v>
      </c>
    </row>
    <row r="1004" spans="1:2" x14ac:dyDescent="0.3">
      <c r="A1004" s="5">
        <v>9999</v>
      </c>
      <c r="B1004" s="5" t="s">
        <v>8219</v>
      </c>
    </row>
    <row r="1005" spans="1:2" x14ac:dyDescent="0.3">
      <c r="A1005" s="5">
        <v>20000</v>
      </c>
      <c r="B1005" s="5" t="s">
        <v>8219</v>
      </c>
    </row>
    <row r="1006" spans="1:2" x14ac:dyDescent="0.3">
      <c r="A1006" s="5">
        <v>25000</v>
      </c>
      <c r="B1006" s="5" t="s">
        <v>8219</v>
      </c>
    </row>
    <row r="1007" spans="1:2" x14ac:dyDescent="0.3">
      <c r="A1007" s="5">
        <v>200000</v>
      </c>
      <c r="B1007" s="5" t="s">
        <v>8219</v>
      </c>
    </row>
    <row r="1008" spans="1:2" x14ac:dyDescent="0.3">
      <c r="A1008" s="5">
        <v>4000</v>
      </c>
      <c r="B1008" s="5" t="s">
        <v>8219</v>
      </c>
    </row>
    <row r="1009" spans="1:2" x14ac:dyDescent="0.3">
      <c r="A1009" s="5">
        <v>30000</v>
      </c>
      <c r="B1009" s="5" t="s">
        <v>8219</v>
      </c>
    </row>
    <row r="1010" spans="1:2" x14ac:dyDescent="0.3">
      <c r="A1010" s="5">
        <v>93500</v>
      </c>
      <c r="B1010" s="5" t="s">
        <v>8219</v>
      </c>
    </row>
    <row r="1011" spans="1:2" x14ac:dyDescent="0.3">
      <c r="A1011" s="5">
        <v>50000</v>
      </c>
      <c r="B1011" s="5" t="s">
        <v>8219</v>
      </c>
    </row>
    <row r="1012" spans="1:2" x14ac:dyDescent="0.3">
      <c r="A1012" s="5">
        <v>115250</v>
      </c>
      <c r="B1012" s="5" t="s">
        <v>8219</v>
      </c>
    </row>
    <row r="1013" spans="1:2" x14ac:dyDescent="0.3">
      <c r="A1013" s="5">
        <v>20000</v>
      </c>
      <c r="B1013" s="5" t="s">
        <v>8219</v>
      </c>
    </row>
    <row r="1014" spans="1:2" x14ac:dyDescent="0.3">
      <c r="A1014" s="5">
        <v>5000</v>
      </c>
      <c r="B1014" s="5" t="s">
        <v>8219</v>
      </c>
    </row>
    <row r="1015" spans="1:2" x14ac:dyDescent="0.3">
      <c r="A1015" s="5">
        <v>25000</v>
      </c>
      <c r="B1015" s="5" t="s">
        <v>8219</v>
      </c>
    </row>
    <row r="1016" spans="1:2" x14ac:dyDescent="0.3">
      <c r="A1016" s="5">
        <v>10000</v>
      </c>
      <c r="B1016" s="5" t="s">
        <v>8219</v>
      </c>
    </row>
    <row r="1017" spans="1:2" x14ac:dyDescent="0.3">
      <c r="A1017" s="5">
        <v>9000</v>
      </c>
      <c r="B1017" s="5" t="s">
        <v>8219</v>
      </c>
    </row>
    <row r="1018" spans="1:2" x14ac:dyDescent="0.3">
      <c r="A1018" s="5">
        <v>100000</v>
      </c>
      <c r="B1018" s="5" t="s">
        <v>8219</v>
      </c>
    </row>
    <row r="1019" spans="1:2" x14ac:dyDescent="0.3">
      <c r="A1019" s="5">
        <v>250000</v>
      </c>
      <c r="B1019" s="5" t="s">
        <v>8219</v>
      </c>
    </row>
    <row r="1020" spans="1:2" x14ac:dyDescent="0.3">
      <c r="A1020" s="5">
        <v>20000</v>
      </c>
      <c r="B1020" s="5" t="s">
        <v>8219</v>
      </c>
    </row>
    <row r="1021" spans="1:2" x14ac:dyDescent="0.3">
      <c r="A1021" s="5">
        <v>45000</v>
      </c>
      <c r="B1021" s="5" t="s">
        <v>8219</v>
      </c>
    </row>
    <row r="1022" spans="1:2" x14ac:dyDescent="0.3">
      <c r="A1022" s="5">
        <v>1550</v>
      </c>
      <c r="B1022" s="5" t="s">
        <v>8218</v>
      </c>
    </row>
    <row r="1023" spans="1:2" x14ac:dyDescent="0.3">
      <c r="A1023" s="5">
        <v>3000</v>
      </c>
      <c r="B1023" s="5" t="s">
        <v>8218</v>
      </c>
    </row>
    <row r="1024" spans="1:2" x14ac:dyDescent="0.3">
      <c r="A1024" s="5">
        <v>2000</v>
      </c>
      <c r="B1024" s="5" t="s">
        <v>8218</v>
      </c>
    </row>
    <row r="1025" spans="1:2" x14ac:dyDescent="0.3">
      <c r="A1025" s="5">
        <v>2000</v>
      </c>
      <c r="B1025" s="5" t="s">
        <v>8218</v>
      </c>
    </row>
    <row r="1026" spans="1:2" x14ac:dyDescent="0.3">
      <c r="A1026" s="5">
        <v>20000</v>
      </c>
      <c r="B1026" s="5" t="s">
        <v>8218</v>
      </c>
    </row>
    <row r="1027" spans="1:2" x14ac:dyDescent="0.3">
      <c r="A1027" s="5">
        <v>70000</v>
      </c>
      <c r="B1027" s="5" t="s">
        <v>8218</v>
      </c>
    </row>
    <row r="1028" spans="1:2" x14ac:dyDescent="0.3">
      <c r="A1028" s="5">
        <v>7000</v>
      </c>
      <c r="B1028" s="5" t="s">
        <v>8218</v>
      </c>
    </row>
    <row r="1029" spans="1:2" x14ac:dyDescent="0.3">
      <c r="A1029" s="5">
        <v>7501</v>
      </c>
      <c r="B1029" s="5" t="s">
        <v>8218</v>
      </c>
    </row>
    <row r="1030" spans="1:2" x14ac:dyDescent="0.3">
      <c r="A1030" s="5">
        <v>10000</v>
      </c>
      <c r="B1030" s="5" t="s">
        <v>8218</v>
      </c>
    </row>
    <row r="1031" spans="1:2" x14ac:dyDescent="0.3">
      <c r="A1031" s="5">
        <v>10000</v>
      </c>
      <c r="B1031" s="5" t="s">
        <v>8218</v>
      </c>
    </row>
    <row r="1032" spans="1:2" x14ac:dyDescent="0.3">
      <c r="A1032" s="5">
        <v>2000</v>
      </c>
      <c r="B1032" s="5" t="s">
        <v>8218</v>
      </c>
    </row>
    <row r="1033" spans="1:2" x14ac:dyDescent="0.3">
      <c r="A1033" s="5">
        <v>10000</v>
      </c>
      <c r="B1033" s="5" t="s">
        <v>8218</v>
      </c>
    </row>
    <row r="1034" spans="1:2" x14ac:dyDescent="0.3">
      <c r="A1034" s="5">
        <v>5400</v>
      </c>
      <c r="B1034" s="5" t="s">
        <v>8218</v>
      </c>
    </row>
    <row r="1035" spans="1:2" x14ac:dyDescent="0.3">
      <c r="A1035" s="5">
        <v>1328</v>
      </c>
      <c r="B1035" s="5" t="s">
        <v>8218</v>
      </c>
    </row>
    <row r="1036" spans="1:2" x14ac:dyDescent="0.3">
      <c r="A1036" s="5">
        <v>5000</v>
      </c>
      <c r="B1036" s="5" t="s">
        <v>8218</v>
      </c>
    </row>
    <row r="1037" spans="1:2" x14ac:dyDescent="0.3">
      <c r="A1037" s="5">
        <v>4600</v>
      </c>
      <c r="B1037" s="5" t="s">
        <v>8218</v>
      </c>
    </row>
    <row r="1038" spans="1:2" x14ac:dyDescent="0.3">
      <c r="A1038" s="5">
        <v>4500</v>
      </c>
      <c r="B1038" s="5" t="s">
        <v>8218</v>
      </c>
    </row>
    <row r="1039" spans="1:2" x14ac:dyDescent="0.3">
      <c r="A1039" s="5">
        <v>1000</v>
      </c>
      <c r="B1039" s="5" t="s">
        <v>8218</v>
      </c>
    </row>
    <row r="1040" spans="1:2" x14ac:dyDescent="0.3">
      <c r="A1040" s="5">
        <v>1500</v>
      </c>
      <c r="B1040" s="5" t="s">
        <v>8218</v>
      </c>
    </row>
    <row r="1041" spans="1:2" x14ac:dyDescent="0.3">
      <c r="A1041" s="5">
        <v>500</v>
      </c>
      <c r="B1041" s="5" t="s">
        <v>8218</v>
      </c>
    </row>
    <row r="1042" spans="1:2" x14ac:dyDescent="0.3">
      <c r="A1042" s="5">
        <v>85000</v>
      </c>
      <c r="B1042" s="5" t="s">
        <v>8219</v>
      </c>
    </row>
    <row r="1043" spans="1:2" x14ac:dyDescent="0.3">
      <c r="A1043" s="5">
        <v>50</v>
      </c>
      <c r="B1043" s="5" t="s">
        <v>8219</v>
      </c>
    </row>
    <row r="1044" spans="1:2" x14ac:dyDescent="0.3">
      <c r="A1044" s="5">
        <v>650</v>
      </c>
      <c r="B1044" s="5" t="s">
        <v>8219</v>
      </c>
    </row>
    <row r="1045" spans="1:2" x14ac:dyDescent="0.3">
      <c r="A1045" s="5">
        <v>100000</v>
      </c>
      <c r="B1045" s="5" t="s">
        <v>8219</v>
      </c>
    </row>
    <row r="1046" spans="1:2" x14ac:dyDescent="0.3">
      <c r="A1046" s="5">
        <v>7000</v>
      </c>
      <c r="B1046" s="5" t="s">
        <v>8219</v>
      </c>
    </row>
    <row r="1047" spans="1:2" x14ac:dyDescent="0.3">
      <c r="A1047" s="5">
        <v>10000</v>
      </c>
      <c r="B1047" s="5" t="s">
        <v>8219</v>
      </c>
    </row>
    <row r="1048" spans="1:2" x14ac:dyDescent="0.3">
      <c r="A1048" s="5">
        <v>3000</v>
      </c>
      <c r="B1048" s="5" t="s">
        <v>8219</v>
      </c>
    </row>
    <row r="1049" spans="1:2" x14ac:dyDescent="0.3">
      <c r="A1049" s="5">
        <v>2000</v>
      </c>
      <c r="B1049" s="5" t="s">
        <v>8219</v>
      </c>
    </row>
    <row r="1050" spans="1:2" x14ac:dyDescent="0.3">
      <c r="A1050" s="5">
        <v>15000</v>
      </c>
      <c r="B1050" s="5" t="s">
        <v>8219</v>
      </c>
    </row>
    <row r="1051" spans="1:2" x14ac:dyDescent="0.3">
      <c r="A1051" s="5">
        <v>12000</v>
      </c>
      <c r="B1051" s="5" t="s">
        <v>8219</v>
      </c>
    </row>
    <row r="1052" spans="1:2" x14ac:dyDescent="0.3">
      <c r="A1052" s="5">
        <v>2500</v>
      </c>
      <c r="B1052" s="5" t="s">
        <v>8219</v>
      </c>
    </row>
    <row r="1053" spans="1:2" x14ac:dyDescent="0.3">
      <c r="A1053" s="5">
        <v>500</v>
      </c>
      <c r="B1053" s="5" t="s">
        <v>8219</v>
      </c>
    </row>
    <row r="1054" spans="1:2" x14ac:dyDescent="0.3">
      <c r="A1054" s="5">
        <v>4336</v>
      </c>
      <c r="B1054" s="5" t="s">
        <v>8219</v>
      </c>
    </row>
    <row r="1055" spans="1:2" x14ac:dyDescent="0.3">
      <c r="A1055" s="5">
        <v>1500</v>
      </c>
      <c r="B1055" s="5" t="s">
        <v>8219</v>
      </c>
    </row>
    <row r="1056" spans="1:2" x14ac:dyDescent="0.3">
      <c r="A1056" s="5">
        <v>2500</v>
      </c>
      <c r="B1056" s="5" t="s">
        <v>8219</v>
      </c>
    </row>
    <row r="1057" spans="1:2" x14ac:dyDescent="0.3">
      <c r="A1057" s="5">
        <v>3500</v>
      </c>
      <c r="B1057" s="5" t="s">
        <v>8219</v>
      </c>
    </row>
    <row r="1058" spans="1:2" x14ac:dyDescent="0.3">
      <c r="A1058" s="5">
        <v>10000</v>
      </c>
      <c r="B1058" s="5" t="s">
        <v>8219</v>
      </c>
    </row>
    <row r="1059" spans="1:2" x14ac:dyDescent="0.3">
      <c r="A1059" s="5">
        <v>10000</v>
      </c>
      <c r="B1059" s="5" t="s">
        <v>8219</v>
      </c>
    </row>
    <row r="1060" spans="1:2" x14ac:dyDescent="0.3">
      <c r="A1060" s="5">
        <v>40000</v>
      </c>
      <c r="B1060" s="5" t="s">
        <v>8219</v>
      </c>
    </row>
    <row r="1061" spans="1:2" x14ac:dyDescent="0.3">
      <c r="A1061" s="5">
        <v>1100</v>
      </c>
      <c r="B1061" s="5" t="s">
        <v>8219</v>
      </c>
    </row>
    <row r="1062" spans="1:2" x14ac:dyDescent="0.3">
      <c r="A1062" s="5">
        <v>5000</v>
      </c>
      <c r="B1062" s="5" t="s">
        <v>8219</v>
      </c>
    </row>
    <row r="1063" spans="1:2" x14ac:dyDescent="0.3">
      <c r="A1063" s="5">
        <v>4000</v>
      </c>
      <c r="B1063" s="5" t="s">
        <v>8219</v>
      </c>
    </row>
    <row r="1064" spans="1:2" x14ac:dyDescent="0.3">
      <c r="A1064" s="5">
        <v>199</v>
      </c>
      <c r="B1064" s="5" t="s">
        <v>8219</v>
      </c>
    </row>
    <row r="1065" spans="1:2" x14ac:dyDescent="0.3">
      <c r="A1065" s="5">
        <v>1000</v>
      </c>
      <c r="B1065" s="5" t="s">
        <v>8219</v>
      </c>
    </row>
    <row r="1066" spans="1:2" x14ac:dyDescent="0.3">
      <c r="A1066" s="5">
        <v>90000</v>
      </c>
      <c r="B1066" s="5" t="s">
        <v>8220</v>
      </c>
    </row>
    <row r="1067" spans="1:2" x14ac:dyDescent="0.3">
      <c r="A1067" s="5">
        <v>3000</v>
      </c>
      <c r="B1067" s="5" t="s">
        <v>8220</v>
      </c>
    </row>
    <row r="1068" spans="1:2" x14ac:dyDescent="0.3">
      <c r="A1068" s="5">
        <v>150000</v>
      </c>
      <c r="B1068" s="5" t="s">
        <v>8220</v>
      </c>
    </row>
    <row r="1069" spans="1:2" x14ac:dyDescent="0.3">
      <c r="A1069" s="5">
        <v>500</v>
      </c>
      <c r="B1069" s="5" t="s">
        <v>8220</v>
      </c>
    </row>
    <row r="1070" spans="1:2" x14ac:dyDescent="0.3">
      <c r="A1070" s="5">
        <v>30000</v>
      </c>
      <c r="B1070" s="5" t="s">
        <v>8220</v>
      </c>
    </row>
    <row r="1071" spans="1:2" x14ac:dyDescent="0.3">
      <c r="A1071" s="5">
        <v>2200</v>
      </c>
      <c r="B1071" s="5" t="s">
        <v>8220</v>
      </c>
    </row>
    <row r="1072" spans="1:2" x14ac:dyDescent="0.3">
      <c r="A1072" s="5">
        <v>10000</v>
      </c>
      <c r="B1072" s="5" t="s">
        <v>8220</v>
      </c>
    </row>
    <row r="1073" spans="1:2" x14ac:dyDescent="0.3">
      <c r="A1073" s="5">
        <v>100</v>
      </c>
      <c r="B1073" s="5" t="s">
        <v>8220</v>
      </c>
    </row>
    <row r="1074" spans="1:2" x14ac:dyDescent="0.3">
      <c r="A1074" s="5">
        <v>75000</v>
      </c>
      <c r="B1074" s="5" t="s">
        <v>8220</v>
      </c>
    </row>
    <row r="1075" spans="1:2" x14ac:dyDescent="0.3">
      <c r="A1075" s="5">
        <v>750</v>
      </c>
      <c r="B1075" s="5" t="s">
        <v>8220</v>
      </c>
    </row>
    <row r="1076" spans="1:2" x14ac:dyDescent="0.3">
      <c r="A1076" s="5">
        <v>54000</v>
      </c>
      <c r="B1076" s="5" t="s">
        <v>8220</v>
      </c>
    </row>
    <row r="1077" spans="1:2" x14ac:dyDescent="0.3">
      <c r="A1077" s="5">
        <v>1000</v>
      </c>
      <c r="B1077" s="5" t="s">
        <v>8220</v>
      </c>
    </row>
    <row r="1078" spans="1:2" x14ac:dyDescent="0.3">
      <c r="A1078" s="5">
        <v>75000</v>
      </c>
      <c r="B1078" s="5" t="s">
        <v>8220</v>
      </c>
    </row>
    <row r="1079" spans="1:2" x14ac:dyDescent="0.3">
      <c r="A1079" s="5">
        <v>25000</v>
      </c>
      <c r="B1079" s="5" t="s">
        <v>8220</v>
      </c>
    </row>
    <row r="1080" spans="1:2" x14ac:dyDescent="0.3">
      <c r="A1080" s="5">
        <v>600</v>
      </c>
      <c r="B1080" s="5" t="s">
        <v>8220</v>
      </c>
    </row>
    <row r="1081" spans="1:2" x14ac:dyDescent="0.3">
      <c r="A1081" s="5">
        <v>26000</v>
      </c>
      <c r="B1081" s="5" t="s">
        <v>8220</v>
      </c>
    </row>
    <row r="1082" spans="1:2" x14ac:dyDescent="0.3">
      <c r="A1082" s="5">
        <v>20000</v>
      </c>
      <c r="B1082" s="5" t="s">
        <v>8220</v>
      </c>
    </row>
    <row r="1083" spans="1:2" x14ac:dyDescent="0.3">
      <c r="A1083" s="5">
        <v>68000</v>
      </c>
      <c r="B1083" s="5" t="s">
        <v>8220</v>
      </c>
    </row>
    <row r="1084" spans="1:2" x14ac:dyDescent="0.3">
      <c r="A1084" s="5">
        <v>10000</v>
      </c>
      <c r="B1084" s="5" t="s">
        <v>8220</v>
      </c>
    </row>
    <row r="1085" spans="1:2" x14ac:dyDescent="0.3">
      <c r="A1085" s="5">
        <v>50000</v>
      </c>
      <c r="B1085" s="5" t="s">
        <v>8220</v>
      </c>
    </row>
    <row r="1086" spans="1:2" x14ac:dyDescent="0.3">
      <c r="A1086" s="5">
        <v>550</v>
      </c>
      <c r="B1086" s="5" t="s">
        <v>8220</v>
      </c>
    </row>
    <row r="1087" spans="1:2" x14ac:dyDescent="0.3">
      <c r="A1087" s="5">
        <v>30000</v>
      </c>
      <c r="B1087" s="5" t="s">
        <v>8220</v>
      </c>
    </row>
    <row r="1088" spans="1:2" x14ac:dyDescent="0.3">
      <c r="A1088" s="5">
        <v>18000</v>
      </c>
      <c r="B1088" s="5" t="s">
        <v>8220</v>
      </c>
    </row>
    <row r="1089" spans="1:2" x14ac:dyDescent="0.3">
      <c r="A1089" s="5">
        <v>1100</v>
      </c>
      <c r="B1089" s="5" t="s">
        <v>8220</v>
      </c>
    </row>
    <row r="1090" spans="1:2" x14ac:dyDescent="0.3">
      <c r="A1090" s="5">
        <v>45000</v>
      </c>
      <c r="B1090" s="5" t="s">
        <v>8220</v>
      </c>
    </row>
    <row r="1091" spans="1:2" x14ac:dyDescent="0.3">
      <c r="A1091" s="5">
        <v>15000</v>
      </c>
      <c r="B1091" s="5" t="s">
        <v>8220</v>
      </c>
    </row>
    <row r="1092" spans="1:2" x14ac:dyDescent="0.3">
      <c r="A1092" s="5">
        <v>12999</v>
      </c>
      <c r="B1092" s="5" t="s">
        <v>8220</v>
      </c>
    </row>
    <row r="1093" spans="1:2" x14ac:dyDescent="0.3">
      <c r="A1093" s="5">
        <v>200</v>
      </c>
      <c r="B1093" s="5" t="s">
        <v>8220</v>
      </c>
    </row>
    <row r="1094" spans="1:2" x14ac:dyDescent="0.3">
      <c r="A1094" s="5">
        <v>2000</v>
      </c>
      <c r="B1094" s="5" t="s">
        <v>8220</v>
      </c>
    </row>
    <row r="1095" spans="1:2" x14ac:dyDescent="0.3">
      <c r="A1095" s="5">
        <v>300</v>
      </c>
      <c r="B1095" s="5" t="s">
        <v>8220</v>
      </c>
    </row>
    <row r="1096" spans="1:2" x14ac:dyDescent="0.3">
      <c r="A1096" s="5">
        <v>18000</v>
      </c>
      <c r="B1096" s="5" t="s">
        <v>8220</v>
      </c>
    </row>
    <row r="1097" spans="1:2" x14ac:dyDescent="0.3">
      <c r="A1097" s="5">
        <v>500000</v>
      </c>
      <c r="B1097" s="5" t="s">
        <v>8220</v>
      </c>
    </row>
    <row r="1098" spans="1:2" x14ac:dyDescent="0.3">
      <c r="A1098" s="5">
        <v>12000</v>
      </c>
      <c r="B1098" s="5" t="s">
        <v>8220</v>
      </c>
    </row>
    <row r="1099" spans="1:2" x14ac:dyDescent="0.3">
      <c r="A1099" s="5">
        <v>100000</v>
      </c>
      <c r="B1099" s="5" t="s">
        <v>8220</v>
      </c>
    </row>
    <row r="1100" spans="1:2" x14ac:dyDescent="0.3">
      <c r="A1100" s="5">
        <v>25000</v>
      </c>
      <c r="B1100" s="5" t="s">
        <v>8220</v>
      </c>
    </row>
    <row r="1101" spans="1:2" x14ac:dyDescent="0.3">
      <c r="A1101" s="5">
        <v>5000</v>
      </c>
      <c r="B1101" s="5" t="s">
        <v>8220</v>
      </c>
    </row>
    <row r="1102" spans="1:2" x14ac:dyDescent="0.3">
      <c r="A1102" s="5">
        <v>4000</v>
      </c>
      <c r="B1102" s="5" t="s">
        <v>8220</v>
      </c>
    </row>
    <row r="1103" spans="1:2" x14ac:dyDescent="0.3">
      <c r="A1103" s="5">
        <v>100000</v>
      </c>
      <c r="B1103" s="5" t="s">
        <v>8220</v>
      </c>
    </row>
    <row r="1104" spans="1:2" x14ac:dyDescent="0.3">
      <c r="A1104" s="5">
        <v>8000</v>
      </c>
      <c r="B1104" s="5" t="s">
        <v>8220</v>
      </c>
    </row>
    <row r="1105" spans="1:2" x14ac:dyDescent="0.3">
      <c r="A1105" s="5">
        <v>15000</v>
      </c>
      <c r="B1105" s="5" t="s">
        <v>8220</v>
      </c>
    </row>
    <row r="1106" spans="1:2" x14ac:dyDescent="0.3">
      <c r="A1106" s="5">
        <v>60000</v>
      </c>
      <c r="B1106" s="5" t="s">
        <v>8220</v>
      </c>
    </row>
    <row r="1107" spans="1:2" x14ac:dyDescent="0.3">
      <c r="A1107" s="5">
        <v>900000</v>
      </c>
      <c r="B1107" s="5" t="s">
        <v>8220</v>
      </c>
    </row>
    <row r="1108" spans="1:2" x14ac:dyDescent="0.3">
      <c r="A1108" s="5">
        <v>400</v>
      </c>
      <c r="B1108" s="5" t="s">
        <v>8220</v>
      </c>
    </row>
    <row r="1109" spans="1:2" x14ac:dyDescent="0.3">
      <c r="A1109" s="5">
        <v>10000</v>
      </c>
      <c r="B1109" s="5" t="s">
        <v>8220</v>
      </c>
    </row>
    <row r="1110" spans="1:2" x14ac:dyDescent="0.3">
      <c r="A1110" s="5">
        <v>25000</v>
      </c>
      <c r="B1110" s="5" t="s">
        <v>8220</v>
      </c>
    </row>
    <row r="1111" spans="1:2" x14ac:dyDescent="0.3">
      <c r="A1111" s="5">
        <v>10000</v>
      </c>
      <c r="B1111" s="5" t="s">
        <v>8220</v>
      </c>
    </row>
    <row r="1112" spans="1:2" x14ac:dyDescent="0.3">
      <c r="A1112" s="5">
        <v>50000</v>
      </c>
      <c r="B1112" s="5" t="s">
        <v>8220</v>
      </c>
    </row>
    <row r="1113" spans="1:2" x14ac:dyDescent="0.3">
      <c r="A1113" s="5">
        <v>2500</v>
      </c>
      <c r="B1113" s="5" t="s">
        <v>8220</v>
      </c>
    </row>
    <row r="1114" spans="1:2" x14ac:dyDescent="0.3">
      <c r="A1114" s="5">
        <v>88000</v>
      </c>
      <c r="B1114" s="5" t="s">
        <v>8220</v>
      </c>
    </row>
    <row r="1115" spans="1:2" x14ac:dyDescent="0.3">
      <c r="A1115" s="5">
        <v>1000</v>
      </c>
      <c r="B1115" s="5" t="s">
        <v>8220</v>
      </c>
    </row>
    <row r="1116" spans="1:2" x14ac:dyDescent="0.3">
      <c r="A1116" s="5">
        <v>6000</v>
      </c>
      <c r="B1116" s="5" t="s">
        <v>8220</v>
      </c>
    </row>
    <row r="1117" spans="1:2" x14ac:dyDescent="0.3">
      <c r="A1117" s="5">
        <v>40000</v>
      </c>
      <c r="B1117" s="5" t="s">
        <v>8220</v>
      </c>
    </row>
    <row r="1118" spans="1:2" x14ac:dyDescent="0.3">
      <c r="A1118" s="5">
        <v>500000</v>
      </c>
      <c r="B1118" s="5" t="s">
        <v>8220</v>
      </c>
    </row>
    <row r="1119" spans="1:2" x14ac:dyDescent="0.3">
      <c r="A1119" s="5">
        <v>1000</v>
      </c>
      <c r="B1119" s="5" t="s">
        <v>8220</v>
      </c>
    </row>
    <row r="1120" spans="1:2" x14ac:dyDescent="0.3">
      <c r="A1120" s="5">
        <v>4500</v>
      </c>
      <c r="B1120" s="5" t="s">
        <v>8220</v>
      </c>
    </row>
    <row r="1121" spans="1:2" x14ac:dyDescent="0.3">
      <c r="A1121" s="5">
        <v>2100</v>
      </c>
      <c r="B1121" s="5" t="s">
        <v>8220</v>
      </c>
    </row>
    <row r="1122" spans="1:2" x14ac:dyDescent="0.3">
      <c r="A1122" s="5">
        <v>25000</v>
      </c>
      <c r="B1122" s="5" t="s">
        <v>8220</v>
      </c>
    </row>
    <row r="1123" spans="1:2" x14ac:dyDescent="0.3">
      <c r="A1123" s="5">
        <v>250000</v>
      </c>
      <c r="B1123" s="5" t="s">
        <v>8220</v>
      </c>
    </row>
    <row r="1124" spans="1:2" x14ac:dyDescent="0.3">
      <c r="A1124" s="5">
        <v>3200</v>
      </c>
      <c r="B1124" s="5" t="s">
        <v>8220</v>
      </c>
    </row>
    <row r="1125" spans="1:2" x14ac:dyDescent="0.3">
      <c r="A1125" s="5">
        <v>5000</v>
      </c>
      <c r="B1125" s="5" t="s">
        <v>8220</v>
      </c>
    </row>
    <row r="1126" spans="1:2" x14ac:dyDescent="0.3">
      <c r="A1126" s="5">
        <v>90000</v>
      </c>
      <c r="B1126" s="5" t="s">
        <v>8220</v>
      </c>
    </row>
    <row r="1127" spans="1:2" x14ac:dyDescent="0.3">
      <c r="A1127" s="5">
        <v>3000</v>
      </c>
      <c r="B1127" s="5" t="s">
        <v>8220</v>
      </c>
    </row>
    <row r="1128" spans="1:2" x14ac:dyDescent="0.3">
      <c r="A1128" s="5">
        <v>2000</v>
      </c>
      <c r="B1128" s="5" t="s">
        <v>8220</v>
      </c>
    </row>
    <row r="1129" spans="1:2" x14ac:dyDescent="0.3">
      <c r="A1129" s="5">
        <v>35000</v>
      </c>
      <c r="B1129" s="5" t="s">
        <v>8220</v>
      </c>
    </row>
    <row r="1130" spans="1:2" x14ac:dyDescent="0.3">
      <c r="A1130" s="5">
        <v>1000</v>
      </c>
      <c r="B1130" s="5" t="s">
        <v>8220</v>
      </c>
    </row>
    <row r="1131" spans="1:2" x14ac:dyDescent="0.3">
      <c r="A1131" s="5">
        <v>20000</v>
      </c>
      <c r="B1131" s="5" t="s">
        <v>8220</v>
      </c>
    </row>
    <row r="1132" spans="1:2" x14ac:dyDescent="0.3">
      <c r="A1132" s="5">
        <v>5000</v>
      </c>
      <c r="B1132" s="5" t="s">
        <v>8220</v>
      </c>
    </row>
    <row r="1133" spans="1:2" x14ac:dyDescent="0.3">
      <c r="A1133" s="5">
        <v>40000</v>
      </c>
      <c r="B1133" s="5" t="s">
        <v>8220</v>
      </c>
    </row>
    <row r="1134" spans="1:2" x14ac:dyDescent="0.3">
      <c r="A1134" s="5">
        <v>10000</v>
      </c>
      <c r="B1134" s="5" t="s">
        <v>8220</v>
      </c>
    </row>
    <row r="1135" spans="1:2" x14ac:dyDescent="0.3">
      <c r="A1135" s="5">
        <v>3000</v>
      </c>
      <c r="B1135" s="5" t="s">
        <v>8220</v>
      </c>
    </row>
    <row r="1136" spans="1:2" x14ac:dyDescent="0.3">
      <c r="A1136" s="5">
        <v>25000</v>
      </c>
      <c r="B1136" s="5" t="s">
        <v>8220</v>
      </c>
    </row>
    <row r="1137" spans="1:2" x14ac:dyDescent="0.3">
      <c r="A1137" s="5">
        <v>1000</v>
      </c>
      <c r="B1137" s="5" t="s">
        <v>8220</v>
      </c>
    </row>
    <row r="1138" spans="1:2" x14ac:dyDescent="0.3">
      <c r="A1138" s="5">
        <v>4190</v>
      </c>
      <c r="B1138" s="5" t="s">
        <v>8220</v>
      </c>
    </row>
    <row r="1139" spans="1:2" x14ac:dyDescent="0.3">
      <c r="A1139" s="5">
        <v>25000</v>
      </c>
      <c r="B1139" s="5" t="s">
        <v>8220</v>
      </c>
    </row>
    <row r="1140" spans="1:2" x14ac:dyDescent="0.3">
      <c r="A1140" s="5">
        <v>35000</v>
      </c>
      <c r="B1140" s="5" t="s">
        <v>8220</v>
      </c>
    </row>
    <row r="1141" spans="1:2" x14ac:dyDescent="0.3">
      <c r="A1141" s="5">
        <v>8000</v>
      </c>
      <c r="B1141" s="5" t="s">
        <v>8220</v>
      </c>
    </row>
    <row r="1142" spans="1:2" x14ac:dyDescent="0.3">
      <c r="A1142" s="5">
        <v>5000</v>
      </c>
      <c r="B1142" s="5" t="s">
        <v>8220</v>
      </c>
    </row>
    <row r="1143" spans="1:2" x14ac:dyDescent="0.3">
      <c r="A1143" s="5">
        <v>500</v>
      </c>
      <c r="B1143" s="5" t="s">
        <v>8220</v>
      </c>
    </row>
    <row r="1144" spans="1:2" x14ac:dyDescent="0.3">
      <c r="A1144" s="5">
        <v>4000</v>
      </c>
      <c r="B1144" s="5" t="s">
        <v>8220</v>
      </c>
    </row>
    <row r="1145" spans="1:2" x14ac:dyDescent="0.3">
      <c r="A1145" s="5">
        <v>45000</v>
      </c>
      <c r="B1145" s="5" t="s">
        <v>8220</v>
      </c>
    </row>
    <row r="1146" spans="1:2" x14ac:dyDescent="0.3">
      <c r="A1146" s="5">
        <v>9300</v>
      </c>
      <c r="B1146" s="5" t="s">
        <v>8220</v>
      </c>
    </row>
    <row r="1147" spans="1:2" x14ac:dyDescent="0.3">
      <c r="A1147" s="5">
        <v>80000</v>
      </c>
      <c r="B1147" s="5" t="s">
        <v>8220</v>
      </c>
    </row>
    <row r="1148" spans="1:2" x14ac:dyDescent="0.3">
      <c r="A1148" s="5">
        <v>6000</v>
      </c>
      <c r="B1148" s="5" t="s">
        <v>8220</v>
      </c>
    </row>
    <row r="1149" spans="1:2" x14ac:dyDescent="0.3">
      <c r="A1149" s="5">
        <v>25000</v>
      </c>
      <c r="B1149" s="5" t="s">
        <v>8220</v>
      </c>
    </row>
    <row r="1150" spans="1:2" x14ac:dyDescent="0.3">
      <c r="A1150" s="5">
        <v>15000</v>
      </c>
      <c r="B1150" s="5" t="s">
        <v>8220</v>
      </c>
    </row>
    <row r="1151" spans="1:2" x14ac:dyDescent="0.3">
      <c r="A1151" s="5">
        <v>50000</v>
      </c>
      <c r="B1151" s="5" t="s">
        <v>8220</v>
      </c>
    </row>
    <row r="1152" spans="1:2" x14ac:dyDescent="0.3">
      <c r="A1152" s="5">
        <v>2500</v>
      </c>
      <c r="B1152" s="5" t="s">
        <v>8220</v>
      </c>
    </row>
    <row r="1153" spans="1:2" x14ac:dyDescent="0.3">
      <c r="A1153" s="5">
        <v>25000</v>
      </c>
      <c r="B1153" s="5" t="s">
        <v>8220</v>
      </c>
    </row>
    <row r="1154" spans="1:2" x14ac:dyDescent="0.3">
      <c r="A1154" s="5">
        <v>16000</v>
      </c>
      <c r="B1154" s="5" t="s">
        <v>8220</v>
      </c>
    </row>
    <row r="1155" spans="1:2" x14ac:dyDescent="0.3">
      <c r="A1155" s="5">
        <v>8000</v>
      </c>
      <c r="B1155" s="5" t="s">
        <v>8220</v>
      </c>
    </row>
    <row r="1156" spans="1:2" x14ac:dyDescent="0.3">
      <c r="A1156" s="5">
        <v>5000</v>
      </c>
      <c r="B1156" s="5" t="s">
        <v>8220</v>
      </c>
    </row>
    <row r="1157" spans="1:2" x14ac:dyDescent="0.3">
      <c r="A1157" s="5">
        <v>25000</v>
      </c>
      <c r="B1157" s="5" t="s">
        <v>8220</v>
      </c>
    </row>
    <row r="1158" spans="1:2" x14ac:dyDescent="0.3">
      <c r="A1158" s="5">
        <v>6500</v>
      </c>
      <c r="B1158" s="5" t="s">
        <v>8220</v>
      </c>
    </row>
    <row r="1159" spans="1:2" x14ac:dyDescent="0.3">
      <c r="A1159" s="5">
        <v>10000</v>
      </c>
      <c r="B1159" s="5" t="s">
        <v>8220</v>
      </c>
    </row>
    <row r="1160" spans="1:2" x14ac:dyDescent="0.3">
      <c r="A1160" s="5">
        <v>7500</v>
      </c>
      <c r="B1160" s="5" t="s">
        <v>8220</v>
      </c>
    </row>
    <row r="1161" spans="1:2" x14ac:dyDescent="0.3">
      <c r="A1161" s="5">
        <v>6750</v>
      </c>
      <c r="B1161" s="5" t="s">
        <v>8220</v>
      </c>
    </row>
    <row r="1162" spans="1:2" x14ac:dyDescent="0.3">
      <c r="A1162" s="5">
        <v>30000</v>
      </c>
      <c r="B1162" s="5" t="s">
        <v>8220</v>
      </c>
    </row>
    <row r="1163" spans="1:2" x14ac:dyDescent="0.3">
      <c r="A1163" s="5">
        <v>18000</v>
      </c>
      <c r="B1163" s="5" t="s">
        <v>8220</v>
      </c>
    </row>
    <row r="1164" spans="1:2" x14ac:dyDescent="0.3">
      <c r="A1164" s="5">
        <v>60000</v>
      </c>
      <c r="B1164" s="5" t="s">
        <v>8220</v>
      </c>
    </row>
    <row r="1165" spans="1:2" x14ac:dyDescent="0.3">
      <c r="A1165" s="5">
        <v>5200</v>
      </c>
      <c r="B1165" s="5" t="s">
        <v>8220</v>
      </c>
    </row>
    <row r="1166" spans="1:2" x14ac:dyDescent="0.3">
      <c r="A1166" s="5">
        <v>10000</v>
      </c>
      <c r="B1166" s="5" t="s">
        <v>8220</v>
      </c>
    </row>
    <row r="1167" spans="1:2" x14ac:dyDescent="0.3">
      <c r="A1167" s="5">
        <v>10000</v>
      </c>
      <c r="B1167" s="5" t="s">
        <v>8220</v>
      </c>
    </row>
    <row r="1168" spans="1:2" x14ac:dyDescent="0.3">
      <c r="A1168" s="5">
        <v>15000</v>
      </c>
      <c r="B1168" s="5" t="s">
        <v>8220</v>
      </c>
    </row>
    <row r="1169" spans="1:2" x14ac:dyDescent="0.3">
      <c r="A1169" s="5">
        <v>60000</v>
      </c>
      <c r="B1169" s="5" t="s">
        <v>8220</v>
      </c>
    </row>
    <row r="1170" spans="1:2" x14ac:dyDescent="0.3">
      <c r="A1170" s="5">
        <v>18000</v>
      </c>
      <c r="B1170" s="5" t="s">
        <v>8220</v>
      </c>
    </row>
    <row r="1171" spans="1:2" x14ac:dyDescent="0.3">
      <c r="A1171" s="5">
        <v>10000</v>
      </c>
      <c r="B1171" s="5" t="s">
        <v>8220</v>
      </c>
    </row>
    <row r="1172" spans="1:2" x14ac:dyDescent="0.3">
      <c r="A1172" s="5">
        <v>25000</v>
      </c>
      <c r="B1172" s="5" t="s">
        <v>8220</v>
      </c>
    </row>
    <row r="1173" spans="1:2" x14ac:dyDescent="0.3">
      <c r="A1173" s="5">
        <v>25000</v>
      </c>
      <c r="B1173" s="5" t="s">
        <v>8220</v>
      </c>
    </row>
    <row r="1174" spans="1:2" x14ac:dyDescent="0.3">
      <c r="A1174" s="5">
        <v>9000</v>
      </c>
      <c r="B1174" s="5" t="s">
        <v>8220</v>
      </c>
    </row>
    <row r="1175" spans="1:2" x14ac:dyDescent="0.3">
      <c r="A1175" s="5">
        <v>125000</v>
      </c>
      <c r="B1175" s="5" t="s">
        <v>8220</v>
      </c>
    </row>
    <row r="1176" spans="1:2" x14ac:dyDescent="0.3">
      <c r="A1176" s="5">
        <v>15000</v>
      </c>
      <c r="B1176" s="5" t="s">
        <v>8220</v>
      </c>
    </row>
    <row r="1177" spans="1:2" x14ac:dyDescent="0.3">
      <c r="A1177" s="5">
        <v>20000</v>
      </c>
      <c r="B1177" s="5" t="s">
        <v>8220</v>
      </c>
    </row>
    <row r="1178" spans="1:2" x14ac:dyDescent="0.3">
      <c r="A1178" s="5">
        <v>175000</v>
      </c>
      <c r="B1178" s="5" t="s">
        <v>8220</v>
      </c>
    </row>
    <row r="1179" spans="1:2" x14ac:dyDescent="0.3">
      <c r="A1179" s="5">
        <v>6000</v>
      </c>
      <c r="B1179" s="5" t="s">
        <v>8220</v>
      </c>
    </row>
    <row r="1180" spans="1:2" x14ac:dyDescent="0.3">
      <c r="A1180" s="5">
        <v>75000</v>
      </c>
      <c r="B1180" s="5" t="s">
        <v>8220</v>
      </c>
    </row>
    <row r="1181" spans="1:2" x14ac:dyDescent="0.3">
      <c r="A1181" s="5">
        <v>60000</v>
      </c>
      <c r="B1181" s="5" t="s">
        <v>8220</v>
      </c>
    </row>
    <row r="1182" spans="1:2" x14ac:dyDescent="0.3">
      <c r="A1182" s="5">
        <v>50000</v>
      </c>
      <c r="B1182" s="5" t="s">
        <v>8220</v>
      </c>
    </row>
    <row r="1183" spans="1:2" x14ac:dyDescent="0.3">
      <c r="A1183" s="5">
        <v>50000</v>
      </c>
      <c r="B1183" s="5" t="s">
        <v>8220</v>
      </c>
    </row>
    <row r="1184" spans="1:2" x14ac:dyDescent="0.3">
      <c r="A1184" s="5">
        <v>1000</v>
      </c>
      <c r="B1184" s="5" t="s">
        <v>8220</v>
      </c>
    </row>
    <row r="1185" spans="1:2" x14ac:dyDescent="0.3">
      <c r="A1185" s="5">
        <v>2500</v>
      </c>
      <c r="B1185" s="5" t="s">
        <v>8220</v>
      </c>
    </row>
    <row r="1186" spans="1:2" x14ac:dyDescent="0.3">
      <c r="A1186" s="5">
        <v>22000</v>
      </c>
      <c r="B1186" s="5" t="s">
        <v>8218</v>
      </c>
    </row>
    <row r="1187" spans="1:2" x14ac:dyDescent="0.3">
      <c r="A1187" s="5">
        <v>12500</v>
      </c>
      <c r="B1187" s="5" t="s">
        <v>8218</v>
      </c>
    </row>
    <row r="1188" spans="1:2" x14ac:dyDescent="0.3">
      <c r="A1188" s="5">
        <v>7500</v>
      </c>
      <c r="B1188" s="5" t="s">
        <v>8218</v>
      </c>
    </row>
    <row r="1189" spans="1:2" x14ac:dyDescent="0.3">
      <c r="A1189" s="5">
        <v>8750</v>
      </c>
      <c r="B1189" s="5" t="s">
        <v>8218</v>
      </c>
    </row>
    <row r="1190" spans="1:2" x14ac:dyDescent="0.3">
      <c r="A1190" s="5">
        <v>2000</v>
      </c>
      <c r="B1190" s="5" t="s">
        <v>8218</v>
      </c>
    </row>
    <row r="1191" spans="1:2" x14ac:dyDescent="0.3">
      <c r="A1191" s="5">
        <v>9000</v>
      </c>
      <c r="B1191" s="5" t="s">
        <v>8218</v>
      </c>
    </row>
    <row r="1192" spans="1:2" x14ac:dyDescent="0.3">
      <c r="A1192" s="5">
        <v>500</v>
      </c>
      <c r="B1192" s="5" t="s">
        <v>8218</v>
      </c>
    </row>
    <row r="1193" spans="1:2" x14ac:dyDescent="0.3">
      <c r="A1193" s="5">
        <v>2700</v>
      </c>
      <c r="B1193" s="5" t="s">
        <v>8218</v>
      </c>
    </row>
    <row r="1194" spans="1:2" x14ac:dyDescent="0.3">
      <c r="A1194" s="5">
        <v>100</v>
      </c>
      <c r="B1194" s="5" t="s">
        <v>8218</v>
      </c>
    </row>
    <row r="1195" spans="1:2" x14ac:dyDescent="0.3">
      <c r="A1195" s="5">
        <v>21000</v>
      </c>
      <c r="B1195" s="5" t="s">
        <v>8218</v>
      </c>
    </row>
    <row r="1196" spans="1:2" x14ac:dyDescent="0.3">
      <c r="A1196" s="5">
        <v>12500</v>
      </c>
      <c r="B1196" s="5" t="s">
        <v>8218</v>
      </c>
    </row>
    <row r="1197" spans="1:2" x14ac:dyDescent="0.3">
      <c r="A1197" s="5">
        <v>10000</v>
      </c>
      <c r="B1197" s="5" t="s">
        <v>8218</v>
      </c>
    </row>
    <row r="1198" spans="1:2" x14ac:dyDescent="0.3">
      <c r="A1198" s="5">
        <v>14500</v>
      </c>
      <c r="B1198" s="5" t="s">
        <v>8218</v>
      </c>
    </row>
    <row r="1199" spans="1:2" x14ac:dyDescent="0.3">
      <c r="A1199" s="5">
        <v>15000</v>
      </c>
      <c r="B1199" s="5" t="s">
        <v>8218</v>
      </c>
    </row>
    <row r="1200" spans="1:2" x14ac:dyDescent="0.3">
      <c r="A1200" s="5">
        <v>3500</v>
      </c>
      <c r="B1200" s="5" t="s">
        <v>8218</v>
      </c>
    </row>
    <row r="1201" spans="1:2" x14ac:dyDescent="0.3">
      <c r="A1201" s="5">
        <v>2658</v>
      </c>
      <c r="B1201" s="5" t="s">
        <v>8218</v>
      </c>
    </row>
    <row r="1202" spans="1:2" x14ac:dyDescent="0.3">
      <c r="A1202" s="5">
        <v>4800</v>
      </c>
      <c r="B1202" s="5" t="s">
        <v>8218</v>
      </c>
    </row>
    <row r="1203" spans="1:2" x14ac:dyDescent="0.3">
      <c r="A1203" s="5">
        <v>6000</v>
      </c>
      <c r="B1203" s="5" t="s">
        <v>8218</v>
      </c>
    </row>
    <row r="1204" spans="1:2" x14ac:dyDescent="0.3">
      <c r="A1204" s="5">
        <v>25000</v>
      </c>
      <c r="B1204" s="5" t="s">
        <v>8218</v>
      </c>
    </row>
    <row r="1205" spans="1:2" x14ac:dyDescent="0.3">
      <c r="A1205" s="5">
        <v>16300</v>
      </c>
      <c r="B1205" s="5" t="s">
        <v>8218</v>
      </c>
    </row>
    <row r="1206" spans="1:2" x14ac:dyDescent="0.3">
      <c r="A1206" s="5">
        <v>13000</v>
      </c>
      <c r="B1206" s="5" t="s">
        <v>8218</v>
      </c>
    </row>
    <row r="1207" spans="1:2" x14ac:dyDescent="0.3">
      <c r="A1207" s="5">
        <v>13000</v>
      </c>
      <c r="B1207" s="5" t="s">
        <v>8218</v>
      </c>
    </row>
    <row r="1208" spans="1:2" x14ac:dyDescent="0.3">
      <c r="A1208" s="5">
        <v>900</v>
      </c>
      <c r="B1208" s="5" t="s">
        <v>8218</v>
      </c>
    </row>
    <row r="1209" spans="1:2" x14ac:dyDescent="0.3">
      <c r="A1209" s="5">
        <v>16700</v>
      </c>
      <c r="B1209" s="5" t="s">
        <v>8218</v>
      </c>
    </row>
    <row r="1210" spans="1:2" x14ac:dyDescent="0.3">
      <c r="A1210" s="5">
        <v>10000</v>
      </c>
      <c r="B1210" s="5" t="s">
        <v>8218</v>
      </c>
    </row>
    <row r="1211" spans="1:2" x14ac:dyDescent="0.3">
      <c r="A1211" s="5">
        <v>6000</v>
      </c>
      <c r="B1211" s="5" t="s">
        <v>8218</v>
      </c>
    </row>
    <row r="1212" spans="1:2" x14ac:dyDescent="0.3">
      <c r="A1212" s="5">
        <v>20000</v>
      </c>
      <c r="B1212" s="5" t="s">
        <v>8218</v>
      </c>
    </row>
    <row r="1213" spans="1:2" x14ac:dyDescent="0.3">
      <c r="A1213" s="5">
        <v>1000</v>
      </c>
      <c r="B1213" s="5" t="s">
        <v>8218</v>
      </c>
    </row>
    <row r="1214" spans="1:2" x14ac:dyDescent="0.3">
      <c r="A1214" s="5">
        <v>2500</v>
      </c>
      <c r="B1214" s="5" t="s">
        <v>8218</v>
      </c>
    </row>
    <row r="1215" spans="1:2" x14ac:dyDescent="0.3">
      <c r="A1215" s="5">
        <v>6500</v>
      </c>
      <c r="B1215" s="5" t="s">
        <v>8218</v>
      </c>
    </row>
    <row r="1216" spans="1:2" x14ac:dyDescent="0.3">
      <c r="A1216" s="5">
        <v>2000</v>
      </c>
      <c r="B1216" s="5" t="s">
        <v>8218</v>
      </c>
    </row>
    <row r="1217" spans="1:2" x14ac:dyDescent="0.3">
      <c r="A1217" s="5">
        <v>5000</v>
      </c>
      <c r="B1217" s="5" t="s">
        <v>8218</v>
      </c>
    </row>
    <row r="1218" spans="1:2" x14ac:dyDescent="0.3">
      <c r="A1218" s="5">
        <v>14000</v>
      </c>
      <c r="B1218" s="5" t="s">
        <v>8218</v>
      </c>
    </row>
    <row r="1219" spans="1:2" x14ac:dyDescent="0.3">
      <c r="A1219" s="5">
        <v>26500</v>
      </c>
      <c r="B1219" s="5" t="s">
        <v>8218</v>
      </c>
    </row>
    <row r="1220" spans="1:2" x14ac:dyDescent="0.3">
      <c r="A1220" s="5">
        <v>9000</v>
      </c>
      <c r="B1220" s="5" t="s">
        <v>8218</v>
      </c>
    </row>
    <row r="1221" spans="1:2" x14ac:dyDescent="0.3">
      <c r="A1221" s="5">
        <v>16350</v>
      </c>
      <c r="B1221" s="5" t="s">
        <v>8218</v>
      </c>
    </row>
    <row r="1222" spans="1:2" x14ac:dyDescent="0.3">
      <c r="A1222" s="5">
        <v>15000</v>
      </c>
      <c r="B1222" s="5" t="s">
        <v>8218</v>
      </c>
    </row>
    <row r="1223" spans="1:2" x14ac:dyDescent="0.3">
      <c r="A1223" s="5">
        <v>2200</v>
      </c>
      <c r="B1223" s="5" t="s">
        <v>8218</v>
      </c>
    </row>
    <row r="1224" spans="1:2" x14ac:dyDescent="0.3">
      <c r="A1224" s="5">
        <v>4000</v>
      </c>
      <c r="B1224" s="5" t="s">
        <v>8218</v>
      </c>
    </row>
    <row r="1225" spans="1:2" x14ac:dyDescent="0.3">
      <c r="A1225" s="5">
        <v>19800</v>
      </c>
      <c r="B1225" s="5" t="s">
        <v>8218</v>
      </c>
    </row>
    <row r="1226" spans="1:2" x14ac:dyDescent="0.3">
      <c r="A1226" s="5">
        <v>15000</v>
      </c>
      <c r="B1226" s="5" t="s">
        <v>8219</v>
      </c>
    </row>
    <row r="1227" spans="1:2" x14ac:dyDescent="0.3">
      <c r="A1227" s="5">
        <v>3000</v>
      </c>
      <c r="B1227" s="5" t="s">
        <v>8219</v>
      </c>
    </row>
    <row r="1228" spans="1:2" x14ac:dyDescent="0.3">
      <c r="A1228" s="5">
        <v>50000</v>
      </c>
      <c r="B1228" s="5" t="s">
        <v>8219</v>
      </c>
    </row>
    <row r="1229" spans="1:2" x14ac:dyDescent="0.3">
      <c r="A1229" s="5">
        <v>2000</v>
      </c>
      <c r="B1229" s="5" t="s">
        <v>8219</v>
      </c>
    </row>
    <row r="1230" spans="1:2" x14ac:dyDescent="0.3">
      <c r="A1230" s="5">
        <v>5000</v>
      </c>
      <c r="B1230" s="5" t="s">
        <v>8219</v>
      </c>
    </row>
    <row r="1231" spans="1:2" x14ac:dyDescent="0.3">
      <c r="A1231" s="5">
        <v>2750</v>
      </c>
      <c r="B1231" s="5" t="s">
        <v>8219</v>
      </c>
    </row>
    <row r="1232" spans="1:2" x14ac:dyDescent="0.3">
      <c r="A1232" s="5">
        <v>500000</v>
      </c>
      <c r="B1232" s="5" t="s">
        <v>8219</v>
      </c>
    </row>
    <row r="1233" spans="1:2" x14ac:dyDescent="0.3">
      <c r="A1233" s="5">
        <v>5000</v>
      </c>
      <c r="B1233" s="5" t="s">
        <v>8219</v>
      </c>
    </row>
    <row r="1234" spans="1:2" x14ac:dyDescent="0.3">
      <c r="A1234" s="5">
        <v>5000</v>
      </c>
      <c r="B1234" s="5" t="s">
        <v>8219</v>
      </c>
    </row>
    <row r="1235" spans="1:2" x14ac:dyDescent="0.3">
      <c r="A1235" s="5">
        <v>1000</v>
      </c>
      <c r="B1235" s="5" t="s">
        <v>8219</v>
      </c>
    </row>
    <row r="1236" spans="1:2" x14ac:dyDescent="0.3">
      <c r="A1236" s="5">
        <v>50000</v>
      </c>
      <c r="B1236" s="5" t="s">
        <v>8219</v>
      </c>
    </row>
    <row r="1237" spans="1:2" x14ac:dyDescent="0.3">
      <c r="A1237" s="5">
        <v>7534</v>
      </c>
      <c r="B1237" s="5" t="s">
        <v>8219</v>
      </c>
    </row>
    <row r="1238" spans="1:2" x14ac:dyDescent="0.3">
      <c r="A1238" s="5">
        <v>2500</v>
      </c>
      <c r="B1238" s="5" t="s">
        <v>8219</v>
      </c>
    </row>
    <row r="1239" spans="1:2" x14ac:dyDescent="0.3">
      <c r="A1239" s="5">
        <v>25000</v>
      </c>
      <c r="B1239" s="5" t="s">
        <v>8219</v>
      </c>
    </row>
    <row r="1240" spans="1:2" x14ac:dyDescent="0.3">
      <c r="A1240" s="5">
        <v>1000</v>
      </c>
      <c r="B1240" s="5" t="s">
        <v>8219</v>
      </c>
    </row>
    <row r="1241" spans="1:2" x14ac:dyDescent="0.3">
      <c r="A1241" s="5">
        <v>2500</v>
      </c>
      <c r="B1241" s="5" t="s">
        <v>8219</v>
      </c>
    </row>
    <row r="1242" spans="1:2" x14ac:dyDescent="0.3">
      <c r="A1242" s="5">
        <v>8000</v>
      </c>
      <c r="B1242" s="5" t="s">
        <v>8219</v>
      </c>
    </row>
    <row r="1243" spans="1:2" x14ac:dyDescent="0.3">
      <c r="A1243" s="5">
        <v>5000</v>
      </c>
      <c r="B1243" s="5" t="s">
        <v>8219</v>
      </c>
    </row>
    <row r="1244" spans="1:2" x14ac:dyDescent="0.3">
      <c r="A1244" s="5">
        <v>911</v>
      </c>
      <c r="B1244" s="5" t="s">
        <v>8219</v>
      </c>
    </row>
    <row r="1245" spans="1:2" x14ac:dyDescent="0.3">
      <c r="A1245" s="5">
        <v>12000</v>
      </c>
      <c r="B1245" s="5" t="s">
        <v>8219</v>
      </c>
    </row>
    <row r="1246" spans="1:2" x14ac:dyDescent="0.3">
      <c r="A1246" s="5">
        <v>2000</v>
      </c>
      <c r="B1246" s="5" t="s">
        <v>8218</v>
      </c>
    </row>
    <row r="1247" spans="1:2" x14ac:dyDescent="0.3">
      <c r="A1247" s="5">
        <v>2000</v>
      </c>
      <c r="B1247" s="5" t="s">
        <v>8218</v>
      </c>
    </row>
    <row r="1248" spans="1:2" x14ac:dyDescent="0.3">
      <c r="A1248" s="5">
        <v>2000</v>
      </c>
      <c r="B1248" s="5" t="s">
        <v>8218</v>
      </c>
    </row>
    <row r="1249" spans="1:2" x14ac:dyDescent="0.3">
      <c r="A1249" s="5">
        <v>3500</v>
      </c>
      <c r="B1249" s="5" t="s">
        <v>8218</v>
      </c>
    </row>
    <row r="1250" spans="1:2" x14ac:dyDescent="0.3">
      <c r="A1250" s="5">
        <v>2500</v>
      </c>
      <c r="B1250" s="5" t="s">
        <v>8218</v>
      </c>
    </row>
    <row r="1251" spans="1:2" x14ac:dyDescent="0.3">
      <c r="A1251" s="5">
        <v>5000</v>
      </c>
      <c r="B1251" s="5" t="s">
        <v>8218</v>
      </c>
    </row>
    <row r="1252" spans="1:2" x14ac:dyDescent="0.3">
      <c r="A1252" s="5">
        <v>30000</v>
      </c>
      <c r="B1252" s="5" t="s">
        <v>8218</v>
      </c>
    </row>
    <row r="1253" spans="1:2" x14ac:dyDescent="0.3">
      <c r="A1253" s="5">
        <v>6000</v>
      </c>
      <c r="B1253" s="5" t="s">
        <v>8218</v>
      </c>
    </row>
    <row r="1254" spans="1:2" x14ac:dyDescent="0.3">
      <c r="A1254" s="5">
        <v>3500</v>
      </c>
      <c r="B1254" s="5" t="s">
        <v>8218</v>
      </c>
    </row>
    <row r="1255" spans="1:2" x14ac:dyDescent="0.3">
      <c r="A1255" s="5">
        <v>10</v>
      </c>
      <c r="B1255" s="5" t="s">
        <v>8218</v>
      </c>
    </row>
    <row r="1256" spans="1:2" x14ac:dyDescent="0.3">
      <c r="A1256" s="5">
        <v>6700</v>
      </c>
      <c r="B1256" s="5" t="s">
        <v>8218</v>
      </c>
    </row>
    <row r="1257" spans="1:2" x14ac:dyDescent="0.3">
      <c r="A1257" s="5">
        <v>3000</v>
      </c>
      <c r="B1257" s="5" t="s">
        <v>8218</v>
      </c>
    </row>
    <row r="1258" spans="1:2" x14ac:dyDescent="0.3">
      <c r="A1258" s="5">
        <v>30000</v>
      </c>
      <c r="B1258" s="5" t="s">
        <v>8218</v>
      </c>
    </row>
    <row r="1259" spans="1:2" x14ac:dyDescent="0.3">
      <c r="A1259" s="5">
        <v>5500</v>
      </c>
      <c r="B1259" s="5" t="s">
        <v>8218</v>
      </c>
    </row>
    <row r="1260" spans="1:2" x14ac:dyDescent="0.3">
      <c r="A1260" s="5">
        <v>12000</v>
      </c>
      <c r="B1260" s="5" t="s">
        <v>8218</v>
      </c>
    </row>
    <row r="1261" spans="1:2" x14ac:dyDescent="0.3">
      <c r="A1261" s="5">
        <v>2500</v>
      </c>
      <c r="B1261" s="5" t="s">
        <v>8218</v>
      </c>
    </row>
    <row r="1262" spans="1:2" x14ac:dyDescent="0.3">
      <c r="A1262" s="5">
        <v>3300</v>
      </c>
      <c r="B1262" s="5" t="s">
        <v>8218</v>
      </c>
    </row>
    <row r="1263" spans="1:2" x14ac:dyDescent="0.3">
      <c r="A1263" s="5">
        <v>2000</v>
      </c>
      <c r="B1263" s="5" t="s">
        <v>8218</v>
      </c>
    </row>
    <row r="1264" spans="1:2" x14ac:dyDescent="0.3">
      <c r="A1264" s="5">
        <v>6500</v>
      </c>
      <c r="B1264" s="5" t="s">
        <v>8218</v>
      </c>
    </row>
    <row r="1265" spans="1:2" x14ac:dyDescent="0.3">
      <c r="A1265" s="5">
        <v>1500</v>
      </c>
      <c r="B1265" s="5" t="s">
        <v>8218</v>
      </c>
    </row>
    <row r="1266" spans="1:2" x14ac:dyDescent="0.3">
      <c r="A1266" s="5">
        <v>650</v>
      </c>
      <c r="B1266" s="5" t="s">
        <v>8218</v>
      </c>
    </row>
    <row r="1267" spans="1:2" x14ac:dyDescent="0.3">
      <c r="A1267" s="5">
        <v>3500</v>
      </c>
      <c r="B1267" s="5" t="s">
        <v>8218</v>
      </c>
    </row>
    <row r="1268" spans="1:2" x14ac:dyDescent="0.3">
      <c r="A1268" s="5">
        <v>9500</v>
      </c>
      <c r="B1268" s="5" t="s">
        <v>8218</v>
      </c>
    </row>
    <row r="1269" spans="1:2" x14ac:dyDescent="0.3">
      <c r="A1269" s="5">
        <v>22000</v>
      </c>
      <c r="B1269" s="5" t="s">
        <v>8218</v>
      </c>
    </row>
    <row r="1270" spans="1:2" x14ac:dyDescent="0.3">
      <c r="A1270" s="5">
        <v>12000</v>
      </c>
      <c r="B1270" s="5" t="s">
        <v>8218</v>
      </c>
    </row>
    <row r="1271" spans="1:2" x14ac:dyDescent="0.3">
      <c r="A1271" s="5">
        <v>18800</v>
      </c>
      <c r="B1271" s="5" t="s">
        <v>8218</v>
      </c>
    </row>
    <row r="1272" spans="1:2" x14ac:dyDescent="0.3">
      <c r="A1272" s="5">
        <v>10000</v>
      </c>
      <c r="B1272" s="5" t="s">
        <v>8218</v>
      </c>
    </row>
    <row r="1273" spans="1:2" x14ac:dyDescent="0.3">
      <c r="A1273" s="5">
        <v>7500</v>
      </c>
      <c r="B1273" s="5" t="s">
        <v>8218</v>
      </c>
    </row>
    <row r="1274" spans="1:2" x14ac:dyDescent="0.3">
      <c r="A1274" s="5">
        <v>5000</v>
      </c>
      <c r="B1274" s="5" t="s">
        <v>8218</v>
      </c>
    </row>
    <row r="1275" spans="1:2" x14ac:dyDescent="0.3">
      <c r="A1275" s="5">
        <v>4000</v>
      </c>
      <c r="B1275" s="5" t="s">
        <v>8218</v>
      </c>
    </row>
    <row r="1276" spans="1:2" x14ac:dyDescent="0.3">
      <c r="A1276" s="5">
        <v>25000</v>
      </c>
      <c r="B1276" s="5" t="s">
        <v>8218</v>
      </c>
    </row>
    <row r="1277" spans="1:2" x14ac:dyDescent="0.3">
      <c r="A1277" s="5">
        <v>15000</v>
      </c>
      <c r="B1277" s="5" t="s">
        <v>8218</v>
      </c>
    </row>
    <row r="1278" spans="1:2" x14ac:dyDescent="0.3">
      <c r="A1278" s="5">
        <v>3000</v>
      </c>
      <c r="B1278" s="5" t="s">
        <v>8218</v>
      </c>
    </row>
    <row r="1279" spans="1:2" x14ac:dyDescent="0.3">
      <c r="A1279" s="5">
        <v>15000</v>
      </c>
      <c r="B1279" s="5" t="s">
        <v>8218</v>
      </c>
    </row>
    <row r="1280" spans="1:2" x14ac:dyDescent="0.3">
      <c r="A1280" s="5">
        <v>6500</v>
      </c>
      <c r="B1280" s="5" t="s">
        <v>8218</v>
      </c>
    </row>
    <row r="1281" spans="1:2" x14ac:dyDescent="0.3">
      <c r="A1281" s="5">
        <v>12516</v>
      </c>
      <c r="B1281" s="5" t="s">
        <v>8218</v>
      </c>
    </row>
    <row r="1282" spans="1:2" x14ac:dyDescent="0.3">
      <c r="A1282" s="5">
        <v>15000</v>
      </c>
      <c r="B1282" s="5" t="s">
        <v>8218</v>
      </c>
    </row>
    <row r="1283" spans="1:2" x14ac:dyDescent="0.3">
      <c r="A1283" s="5">
        <v>7000</v>
      </c>
      <c r="B1283" s="5" t="s">
        <v>8218</v>
      </c>
    </row>
    <row r="1284" spans="1:2" x14ac:dyDescent="0.3">
      <c r="A1284" s="5">
        <v>15000</v>
      </c>
      <c r="B1284" s="5" t="s">
        <v>8218</v>
      </c>
    </row>
    <row r="1285" spans="1:2" x14ac:dyDescent="0.3">
      <c r="A1285" s="5">
        <v>1000</v>
      </c>
      <c r="B1285" s="5" t="s">
        <v>8218</v>
      </c>
    </row>
    <row r="1286" spans="1:2" x14ac:dyDescent="0.3">
      <c r="A1286" s="5">
        <v>2000</v>
      </c>
      <c r="B1286" s="5" t="s">
        <v>8218</v>
      </c>
    </row>
    <row r="1287" spans="1:2" x14ac:dyDescent="0.3">
      <c r="A1287" s="5">
        <v>2000</v>
      </c>
      <c r="B1287" s="5" t="s">
        <v>8218</v>
      </c>
    </row>
    <row r="1288" spans="1:2" x14ac:dyDescent="0.3">
      <c r="A1288" s="5">
        <v>1500</v>
      </c>
      <c r="B1288" s="5" t="s">
        <v>8218</v>
      </c>
    </row>
    <row r="1289" spans="1:2" x14ac:dyDescent="0.3">
      <c r="A1289" s="5">
        <v>250</v>
      </c>
      <c r="B1289" s="5" t="s">
        <v>8218</v>
      </c>
    </row>
    <row r="1290" spans="1:2" x14ac:dyDescent="0.3">
      <c r="A1290" s="5">
        <v>4000</v>
      </c>
      <c r="B1290" s="5" t="s">
        <v>8218</v>
      </c>
    </row>
    <row r="1291" spans="1:2" x14ac:dyDescent="0.3">
      <c r="A1291" s="5">
        <v>1500</v>
      </c>
      <c r="B1291" s="5" t="s">
        <v>8218</v>
      </c>
    </row>
    <row r="1292" spans="1:2" x14ac:dyDescent="0.3">
      <c r="A1292" s="5">
        <v>3500</v>
      </c>
      <c r="B1292" s="5" t="s">
        <v>8218</v>
      </c>
    </row>
    <row r="1293" spans="1:2" x14ac:dyDescent="0.3">
      <c r="A1293" s="5">
        <v>3000</v>
      </c>
      <c r="B1293" s="5" t="s">
        <v>8218</v>
      </c>
    </row>
    <row r="1294" spans="1:2" x14ac:dyDescent="0.3">
      <c r="A1294" s="5">
        <v>1700</v>
      </c>
      <c r="B1294" s="5" t="s">
        <v>8218</v>
      </c>
    </row>
    <row r="1295" spans="1:2" x14ac:dyDescent="0.3">
      <c r="A1295" s="5">
        <v>15000</v>
      </c>
      <c r="B1295" s="5" t="s">
        <v>8218</v>
      </c>
    </row>
    <row r="1296" spans="1:2" x14ac:dyDescent="0.3">
      <c r="A1296" s="5">
        <v>500</v>
      </c>
      <c r="B1296" s="5" t="s">
        <v>8218</v>
      </c>
    </row>
    <row r="1297" spans="1:2" x14ac:dyDescent="0.3">
      <c r="A1297" s="5">
        <v>2500</v>
      </c>
      <c r="B1297" s="5" t="s">
        <v>8218</v>
      </c>
    </row>
    <row r="1298" spans="1:2" x14ac:dyDescent="0.3">
      <c r="A1298" s="5">
        <v>850</v>
      </c>
      <c r="B1298" s="5" t="s">
        <v>8218</v>
      </c>
    </row>
    <row r="1299" spans="1:2" x14ac:dyDescent="0.3">
      <c r="A1299" s="5">
        <v>20000</v>
      </c>
      <c r="B1299" s="5" t="s">
        <v>8218</v>
      </c>
    </row>
    <row r="1300" spans="1:2" x14ac:dyDescent="0.3">
      <c r="A1300" s="5">
        <v>2000</v>
      </c>
      <c r="B1300" s="5" t="s">
        <v>8218</v>
      </c>
    </row>
    <row r="1301" spans="1:2" x14ac:dyDescent="0.3">
      <c r="A1301" s="5">
        <v>3500</v>
      </c>
      <c r="B1301" s="5" t="s">
        <v>8218</v>
      </c>
    </row>
    <row r="1302" spans="1:2" x14ac:dyDescent="0.3">
      <c r="A1302" s="5">
        <v>3000</v>
      </c>
      <c r="B1302" s="5" t="s">
        <v>8218</v>
      </c>
    </row>
    <row r="1303" spans="1:2" x14ac:dyDescent="0.3">
      <c r="A1303" s="5">
        <v>2000</v>
      </c>
      <c r="B1303" s="5" t="s">
        <v>8218</v>
      </c>
    </row>
    <row r="1304" spans="1:2" x14ac:dyDescent="0.3">
      <c r="A1304" s="5">
        <v>2500</v>
      </c>
      <c r="B1304" s="5" t="s">
        <v>8218</v>
      </c>
    </row>
    <row r="1305" spans="1:2" x14ac:dyDescent="0.3">
      <c r="A1305" s="5">
        <v>3500</v>
      </c>
      <c r="B1305" s="5" t="s">
        <v>8218</v>
      </c>
    </row>
    <row r="1306" spans="1:2" x14ac:dyDescent="0.3">
      <c r="A1306" s="5">
        <v>40000</v>
      </c>
      <c r="B1306" s="5" t="s">
        <v>8219</v>
      </c>
    </row>
    <row r="1307" spans="1:2" x14ac:dyDescent="0.3">
      <c r="A1307" s="5">
        <v>30000</v>
      </c>
      <c r="B1307" s="5" t="s">
        <v>8219</v>
      </c>
    </row>
    <row r="1308" spans="1:2" x14ac:dyDescent="0.3">
      <c r="A1308" s="5">
        <v>110000</v>
      </c>
      <c r="B1308" s="5" t="s">
        <v>8219</v>
      </c>
    </row>
    <row r="1309" spans="1:2" x14ac:dyDescent="0.3">
      <c r="A1309" s="5">
        <v>50000</v>
      </c>
      <c r="B1309" s="5" t="s">
        <v>8219</v>
      </c>
    </row>
    <row r="1310" spans="1:2" x14ac:dyDescent="0.3">
      <c r="A1310" s="5">
        <v>10000</v>
      </c>
      <c r="B1310" s="5" t="s">
        <v>8219</v>
      </c>
    </row>
    <row r="1311" spans="1:2" x14ac:dyDescent="0.3">
      <c r="A1311" s="5">
        <v>11500</v>
      </c>
      <c r="B1311" s="5" t="s">
        <v>8219</v>
      </c>
    </row>
    <row r="1312" spans="1:2" x14ac:dyDescent="0.3">
      <c r="A1312" s="5">
        <v>20000</v>
      </c>
      <c r="B1312" s="5" t="s">
        <v>8219</v>
      </c>
    </row>
    <row r="1313" spans="1:2" x14ac:dyDescent="0.3">
      <c r="A1313" s="5">
        <v>250000</v>
      </c>
      <c r="B1313" s="5" t="s">
        <v>8219</v>
      </c>
    </row>
    <row r="1314" spans="1:2" x14ac:dyDescent="0.3">
      <c r="A1314" s="5">
        <v>4600</v>
      </c>
      <c r="B1314" s="5" t="s">
        <v>8219</v>
      </c>
    </row>
    <row r="1315" spans="1:2" x14ac:dyDescent="0.3">
      <c r="A1315" s="5">
        <v>40000</v>
      </c>
      <c r="B1315" s="5" t="s">
        <v>8219</v>
      </c>
    </row>
    <row r="1316" spans="1:2" x14ac:dyDescent="0.3">
      <c r="A1316" s="5">
        <v>180000</v>
      </c>
      <c r="B1316" s="5" t="s">
        <v>8219</v>
      </c>
    </row>
    <row r="1317" spans="1:2" x14ac:dyDescent="0.3">
      <c r="A1317" s="5">
        <v>100000</v>
      </c>
      <c r="B1317" s="5" t="s">
        <v>8219</v>
      </c>
    </row>
    <row r="1318" spans="1:2" x14ac:dyDescent="0.3">
      <c r="A1318" s="5">
        <v>75000</v>
      </c>
      <c r="B1318" s="5" t="s">
        <v>8219</v>
      </c>
    </row>
    <row r="1319" spans="1:2" x14ac:dyDescent="0.3">
      <c r="A1319" s="5">
        <v>200000</v>
      </c>
      <c r="B1319" s="5" t="s">
        <v>8219</v>
      </c>
    </row>
    <row r="1320" spans="1:2" x14ac:dyDescent="0.3">
      <c r="A1320" s="5">
        <v>40000</v>
      </c>
      <c r="B1320" s="5" t="s">
        <v>8219</v>
      </c>
    </row>
    <row r="1321" spans="1:2" x14ac:dyDescent="0.3">
      <c r="A1321" s="5">
        <v>5800</v>
      </c>
      <c r="B1321" s="5" t="s">
        <v>8219</v>
      </c>
    </row>
    <row r="1322" spans="1:2" x14ac:dyDescent="0.3">
      <c r="A1322" s="5">
        <v>100000</v>
      </c>
      <c r="B1322" s="5" t="s">
        <v>8219</v>
      </c>
    </row>
    <row r="1323" spans="1:2" x14ac:dyDescent="0.3">
      <c r="A1323" s="5">
        <v>462000</v>
      </c>
      <c r="B1323" s="5" t="s">
        <v>8219</v>
      </c>
    </row>
    <row r="1324" spans="1:2" x14ac:dyDescent="0.3">
      <c r="A1324" s="5">
        <v>35000</v>
      </c>
      <c r="B1324" s="5" t="s">
        <v>8219</v>
      </c>
    </row>
    <row r="1325" spans="1:2" x14ac:dyDescent="0.3">
      <c r="A1325" s="5">
        <v>15000</v>
      </c>
      <c r="B1325" s="5" t="s">
        <v>8219</v>
      </c>
    </row>
    <row r="1326" spans="1:2" x14ac:dyDescent="0.3">
      <c r="A1326" s="5">
        <v>50000</v>
      </c>
      <c r="B1326" s="5" t="s">
        <v>8219</v>
      </c>
    </row>
    <row r="1327" spans="1:2" x14ac:dyDescent="0.3">
      <c r="A1327" s="5">
        <v>20000</v>
      </c>
      <c r="B1327" s="5" t="s">
        <v>8219</v>
      </c>
    </row>
    <row r="1328" spans="1:2" x14ac:dyDescent="0.3">
      <c r="A1328" s="5">
        <v>100000</v>
      </c>
      <c r="B1328" s="5" t="s">
        <v>8219</v>
      </c>
    </row>
    <row r="1329" spans="1:2" x14ac:dyDescent="0.3">
      <c r="A1329" s="5">
        <v>48000</v>
      </c>
      <c r="B1329" s="5" t="s">
        <v>8219</v>
      </c>
    </row>
    <row r="1330" spans="1:2" x14ac:dyDescent="0.3">
      <c r="A1330" s="5">
        <v>75000</v>
      </c>
      <c r="B1330" s="5" t="s">
        <v>8219</v>
      </c>
    </row>
    <row r="1331" spans="1:2" x14ac:dyDescent="0.3">
      <c r="A1331" s="5">
        <v>50000</v>
      </c>
      <c r="B1331" s="5" t="s">
        <v>8219</v>
      </c>
    </row>
    <row r="1332" spans="1:2" x14ac:dyDescent="0.3">
      <c r="A1332" s="5">
        <v>35000</v>
      </c>
      <c r="B1332" s="5" t="s">
        <v>8219</v>
      </c>
    </row>
    <row r="1333" spans="1:2" x14ac:dyDescent="0.3">
      <c r="A1333" s="5">
        <v>250000</v>
      </c>
      <c r="B1333" s="5" t="s">
        <v>8219</v>
      </c>
    </row>
    <row r="1334" spans="1:2" x14ac:dyDescent="0.3">
      <c r="A1334" s="5">
        <v>10115</v>
      </c>
      <c r="B1334" s="5" t="s">
        <v>8219</v>
      </c>
    </row>
    <row r="1335" spans="1:2" x14ac:dyDescent="0.3">
      <c r="A1335" s="5">
        <v>2500</v>
      </c>
      <c r="B1335" s="5" t="s">
        <v>8219</v>
      </c>
    </row>
    <row r="1336" spans="1:2" x14ac:dyDescent="0.3">
      <c r="A1336" s="5">
        <v>133000</v>
      </c>
      <c r="B1336" s="5" t="s">
        <v>8219</v>
      </c>
    </row>
    <row r="1337" spans="1:2" x14ac:dyDescent="0.3">
      <c r="A1337" s="5">
        <v>25000</v>
      </c>
      <c r="B1337" s="5" t="s">
        <v>8219</v>
      </c>
    </row>
    <row r="1338" spans="1:2" x14ac:dyDescent="0.3">
      <c r="A1338" s="5">
        <v>100000</v>
      </c>
      <c r="B1338" s="5" t="s">
        <v>8219</v>
      </c>
    </row>
    <row r="1339" spans="1:2" x14ac:dyDescent="0.3">
      <c r="A1339" s="5">
        <v>50000</v>
      </c>
      <c r="B1339" s="5" t="s">
        <v>8219</v>
      </c>
    </row>
    <row r="1340" spans="1:2" x14ac:dyDescent="0.3">
      <c r="A1340" s="5">
        <v>30000</v>
      </c>
      <c r="B1340" s="5" t="s">
        <v>8219</v>
      </c>
    </row>
    <row r="1341" spans="1:2" x14ac:dyDescent="0.3">
      <c r="A1341" s="5">
        <v>50000</v>
      </c>
      <c r="B1341" s="5" t="s">
        <v>8219</v>
      </c>
    </row>
    <row r="1342" spans="1:2" x14ac:dyDescent="0.3">
      <c r="A1342" s="5">
        <v>1680</v>
      </c>
      <c r="B1342" s="5" t="s">
        <v>8219</v>
      </c>
    </row>
    <row r="1343" spans="1:2" x14ac:dyDescent="0.3">
      <c r="A1343" s="5">
        <v>25000</v>
      </c>
      <c r="B1343" s="5" t="s">
        <v>8219</v>
      </c>
    </row>
    <row r="1344" spans="1:2" x14ac:dyDescent="0.3">
      <c r="A1344" s="5">
        <v>50000</v>
      </c>
      <c r="B1344" s="5" t="s">
        <v>8219</v>
      </c>
    </row>
    <row r="1345" spans="1:2" x14ac:dyDescent="0.3">
      <c r="A1345" s="5">
        <v>50000</v>
      </c>
      <c r="B1345" s="5" t="s">
        <v>8219</v>
      </c>
    </row>
    <row r="1346" spans="1:2" x14ac:dyDescent="0.3">
      <c r="A1346" s="5">
        <v>1500</v>
      </c>
      <c r="B1346" s="5" t="s">
        <v>8218</v>
      </c>
    </row>
    <row r="1347" spans="1:2" x14ac:dyDescent="0.3">
      <c r="A1347" s="5">
        <v>300</v>
      </c>
      <c r="B1347" s="5" t="s">
        <v>8218</v>
      </c>
    </row>
    <row r="1348" spans="1:2" x14ac:dyDescent="0.3">
      <c r="A1348" s="5">
        <v>4900</v>
      </c>
      <c r="B1348" s="5" t="s">
        <v>8218</v>
      </c>
    </row>
    <row r="1349" spans="1:2" x14ac:dyDescent="0.3">
      <c r="A1349" s="5">
        <v>2500</v>
      </c>
      <c r="B1349" s="5" t="s">
        <v>8218</v>
      </c>
    </row>
    <row r="1350" spans="1:2" x14ac:dyDescent="0.3">
      <c r="A1350" s="5">
        <v>5875</v>
      </c>
      <c r="B1350" s="5" t="s">
        <v>8218</v>
      </c>
    </row>
    <row r="1351" spans="1:2" x14ac:dyDescent="0.3">
      <c r="A1351" s="5">
        <v>5000</v>
      </c>
      <c r="B1351" s="5" t="s">
        <v>8218</v>
      </c>
    </row>
    <row r="1352" spans="1:2" x14ac:dyDescent="0.3">
      <c r="A1352" s="5">
        <v>5000</v>
      </c>
      <c r="B1352" s="5" t="s">
        <v>8218</v>
      </c>
    </row>
    <row r="1353" spans="1:2" x14ac:dyDescent="0.3">
      <c r="A1353" s="5">
        <v>20000</v>
      </c>
      <c r="B1353" s="5" t="s">
        <v>8218</v>
      </c>
    </row>
    <row r="1354" spans="1:2" x14ac:dyDescent="0.3">
      <c r="A1354" s="5">
        <v>10000</v>
      </c>
      <c r="B1354" s="5" t="s">
        <v>8218</v>
      </c>
    </row>
    <row r="1355" spans="1:2" x14ac:dyDescent="0.3">
      <c r="A1355" s="5">
        <v>1000</v>
      </c>
      <c r="B1355" s="5" t="s">
        <v>8218</v>
      </c>
    </row>
    <row r="1356" spans="1:2" x14ac:dyDescent="0.3">
      <c r="A1356" s="5">
        <v>1200</v>
      </c>
      <c r="B1356" s="5" t="s">
        <v>8218</v>
      </c>
    </row>
    <row r="1357" spans="1:2" x14ac:dyDescent="0.3">
      <c r="A1357" s="5">
        <v>2500</v>
      </c>
      <c r="B1357" s="5" t="s">
        <v>8218</v>
      </c>
    </row>
    <row r="1358" spans="1:2" x14ac:dyDescent="0.3">
      <c r="A1358" s="5">
        <v>3400</v>
      </c>
      <c r="B1358" s="5" t="s">
        <v>8218</v>
      </c>
    </row>
    <row r="1359" spans="1:2" x14ac:dyDescent="0.3">
      <c r="A1359" s="5">
        <v>2000</v>
      </c>
      <c r="B1359" s="5" t="s">
        <v>8218</v>
      </c>
    </row>
    <row r="1360" spans="1:2" x14ac:dyDescent="0.3">
      <c r="A1360" s="5">
        <v>3000</v>
      </c>
      <c r="B1360" s="5" t="s">
        <v>8218</v>
      </c>
    </row>
    <row r="1361" spans="1:2" x14ac:dyDescent="0.3">
      <c r="A1361" s="5">
        <v>660</v>
      </c>
      <c r="B1361" s="5" t="s">
        <v>8218</v>
      </c>
    </row>
    <row r="1362" spans="1:2" x14ac:dyDescent="0.3">
      <c r="A1362" s="5">
        <v>1500</v>
      </c>
      <c r="B1362" s="5" t="s">
        <v>8218</v>
      </c>
    </row>
    <row r="1363" spans="1:2" x14ac:dyDescent="0.3">
      <c r="A1363" s="5">
        <v>6000</v>
      </c>
      <c r="B1363" s="5" t="s">
        <v>8218</v>
      </c>
    </row>
    <row r="1364" spans="1:2" x14ac:dyDescent="0.3">
      <c r="A1364" s="5">
        <v>1000</v>
      </c>
      <c r="B1364" s="5" t="s">
        <v>8218</v>
      </c>
    </row>
    <row r="1365" spans="1:2" x14ac:dyDescent="0.3">
      <c r="A1365" s="5">
        <v>200</v>
      </c>
      <c r="B1365" s="5" t="s">
        <v>8218</v>
      </c>
    </row>
    <row r="1366" spans="1:2" x14ac:dyDescent="0.3">
      <c r="A1366" s="5">
        <v>42000</v>
      </c>
      <c r="B1366" s="5" t="s">
        <v>8218</v>
      </c>
    </row>
    <row r="1367" spans="1:2" x14ac:dyDescent="0.3">
      <c r="A1367" s="5">
        <v>7500</v>
      </c>
      <c r="B1367" s="5" t="s">
        <v>8218</v>
      </c>
    </row>
    <row r="1368" spans="1:2" x14ac:dyDescent="0.3">
      <c r="A1368" s="5">
        <v>7500</v>
      </c>
      <c r="B1368" s="5" t="s">
        <v>8218</v>
      </c>
    </row>
    <row r="1369" spans="1:2" x14ac:dyDescent="0.3">
      <c r="A1369" s="5">
        <v>5000</v>
      </c>
      <c r="B1369" s="5" t="s">
        <v>8218</v>
      </c>
    </row>
    <row r="1370" spans="1:2" x14ac:dyDescent="0.3">
      <c r="A1370" s="5">
        <v>5000</v>
      </c>
      <c r="B1370" s="5" t="s">
        <v>8218</v>
      </c>
    </row>
    <row r="1371" spans="1:2" x14ac:dyDescent="0.3">
      <c r="A1371" s="5">
        <v>32360</v>
      </c>
      <c r="B1371" s="5" t="s">
        <v>8218</v>
      </c>
    </row>
    <row r="1372" spans="1:2" x14ac:dyDescent="0.3">
      <c r="A1372" s="5">
        <v>1500</v>
      </c>
      <c r="B1372" s="5" t="s">
        <v>8218</v>
      </c>
    </row>
    <row r="1373" spans="1:2" x14ac:dyDescent="0.3">
      <c r="A1373" s="5">
        <v>6999</v>
      </c>
      <c r="B1373" s="5" t="s">
        <v>8218</v>
      </c>
    </row>
    <row r="1374" spans="1:2" x14ac:dyDescent="0.3">
      <c r="A1374" s="5">
        <v>500</v>
      </c>
      <c r="B1374" s="5" t="s">
        <v>8218</v>
      </c>
    </row>
    <row r="1375" spans="1:2" x14ac:dyDescent="0.3">
      <c r="A1375" s="5">
        <v>10000</v>
      </c>
      <c r="B1375" s="5" t="s">
        <v>8218</v>
      </c>
    </row>
    <row r="1376" spans="1:2" x14ac:dyDescent="0.3">
      <c r="A1376" s="5">
        <v>1500</v>
      </c>
      <c r="B1376" s="5" t="s">
        <v>8218</v>
      </c>
    </row>
    <row r="1377" spans="1:2" x14ac:dyDescent="0.3">
      <c r="A1377" s="5">
        <v>4000</v>
      </c>
      <c r="B1377" s="5" t="s">
        <v>8218</v>
      </c>
    </row>
    <row r="1378" spans="1:2" x14ac:dyDescent="0.3">
      <c r="A1378" s="5">
        <v>3700</v>
      </c>
      <c r="B1378" s="5" t="s">
        <v>8218</v>
      </c>
    </row>
    <row r="1379" spans="1:2" x14ac:dyDescent="0.3">
      <c r="A1379" s="5">
        <v>1300</v>
      </c>
      <c r="B1379" s="5" t="s">
        <v>8218</v>
      </c>
    </row>
    <row r="1380" spans="1:2" x14ac:dyDescent="0.3">
      <c r="A1380" s="5">
        <v>2000</v>
      </c>
      <c r="B1380" s="5" t="s">
        <v>8218</v>
      </c>
    </row>
    <row r="1381" spans="1:2" x14ac:dyDescent="0.3">
      <c r="A1381" s="5">
        <v>10000</v>
      </c>
      <c r="B1381" s="5" t="s">
        <v>8218</v>
      </c>
    </row>
    <row r="1382" spans="1:2" x14ac:dyDescent="0.3">
      <c r="A1382" s="5">
        <v>25</v>
      </c>
      <c r="B1382" s="5" t="s">
        <v>8218</v>
      </c>
    </row>
    <row r="1383" spans="1:2" x14ac:dyDescent="0.3">
      <c r="A1383" s="5">
        <v>5000</v>
      </c>
      <c r="B1383" s="5" t="s">
        <v>8218</v>
      </c>
    </row>
    <row r="1384" spans="1:2" x14ac:dyDescent="0.3">
      <c r="A1384" s="5">
        <v>8000</v>
      </c>
      <c r="B1384" s="5" t="s">
        <v>8218</v>
      </c>
    </row>
    <row r="1385" spans="1:2" x14ac:dyDescent="0.3">
      <c r="A1385" s="5">
        <v>2200</v>
      </c>
      <c r="B1385" s="5" t="s">
        <v>8218</v>
      </c>
    </row>
    <row r="1386" spans="1:2" x14ac:dyDescent="0.3">
      <c r="A1386" s="5">
        <v>3500</v>
      </c>
      <c r="B1386" s="5" t="s">
        <v>8218</v>
      </c>
    </row>
    <row r="1387" spans="1:2" x14ac:dyDescent="0.3">
      <c r="A1387" s="5">
        <v>8000</v>
      </c>
      <c r="B1387" s="5" t="s">
        <v>8218</v>
      </c>
    </row>
    <row r="1388" spans="1:2" x14ac:dyDescent="0.3">
      <c r="A1388" s="5">
        <v>400</v>
      </c>
      <c r="B1388" s="5" t="s">
        <v>8218</v>
      </c>
    </row>
    <row r="1389" spans="1:2" x14ac:dyDescent="0.3">
      <c r="A1389" s="5">
        <v>4000</v>
      </c>
      <c r="B1389" s="5" t="s">
        <v>8218</v>
      </c>
    </row>
    <row r="1390" spans="1:2" x14ac:dyDescent="0.3">
      <c r="A1390" s="5">
        <v>5000</v>
      </c>
      <c r="B1390" s="5" t="s">
        <v>8218</v>
      </c>
    </row>
    <row r="1391" spans="1:2" x14ac:dyDescent="0.3">
      <c r="A1391" s="5">
        <v>500</v>
      </c>
      <c r="B1391" s="5" t="s">
        <v>8218</v>
      </c>
    </row>
    <row r="1392" spans="1:2" x14ac:dyDescent="0.3">
      <c r="A1392" s="5">
        <v>2800</v>
      </c>
      <c r="B1392" s="5" t="s">
        <v>8218</v>
      </c>
    </row>
    <row r="1393" spans="1:2" x14ac:dyDescent="0.3">
      <c r="A1393" s="5">
        <v>500</v>
      </c>
      <c r="B1393" s="5" t="s">
        <v>8218</v>
      </c>
    </row>
    <row r="1394" spans="1:2" x14ac:dyDescent="0.3">
      <c r="A1394" s="5">
        <v>2500</v>
      </c>
      <c r="B1394" s="5" t="s">
        <v>8218</v>
      </c>
    </row>
    <row r="1395" spans="1:2" x14ac:dyDescent="0.3">
      <c r="A1395" s="5">
        <v>10000</v>
      </c>
      <c r="B1395" s="5" t="s">
        <v>8218</v>
      </c>
    </row>
    <row r="1396" spans="1:2" x14ac:dyDescent="0.3">
      <c r="A1396" s="5">
        <v>750</v>
      </c>
      <c r="B1396" s="5" t="s">
        <v>8218</v>
      </c>
    </row>
    <row r="1397" spans="1:2" x14ac:dyDescent="0.3">
      <c r="A1397" s="5">
        <v>3500</v>
      </c>
      <c r="B1397" s="5" t="s">
        <v>8218</v>
      </c>
    </row>
    <row r="1398" spans="1:2" x14ac:dyDescent="0.3">
      <c r="A1398" s="5">
        <v>6000</v>
      </c>
      <c r="B1398" s="5" t="s">
        <v>8218</v>
      </c>
    </row>
    <row r="1399" spans="1:2" x14ac:dyDescent="0.3">
      <c r="A1399" s="5">
        <v>10000</v>
      </c>
      <c r="B1399" s="5" t="s">
        <v>8218</v>
      </c>
    </row>
    <row r="1400" spans="1:2" x14ac:dyDescent="0.3">
      <c r="A1400" s="5">
        <v>4400</v>
      </c>
      <c r="B1400" s="5" t="s">
        <v>8218</v>
      </c>
    </row>
    <row r="1401" spans="1:2" x14ac:dyDescent="0.3">
      <c r="A1401" s="5">
        <v>9000</v>
      </c>
      <c r="B1401" s="5" t="s">
        <v>8218</v>
      </c>
    </row>
    <row r="1402" spans="1:2" x14ac:dyDescent="0.3">
      <c r="A1402" s="5">
        <v>350</v>
      </c>
      <c r="B1402" s="5" t="s">
        <v>8218</v>
      </c>
    </row>
    <row r="1403" spans="1:2" x14ac:dyDescent="0.3">
      <c r="A1403" s="5">
        <v>2500</v>
      </c>
      <c r="B1403" s="5" t="s">
        <v>8218</v>
      </c>
    </row>
    <row r="1404" spans="1:2" x14ac:dyDescent="0.3">
      <c r="A1404" s="5">
        <v>2500</v>
      </c>
      <c r="B1404" s="5" t="s">
        <v>8218</v>
      </c>
    </row>
    <row r="1405" spans="1:2" x14ac:dyDescent="0.3">
      <c r="A1405" s="5">
        <v>4000</v>
      </c>
      <c r="B1405" s="5" t="s">
        <v>8218</v>
      </c>
    </row>
    <row r="1406" spans="1:2" x14ac:dyDescent="0.3">
      <c r="A1406" s="5">
        <v>14500</v>
      </c>
      <c r="B1406" s="5" t="s">
        <v>8220</v>
      </c>
    </row>
    <row r="1407" spans="1:2" x14ac:dyDescent="0.3">
      <c r="A1407" s="5">
        <v>25000</v>
      </c>
      <c r="B1407" s="5" t="s">
        <v>8220</v>
      </c>
    </row>
    <row r="1408" spans="1:2" x14ac:dyDescent="0.3">
      <c r="A1408" s="5">
        <v>12000</v>
      </c>
      <c r="B1408" s="5" t="s">
        <v>8220</v>
      </c>
    </row>
    <row r="1409" spans="1:2" x14ac:dyDescent="0.3">
      <c r="A1409" s="5">
        <v>3000</v>
      </c>
      <c r="B1409" s="5" t="s">
        <v>8220</v>
      </c>
    </row>
    <row r="1410" spans="1:2" x14ac:dyDescent="0.3">
      <c r="A1410" s="5">
        <v>1000</v>
      </c>
      <c r="B1410" s="5" t="s">
        <v>8220</v>
      </c>
    </row>
    <row r="1411" spans="1:2" x14ac:dyDescent="0.3">
      <c r="A1411" s="5">
        <v>4000</v>
      </c>
      <c r="B1411" s="5" t="s">
        <v>8220</v>
      </c>
    </row>
    <row r="1412" spans="1:2" x14ac:dyDescent="0.3">
      <c r="A1412" s="5">
        <v>6000</v>
      </c>
      <c r="B1412" s="5" t="s">
        <v>8220</v>
      </c>
    </row>
    <row r="1413" spans="1:2" x14ac:dyDescent="0.3">
      <c r="A1413" s="5">
        <v>3000</v>
      </c>
      <c r="B1413" s="5" t="s">
        <v>8220</v>
      </c>
    </row>
    <row r="1414" spans="1:2" x14ac:dyDescent="0.3">
      <c r="A1414" s="5">
        <v>7000</v>
      </c>
      <c r="B1414" s="5" t="s">
        <v>8220</v>
      </c>
    </row>
    <row r="1415" spans="1:2" x14ac:dyDescent="0.3">
      <c r="A1415" s="5">
        <v>2000</v>
      </c>
      <c r="B1415" s="5" t="s">
        <v>8220</v>
      </c>
    </row>
    <row r="1416" spans="1:2" x14ac:dyDescent="0.3">
      <c r="A1416" s="5">
        <v>500</v>
      </c>
      <c r="B1416" s="5" t="s">
        <v>8220</v>
      </c>
    </row>
    <row r="1417" spans="1:2" x14ac:dyDescent="0.3">
      <c r="A1417" s="5">
        <v>4400</v>
      </c>
      <c r="B1417" s="5" t="s">
        <v>8220</v>
      </c>
    </row>
    <row r="1418" spans="1:2" x14ac:dyDescent="0.3">
      <c r="A1418" s="5">
        <v>50000</v>
      </c>
      <c r="B1418" s="5" t="s">
        <v>8220</v>
      </c>
    </row>
    <row r="1419" spans="1:2" x14ac:dyDescent="0.3">
      <c r="A1419" s="5">
        <v>4500</v>
      </c>
      <c r="B1419" s="5" t="s">
        <v>8220</v>
      </c>
    </row>
    <row r="1420" spans="1:2" x14ac:dyDescent="0.3">
      <c r="A1420" s="5">
        <v>3000</v>
      </c>
      <c r="B1420" s="5" t="s">
        <v>8220</v>
      </c>
    </row>
    <row r="1421" spans="1:2" x14ac:dyDescent="0.3">
      <c r="A1421" s="5">
        <v>6300</v>
      </c>
      <c r="B1421" s="5" t="s">
        <v>8220</v>
      </c>
    </row>
    <row r="1422" spans="1:2" x14ac:dyDescent="0.3">
      <c r="A1422" s="5">
        <v>110</v>
      </c>
      <c r="B1422" s="5" t="s">
        <v>8220</v>
      </c>
    </row>
    <row r="1423" spans="1:2" x14ac:dyDescent="0.3">
      <c r="A1423" s="5">
        <v>200000</v>
      </c>
      <c r="B1423" s="5" t="s">
        <v>8220</v>
      </c>
    </row>
    <row r="1424" spans="1:2" x14ac:dyDescent="0.3">
      <c r="A1424" s="5">
        <v>25000</v>
      </c>
      <c r="B1424" s="5" t="s">
        <v>8220</v>
      </c>
    </row>
    <row r="1425" spans="1:2" x14ac:dyDescent="0.3">
      <c r="A1425" s="5">
        <v>30000</v>
      </c>
      <c r="B1425" s="5" t="s">
        <v>8220</v>
      </c>
    </row>
    <row r="1426" spans="1:2" x14ac:dyDescent="0.3">
      <c r="A1426" s="5">
        <v>7500</v>
      </c>
      <c r="B1426" s="5" t="s">
        <v>8220</v>
      </c>
    </row>
    <row r="1427" spans="1:2" x14ac:dyDescent="0.3">
      <c r="A1427" s="5">
        <v>13000</v>
      </c>
      <c r="B1427" s="5" t="s">
        <v>8220</v>
      </c>
    </row>
    <row r="1428" spans="1:2" x14ac:dyDescent="0.3">
      <c r="A1428" s="5">
        <v>1000</v>
      </c>
      <c r="B1428" s="5" t="s">
        <v>8220</v>
      </c>
    </row>
    <row r="1429" spans="1:2" x14ac:dyDescent="0.3">
      <c r="A1429" s="5">
        <v>5000</v>
      </c>
      <c r="B1429" s="5" t="s">
        <v>8220</v>
      </c>
    </row>
    <row r="1430" spans="1:2" x14ac:dyDescent="0.3">
      <c r="A1430" s="5">
        <v>1000</v>
      </c>
      <c r="B1430" s="5" t="s">
        <v>8220</v>
      </c>
    </row>
    <row r="1431" spans="1:2" x14ac:dyDescent="0.3">
      <c r="A1431" s="5">
        <v>10000</v>
      </c>
      <c r="B1431" s="5" t="s">
        <v>8220</v>
      </c>
    </row>
    <row r="1432" spans="1:2" x14ac:dyDescent="0.3">
      <c r="A1432" s="5">
        <v>5000</v>
      </c>
      <c r="B1432" s="5" t="s">
        <v>8220</v>
      </c>
    </row>
    <row r="1433" spans="1:2" x14ac:dyDescent="0.3">
      <c r="A1433" s="5">
        <v>17000</v>
      </c>
      <c r="B1433" s="5" t="s">
        <v>8220</v>
      </c>
    </row>
    <row r="1434" spans="1:2" x14ac:dyDescent="0.3">
      <c r="A1434" s="5">
        <v>40000</v>
      </c>
      <c r="B1434" s="5" t="s">
        <v>8220</v>
      </c>
    </row>
    <row r="1435" spans="1:2" x14ac:dyDescent="0.3">
      <c r="A1435" s="5">
        <v>12000</v>
      </c>
      <c r="B1435" s="5" t="s">
        <v>8220</v>
      </c>
    </row>
    <row r="1436" spans="1:2" x14ac:dyDescent="0.3">
      <c r="A1436" s="5">
        <v>82000</v>
      </c>
      <c r="B1436" s="5" t="s">
        <v>8220</v>
      </c>
    </row>
    <row r="1437" spans="1:2" x14ac:dyDescent="0.3">
      <c r="A1437" s="5">
        <v>15000</v>
      </c>
      <c r="B1437" s="5" t="s">
        <v>8220</v>
      </c>
    </row>
    <row r="1438" spans="1:2" x14ac:dyDescent="0.3">
      <c r="A1438" s="5">
        <v>10000</v>
      </c>
      <c r="B1438" s="5" t="s">
        <v>8220</v>
      </c>
    </row>
    <row r="1439" spans="1:2" x14ac:dyDescent="0.3">
      <c r="A1439" s="5">
        <v>3000</v>
      </c>
      <c r="B1439" s="5" t="s">
        <v>8220</v>
      </c>
    </row>
    <row r="1440" spans="1:2" x14ac:dyDescent="0.3">
      <c r="A1440" s="5">
        <v>20000</v>
      </c>
      <c r="B1440" s="5" t="s">
        <v>8220</v>
      </c>
    </row>
    <row r="1441" spans="1:2" x14ac:dyDescent="0.3">
      <c r="A1441" s="5">
        <v>2725</v>
      </c>
      <c r="B1441" s="5" t="s">
        <v>8220</v>
      </c>
    </row>
    <row r="1442" spans="1:2" x14ac:dyDescent="0.3">
      <c r="A1442" s="5">
        <v>13000</v>
      </c>
      <c r="B1442" s="5" t="s">
        <v>8220</v>
      </c>
    </row>
    <row r="1443" spans="1:2" x14ac:dyDescent="0.3">
      <c r="A1443" s="5">
        <v>180000</v>
      </c>
      <c r="B1443" s="5" t="s">
        <v>8220</v>
      </c>
    </row>
    <row r="1444" spans="1:2" x14ac:dyDescent="0.3">
      <c r="A1444" s="5">
        <v>1500</v>
      </c>
      <c r="B1444" s="5" t="s">
        <v>8220</v>
      </c>
    </row>
    <row r="1445" spans="1:2" x14ac:dyDescent="0.3">
      <c r="A1445" s="5">
        <v>13000</v>
      </c>
      <c r="B1445" s="5" t="s">
        <v>8220</v>
      </c>
    </row>
    <row r="1446" spans="1:2" x14ac:dyDescent="0.3">
      <c r="A1446" s="5">
        <v>4950</v>
      </c>
      <c r="B1446" s="5" t="s">
        <v>8220</v>
      </c>
    </row>
    <row r="1447" spans="1:2" x14ac:dyDescent="0.3">
      <c r="A1447" s="5">
        <v>130000</v>
      </c>
      <c r="B1447" s="5" t="s">
        <v>8220</v>
      </c>
    </row>
    <row r="1448" spans="1:2" x14ac:dyDescent="0.3">
      <c r="A1448" s="5">
        <v>900</v>
      </c>
      <c r="B1448" s="5" t="s">
        <v>8220</v>
      </c>
    </row>
    <row r="1449" spans="1:2" x14ac:dyDescent="0.3">
      <c r="A1449" s="5">
        <v>500000</v>
      </c>
      <c r="B1449" s="5" t="s">
        <v>8220</v>
      </c>
    </row>
    <row r="1450" spans="1:2" x14ac:dyDescent="0.3">
      <c r="A1450" s="5">
        <v>200000</v>
      </c>
      <c r="B1450" s="5" t="s">
        <v>8220</v>
      </c>
    </row>
    <row r="1451" spans="1:2" x14ac:dyDescent="0.3">
      <c r="A1451" s="5">
        <v>8888</v>
      </c>
      <c r="B1451" s="5" t="s">
        <v>8220</v>
      </c>
    </row>
    <row r="1452" spans="1:2" x14ac:dyDescent="0.3">
      <c r="A1452" s="5">
        <v>100000</v>
      </c>
      <c r="B1452" s="5" t="s">
        <v>8220</v>
      </c>
    </row>
    <row r="1453" spans="1:2" x14ac:dyDescent="0.3">
      <c r="A1453" s="5">
        <v>18950</v>
      </c>
      <c r="B1453" s="5" t="s">
        <v>8219</v>
      </c>
    </row>
    <row r="1454" spans="1:2" x14ac:dyDescent="0.3">
      <c r="A1454" s="5">
        <v>14000</v>
      </c>
      <c r="B1454" s="5" t="s">
        <v>8219</v>
      </c>
    </row>
    <row r="1455" spans="1:2" x14ac:dyDescent="0.3">
      <c r="A1455" s="5">
        <v>25000</v>
      </c>
      <c r="B1455" s="5" t="s">
        <v>8219</v>
      </c>
    </row>
    <row r="1456" spans="1:2" x14ac:dyDescent="0.3">
      <c r="A1456" s="5">
        <v>1750</v>
      </c>
      <c r="B1456" s="5" t="s">
        <v>8219</v>
      </c>
    </row>
    <row r="1457" spans="1:2" x14ac:dyDescent="0.3">
      <c r="A1457" s="5">
        <v>15000</v>
      </c>
      <c r="B1457" s="5" t="s">
        <v>8219</v>
      </c>
    </row>
    <row r="1458" spans="1:2" x14ac:dyDescent="0.3">
      <c r="A1458" s="5">
        <v>5000</v>
      </c>
      <c r="B1458" s="5" t="s">
        <v>8219</v>
      </c>
    </row>
    <row r="1459" spans="1:2" x14ac:dyDescent="0.3">
      <c r="A1459" s="5">
        <v>6000</v>
      </c>
      <c r="B1459" s="5" t="s">
        <v>8219</v>
      </c>
    </row>
    <row r="1460" spans="1:2" x14ac:dyDescent="0.3">
      <c r="A1460" s="5">
        <v>5000</v>
      </c>
      <c r="B1460" s="5" t="s">
        <v>8219</v>
      </c>
    </row>
    <row r="1461" spans="1:2" x14ac:dyDescent="0.3">
      <c r="A1461" s="5">
        <v>37000</v>
      </c>
      <c r="B1461" s="5" t="s">
        <v>8219</v>
      </c>
    </row>
    <row r="1462" spans="1:2" x14ac:dyDescent="0.3">
      <c r="A1462" s="5">
        <v>25000000</v>
      </c>
      <c r="B1462" s="5" t="s">
        <v>8219</v>
      </c>
    </row>
    <row r="1463" spans="1:2" x14ac:dyDescent="0.3">
      <c r="A1463" s="5">
        <v>15000</v>
      </c>
      <c r="B1463" s="5" t="s">
        <v>8218</v>
      </c>
    </row>
    <row r="1464" spans="1:2" x14ac:dyDescent="0.3">
      <c r="A1464" s="5">
        <v>4000</v>
      </c>
      <c r="B1464" s="5" t="s">
        <v>8218</v>
      </c>
    </row>
    <row r="1465" spans="1:2" x14ac:dyDescent="0.3">
      <c r="A1465" s="5">
        <v>600</v>
      </c>
      <c r="B1465" s="5" t="s">
        <v>8218</v>
      </c>
    </row>
    <row r="1466" spans="1:2" x14ac:dyDescent="0.3">
      <c r="A1466" s="5">
        <v>5000</v>
      </c>
      <c r="B1466" s="5" t="s">
        <v>8218</v>
      </c>
    </row>
    <row r="1467" spans="1:2" x14ac:dyDescent="0.3">
      <c r="A1467" s="5">
        <v>30000</v>
      </c>
      <c r="B1467" s="5" t="s">
        <v>8218</v>
      </c>
    </row>
    <row r="1468" spans="1:2" x14ac:dyDescent="0.3">
      <c r="A1468" s="5">
        <v>16000</v>
      </c>
      <c r="B1468" s="5" t="s">
        <v>8218</v>
      </c>
    </row>
    <row r="1469" spans="1:2" x14ac:dyDescent="0.3">
      <c r="A1469" s="5">
        <v>40000</v>
      </c>
      <c r="B1469" s="5" t="s">
        <v>8218</v>
      </c>
    </row>
    <row r="1470" spans="1:2" x14ac:dyDescent="0.3">
      <c r="A1470" s="5">
        <v>9500</v>
      </c>
      <c r="B1470" s="5" t="s">
        <v>8218</v>
      </c>
    </row>
    <row r="1471" spans="1:2" x14ac:dyDescent="0.3">
      <c r="A1471" s="5">
        <v>44250</v>
      </c>
      <c r="B1471" s="5" t="s">
        <v>8218</v>
      </c>
    </row>
    <row r="1472" spans="1:2" x14ac:dyDescent="0.3">
      <c r="A1472" s="5">
        <v>1500</v>
      </c>
      <c r="B1472" s="5" t="s">
        <v>8218</v>
      </c>
    </row>
    <row r="1473" spans="1:2" x14ac:dyDescent="0.3">
      <c r="A1473" s="5">
        <v>32000</v>
      </c>
      <c r="B1473" s="5" t="s">
        <v>8218</v>
      </c>
    </row>
    <row r="1474" spans="1:2" x14ac:dyDescent="0.3">
      <c r="A1474" s="5">
        <v>25000</v>
      </c>
      <c r="B1474" s="5" t="s">
        <v>8218</v>
      </c>
    </row>
    <row r="1475" spans="1:2" x14ac:dyDescent="0.3">
      <c r="A1475" s="5">
        <v>1500</v>
      </c>
      <c r="B1475" s="5" t="s">
        <v>8218</v>
      </c>
    </row>
    <row r="1476" spans="1:2" x14ac:dyDescent="0.3">
      <c r="A1476" s="5">
        <v>3000</v>
      </c>
      <c r="B1476" s="5" t="s">
        <v>8218</v>
      </c>
    </row>
    <row r="1477" spans="1:2" x14ac:dyDescent="0.3">
      <c r="A1477" s="5">
        <v>15000</v>
      </c>
      <c r="B1477" s="5" t="s">
        <v>8218</v>
      </c>
    </row>
    <row r="1478" spans="1:2" x14ac:dyDescent="0.3">
      <c r="A1478" s="5">
        <v>6000</v>
      </c>
      <c r="B1478" s="5" t="s">
        <v>8218</v>
      </c>
    </row>
    <row r="1479" spans="1:2" x14ac:dyDescent="0.3">
      <c r="A1479" s="5">
        <v>30000</v>
      </c>
      <c r="B1479" s="5" t="s">
        <v>8218</v>
      </c>
    </row>
    <row r="1480" spans="1:2" x14ac:dyDescent="0.3">
      <c r="A1480" s="5">
        <v>50000</v>
      </c>
      <c r="B1480" s="5" t="s">
        <v>8218</v>
      </c>
    </row>
    <row r="1481" spans="1:2" x14ac:dyDescent="0.3">
      <c r="A1481" s="5">
        <v>1600</v>
      </c>
      <c r="B1481" s="5" t="s">
        <v>8218</v>
      </c>
    </row>
    <row r="1482" spans="1:2" x14ac:dyDescent="0.3">
      <c r="A1482" s="5">
        <v>50000</v>
      </c>
      <c r="B1482" s="5" t="s">
        <v>8218</v>
      </c>
    </row>
    <row r="1483" spans="1:2" x14ac:dyDescent="0.3">
      <c r="A1483" s="5">
        <v>5000</v>
      </c>
      <c r="B1483" s="5" t="s">
        <v>8220</v>
      </c>
    </row>
    <row r="1484" spans="1:2" x14ac:dyDescent="0.3">
      <c r="A1484" s="5">
        <v>5000</v>
      </c>
      <c r="B1484" s="5" t="s">
        <v>8220</v>
      </c>
    </row>
    <row r="1485" spans="1:2" x14ac:dyDescent="0.3">
      <c r="A1485" s="5">
        <v>7000</v>
      </c>
      <c r="B1485" s="5" t="s">
        <v>8220</v>
      </c>
    </row>
    <row r="1486" spans="1:2" x14ac:dyDescent="0.3">
      <c r="A1486" s="5">
        <v>2000</v>
      </c>
      <c r="B1486" s="5" t="s">
        <v>8220</v>
      </c>
    </row>
    <row r="1487" spans="1:2" x14ac:dyDescent="0.3">
      <c r="A1487" s="5">
        <v>6700</v>
      </c>
      <c r="B1487" s="5" t="s">
        <v>8220</v>
      </c>
    </row>
    <row r="1488" spans="1:2" x14ac:dyDescent="0.3">
      <c r="A1488" s="5">
        <v>20000</v>
      </c>
      <c r="B1488" s="5" t="s">
        <v>8220</v>
      </c>
    </row>
    <row r="1489" spans="1:2" x14ac:dyDescent="0.3">
      <c r="A1489" s="5">
        <v>10000</v>
      </c>
      <c r="B1489" s="5" t="s">
        <v>8220</v>
      </c>
    </row>
    <row r="1490" spans="1:2" x14ac:dyDescent="0.3">
      <c r="A1490" s="5">
        <v>15000</v>
      </c>
      <c r="B1490" s="5" t="s">
        <v>8220</v>
      </c>
    </row>
    <row r="1491" spans="1:2" x14ac:dyDescent="0.3">
      <c r="A1491" s="5">
        <v>5000</v>
      </c>
      <c r="B1491" s="5" t="s">
        <v>8220</v>
      </c>
    </row>
    <row r="1492" spans="1:2" x14ac:dyDescent="0.3">
      <c r="A1492" s="5">
        <v>2900</v>
      </c>
      <c r="B1492" s="5" t="s">
        <v>8220</v>
      </c>
    </row>
    <row r="1493" spans="1:2" x14ac:dyDescent="0.3">
      <c r="A1493" s="5">
        <v>1200</v>
      </c>
      <c r="B1493" s="5" t="s">
        <v>8220</v>
      </c>
    </row>
    <row r="1494" spans="1:2" x14ac:dyDescent="0.3">
      <c r="A1494" s="5">
        <v>4000</v>
      </c>
      <c r="B1494" s="5" t="s">
        <v>8220</v>
      </c>
    </row>
    <row r="1495" spans="1:2" x14ac:dyDescent="0.3">
      <c r="A1495" s="5">
        <v>2400</v>
      </c>
      <c r="B1495" s="5" t="s">
        <v>8220</v>
      </c>
    </row>
    <row r="1496" spans="1:2" x14ac:dyDescent="0.3">
      <c r="A1496" s="5">
        <v>5000</v>
      </c>
      <c r="B1496" s="5" t="s">
        <v>8220</v>
      </c>
    </row>
    <row r="1497" spans="1:2" x14ac:dyDescent="0.3">
      <c r="A1497" s="5">
        <v>2000</v>
      </c>
      <c r="B1497" s="5" t="s">
        <v>8220</v>
      </c>
    </row>
    <row r="1498" spans="1:2" x14ac:dyDescent="0.3">
      <c r="A1498" s="5">
        <v>1500</v>
      </c>
      <c r="B1498" s="5" t="s">
        <v>8220</v>
      </c>
    </row>
    <row r="1499" spans="1:2" x14ac:dyDescent="0.3">
      <c r="A1499" s="5">
        <v>15000</v>
      </c>
      <c r="B1499" s="5" t="s">
        <v>8220</v>
      </c>
    </row>
    <row r="1500" spans="1:2" x14ac:dyDescent="0.3">
      <c r="A1500" s="5">
        <v>3000</v>
      </c>
      <c r="B1500" s="5" t="s">
        <v>8220</v>
      </c>
    </row>
    <row r="1501" spans="1:2" x14ac:dyDescent="0.3">
      <c r="A1501" s="5">
        <v>2000</v>
      </c>
      <c r="B1501" s="5" t="s">
        <v>8220</v>
      </c>
    </row>
    <row r="1502" spans="1:2" x14ac:dyDescent="0.3">
      <c r="A1502" s="5">
        <v>2800</v>
      </c>
      <c r="B1502" s="5" t="s">
        <v>8220</v>
      </c>
    </row>
    <row r="1503" spans="1:2" x14ac:dyDescent="0.3">
      <c r="A1503" s="5">
        <v>52000</v>
      </c>
      <c r="B1503" s="5" t="s">
        <v>8218</v>
      </c>
    </row>
    <row r="1504" spans="1:2" x14ac:dyDescent="0.3">
      <c r="A1504" s="5">
        <v>22000</v>
      </c>
      <c r="B1504" s="5" t="s">
        <v>8218</v>
      </c>
    </row>
    <row r="1505" spans="1:2" x14ac:dyDescent="0.3">
      <c r="A1505" s="5">
        <v>3750</v>
      </c>
      <c r="B1505" s="5" t="s">
        <v>8218</v>
      </c>
    </row>
    <row r="1506" spans="1:2" x14ac:dyDescent="0.3">
      <c r="A1506" s="5">
        <v>6500</v>
      </c>
      <c r="B1506" s="5" t="s">
        <v>8218</v>
      </c>
    </row>
    <row r="1507" spans="1:2" x14ac:dyDescent="0.3">
      <c r="A1507" s="5">
        <v>16000</v>
      </c>
      <c r="B1507" s="5" t="s">
        <v>8218</v>
      </c>
    </row>
    <row r="1508" spans="1:2" x14ac:dyDescent="0.3">
      <c r="A1508" s="5">
        <v>1500</v>
      </c>
      <c r="B1508" s="5" t="s">
        <v>8218</v>
      </c>
    </row>
    <row r="1509" spans="1:2" x14ac:dyDescent="0.3">
      <c r="A1509" s="5">
        <v>1200</v>
      </c>
      <c r="B1509" s="5" t="s">
        <v>8218</v>
      </c>
    </row>
    <row r="1510" spans="1:2" x14ac:dyDescent="0.3">
      <c r="A1510" s="5">
        <v>18500</v>
      </c>
      <c r="B1510" s="5" t="s">
        <v>8218</v>
      </c>
    </row>
    <row r="1511" spans="1:2" x14ac:dyDescent="0.3">
      <c r="A1511" s="5">
        <v>17500</v>
      </c>
      <c r="B1511" s="5" t="s">
        <v>8218</v>
      </c>
    </row>
    <row r="1512" spans="1:2" x14ac:dyDescent="0.3">
      <c r="A1512" s="5">
        <v>16000</v>
      </c>
      <c r="B1512" s="5" t="s">
        <v>8218</v>
      </c>
    </row>
    <row r="1513" spans="1:2" x14ac:dyDescent="0.3">
      <c r="A1513" s="5">
        <v>14000</v>
      </c>
      <c r="B1513" s="5" t="s">
        <v>8218</v>
      </c>
    </row>
    <row r="1514" spans="1:2" x14ac:dyDescent="0.3">
      <c r="A1514" s="5">
        <v>3500</v>
      </c>
      <c r="B1514" s="5" t="s">
        <v>8218</v>
      </c>
    </row>
    <row r="1515" spans="1:2" x14ac:dyDescent="0.3">
      <c r="A1515" s="5">
        <v>8000</v>
      </c>
      <c r="B1515" s="5" t="s">
        <v>8218</v>
      </c>
    </row>
    <row r="1516" spans="1:2" x14ac:dyDescent="0.3">
      <c r="A1516" s="5">
        <v>25000</v>
      </c>
      <c r="B1516" s="5" t="s">
        <v>8218</v>
      </c>
    </row>
    <row r="1517" spans="1:2" x14ac:dyDescent="0.3">
      <c r="A1517" s="5">
        <v>300000</v>
      </c>
      <c r="B1517" s="5" t="s">
        <v>8218</v>
      </c>
    </row>
    <row r="1518" spans="1:2" x14ac:dyDescent="0.3">
      <c r="A1518" s="5">
        <v>17000</v>
      </c>
      <c r="B1518" s="5" t="s">
        <v>8218</v>
      </c>
    </row>
    <row r="1519" spans="1:2" x14ac:dyDescent="0.3">
      <c r="A1519" s="5">
        <v>15000</v>
      </c>
      <c r="B1519" s="5" t="s">
        <v>8218</v>
      </c>
    </row>
    <row r="1520" spans="1:2" x14ac:dyDescent="0.3">
      <c r="A1520" s="5">
        <v>15000</v>
      </c>
      <c r="B1520" s="5" t="s">
        <v>8218</v>
      </c>
    </row>
    <row r="1521" spans="1:2" x14ac:dyDescent="0.3">
      <c r="A1521" s="5">
        <v>9000</v>
      </c>
      <c r="B1521" s="5" t="s">
        <v>8218</v>
      </c>
    </row>
    <row r="1522" spans="1:2" x14ac:dyDescent="0.3">
      <c r="A1522" s="5">
        <v>18000</v>
      </c>
      <c r="B1522" s="5" t="s">
        <v>8218</v>
      </c>
    </row>
    <row r="1523" spans="1:2" x14ac:dyDescent="0.3">
      <c r="A1523" s="5">
        <v>37500</v>
      </c>
      <c r="B1523" s="5" t="s">
        <v>8218</v>
      </c>
    </row>
    <row r="1524" spans="1:2" x14ac:dyDescent="0.3">
      <c r="A1524" s="5">
        <v>43500</v>
      </c>
      <c r="B1524" s="5" t="s">
        <v>8218</v>
      </c>
    </row>
    <row r="1525" spans="1:2" x14ac:dyDescent="0.3">
      <c r="A1525" s="5">
        <v>18500</v>
      </c>
      <c r="B1525" s="5" t="s">
        <v>8218</v>
      </c>
    </row>
    <row r="1526" spans="1:2" x14ac:dyDescent="0.3">
      <c r="A1526" s="5">
        <v>3000</v>
      </c>
      <c r="B1526" s="5" t="s">
        <v>8218</v>
      </c>
    </row>
    <row r="1527" spans="1:2" x14ac:dyDescent="0.3">
      <c r="A1527" s="5">
        <v>2600</v>
      </c>
      <c r="B1527" s="5" t="s">
        <v>8218</v>
      </c>
    </row>
    <row r="1528" spans="1:2" x14ac:dyDescent="0.3">
      <c r="A1528" s="5">
        <v>23000</v>
      </c>
      <c r="B1528" s="5" t="s">
        <v>8218</v>
      </c>
    </row>
    <row r="1529" spans="1:2" x14ac:dyDescent="0.3">
      <c r="A1529" s="5">
        <v>3500</v>
      </c>
      <c r="B1529" s="5" t="s">
        <v>8218</v>
      </c>
    </row>
    <row r="1530" spans="1:2" x14ac:dyDescent="0.3">
      <c r="A1530" s="5">
        <v>3000</v>
      </c>
      <c r="B1530" s="5" t="s">
        <v>8218</v>
      </c>
    </row>
    <row r="1531" spans="1:2" x14ac:dyDescent="0.3">
      <c r="A1531" s="5">
        <v>19000</v>
      </c>
      <c r="B1531" s="5" t="s">
        <v>8218</v>
      </c>
    </row>
    <row r="1532" spans="1:2" x14ac:dyDescent="0.3">
      <c r="A1532" s="5">
        <v>35000</v>
      </c>
      <c r="B1532" s="5" t="s">
        <v>8218</v>
      </c>
    </row>
    <row r="1533" spans="1:2" x14ac:dyDescent="0.3">
      <c r="A1533" s="5">
        <v>2350</v>
      </c>
      <c r="B1533" s="5" t="s">
        <v>8218</v>
      </c>
    </row>
    <row r="1534" spans="1:2" x14ac:dyDescent="0.3">
      <c r="A1534" s="5">
        <v>5000</v>
      </c>
      <c r="B1534" s="5" t="s">
        <v>8218</v>
      </c>
    </row>
    <row r="1535" spans="1:2" x14ac:dyDescent="0.3">
      <c r="A1535" s="5">
        <v>45000</v>
      </c>
      <c r="B1535" s="5" t="s">
        <v>8218</v>
      </c>
    </row>
    <row r="1536" spans="1:2" x14ac:dyDescent="0.3">
      <c r="A1536" s="5">
        <v>7500</v>
      </c>
      <c r="B1536" s="5" t="s">
        <v>8218</v>
      </c>
    </row>
    <row r="1537" spans="1:2" x14ac:dyDescent="0.3">
      <c r="A1537" s="5">
        <v>4000</v>
      </c>
      <c r="B1537" s="5" t="s">
        <v>8218</v>
      </c>
    </row>
    <row r="1538" spans="1:2" x14ac:dyDescent="0.3">
      <c r="A1538" s="5">
        <v>12000</v>
      </c>
      <c r="B1538" s="5" t="s">
        <v>8218</v>
      </c>
    </row>
    <row r="1539" spans="1:2" x14ac:dyDescent="0.3">
      <c r="A1539" s="5">
        <v>12000</v>
      </c>
      <c r="B1539" s="5" t="s">
        <v>8218</v>
      </c>
    </row>
    <row r="1540" spans="1:2" x14ac:dyDescent="0.3">
      <c r="A1540" s="5">
        <v>7000</v>
      </c>
      <c r="B1540" s="5" t="s">
        <v>8218</v>
      </c>
    </row>
    <row r="1541" spans="1:2" x14ac:dyDescent="0.3">
      <c r="A1541" s="5">
        <v>20000</v>
      </c>
      <c r="B1541" s="5" t="s">
        <v>8218</v>
      </c>
    </row>
    <row r="1542" spans="1:2" x14ac:dyDescent="0.3">
      <c r="A1542" s="5">
        <v>15000</v>
      </c>
      <c r="B1542" s="5" t="s">
        <v>8218</v>
      </c>
    </row>
    <row r="1543" spans="1:2" x14ac:dyDescent="0.3">
      <c r="A1543" s="5">
        <v>18000</v>
      </c>
      <c r="B1543" s="5" t="s">
        <v>8220</v>
      </c>
    </row>
    <row r="1544" spans="1:2" x14ac:dyDescent="0.3">
      <c r="A1544" s="5">
        <v>500</v>
      </c>
      <c r="B1544" s="5" t="s">
        <v>8220</v>
      </c>
    </row>
    <row r="1545" spans="1:2" x14ac:dyDescent="0.3">
      <c r="A1545" s="5">
        <v>2250</v>
      </c>
      <c r="B1545" s="5" t="s">
        <v>8220</v>
      </c>
    </row>
    <row r="1546" spans="1:2" x14ac:dyDescent="0.3">
      <c r="A1546" s="5">
        <v>1000</v>
      </c>
      <c r="B1546" s="5" t="s">
        <v>8220</v>
      </c>
    </row>
    <row r="1547" spans="1:2" x14ac:dyDescent="0.3">
      <c r="A1547" s="5">
        <v>3000</v>
      </c>
      <c r="B1547" s="5" t="s">
        <v>8220</v>
      </c>
    </row>
    <row r="1548" spans="1:2" x14ac:dyDescent="0.3">
      <c r="A1548" s="5">
        <v>1000</v>
      </c>
      <c r="B1548" s="5" t="s">
        <v>8220</v>
      </c>
    </row>
    <row r="1549" spans="1:2" x14ac:dyDescent="0.3">
      <c r="A1549" s="5">
        <v>20</v>
      </c>
      <c r="B1549" s="5" t="s">
        <v>8220</v>
      </c>
    </row>
    <row r="1550" spans="1:2" x14ac:dyDescent="0.3">
      <c r="A1550" s="5">
        <v>700</v>
      </c>
      <c r="B1550" s="5" t="s">
        <v>8220</v>
      </c>
    </row>
    <row r="1551" spans="1:2" x14ac:dyDescent="0.3">
      <c r="A1551" s="5">
        <v>500</v>
      </c>
      <c r="B1551" s="5" t="s">
        <v>8220</v>
      </c>
    </row>
    <row r="1552" spans="1:2" x14ac:dyDescent="0.3">
      <c r="A1552" s="5">
        <v>750</v>
      </c>
      <c r="B1552" s="5" t="s">
        <v>8220</v>
      </c>
    </row>
    <row r="1553" spans="1:2" x14ac:dyDescent="0.3">
      <c r="A1553" s="5">
        <v>3500</v>
      </c>
      <c r="B1553" s="5" t="s">
        <v>8220</v>
      </c>
    </row>
    <row r="1554" spans="1:2" x14ac:dyDescent="0.3">
      <c r="A1554" s="5">
        <v>4300</v>
      </c>
      <c r="B1554" s="5" t="s">
        <v>8220</v>
      </c>
    </row>
    <row r="1555" spans="1:2" x14ac:dyDescent="0.3">
      <c r="A1555" s="5">
        <v>6000</v>
      </c>
      <c r="B1555" s="5" t="s">
        <v>8220</v>
      </c>
    </row>
    <row r="1556" spans="1:2" x14ac:dyDescent="0.3">
      <c r="A1556" s="5">
        <v>20000</v>
      </c>
      <c r="B1556" s="5" t="s">
        <v>8220</v>
      </c>
    </row>
    <row r="1557" spans="1:2" x14ac:dyDescent="0.3">
      <c r="A1557" s="5">
        <v>750</v>
      </c>
      <c r="B1557" s="5" t="s">
        <v>8220</v>
      </c>
    </row>
    <row r="1558" spans="1:2" x14ac:dyDescent="0.3">
      <c r="A1558" s="5">
        <v>1500</v>
      </c>
      <c r="B1558" s="5" t="s">
        <v>8220</v>
      </c>
    </row>
    <row r="1559" spans="1:2" x14ac:dyDescent="0.3">
      <c r="A1559" s="5">
        <v>2500</v>
      </c>
      <c r="B1559" s="5" t="s">
        <v>8220</v>
      </c>
    </row>
    <row r="1560" spans="1:2" x14ac:dyDescent="0.3">
      <c r="A1560" s="5">
        <v>750</v>
      </c>
      <c r="B1560" s="5" t="s">
        <v>8220</v>
      </c>
    </row>
    <row r="1561" spans="1:2" x14ac:dyDescent="0.3">
      <c r="A1561" s="5">
        <v>15000</v>
      </c>
      <c r="B1561" s="5" t="s">
        <v>8220</v>
      </c>
    </row>
    <row r="1562" spans="1:2" x14ac:dyDescent="0.3">
      <c r="A1562" s="5">
        <v>2500</v>
      </c>
      <c r="B1562" s="5" t="s">
        <v>8220</v>
      </c>
    </row>
    <row r="1563" spans="1:2" x14ac:dyDescent="0.3">
      <c r="A1563" s="5">
        <v>10000</v>
      </c>
      <c r="B1563" s="5" t="s">
        <v>8219</v>
      </c>
    </row>
    <row r="1564" spans="1:2" x14ac:dyDescent="0.3">
      <c r="A1564" s="5">
        <v>4000</v>
      </c>
      <c r="B1564" s="5" t="s">
        <v>8219</v>
      </c>
    </row>
    <row r="1565" spans="1:2" x14ac:dyDescent="0.3">
      <c r="A1565" s="5">
        <v>6000</v>
      </c>
      <c r="B1565" s="5" t="s">
        <v>8219</v>
      </c>
    </row>
    <row r="1566" spans="1:2" x14ac:dyDescent="0.3">
      <c r="A1566" s="5">
        <v>10000</v>
      </c>
      <c r="B1566" s="5" t="s">
        <v>8219</v>
      </c>
    </row>
    <row r="1567" spans="1:2" x14ac:dyDescent="0.3">
      <c r="A1567" s="5">
        <v>4000</v>
      </c>
      <c r="B1567" s="5" t="s">
        <v>8219</v>
      </c>
    </row>
    <row r="1568" spans="1:2" x14ac:dyDescent="0.3">
      <c r="A1568" s="5">
        <v>30000</v>
      </c>
      <c r="B1568" s="5" t="s">
        <v>8219</v>
      </c>
    </row>
    <row r="1569" spans="1:2" x14ac:dyDescent="0.3">
      <c r="A1569" s="5">
        <v>8500</v>
      </c>
      <c r="B1569" s="5" t="s">
        <v>8219</v>
      </c>
    </row>
    <row r="1570" spans="1:2" x14ac:dyDescent="0.3">
      <c r="A1570" s="5">
        <v>25000</v>
      </c>
      <c r="B1570" s="5" t="s">
        <v>8219</v>
      </c>
    </row>
    <row r="1571" spans="1:2" x14ac:dyDescent="0.3">
      <c r="A1571" s="5">
        <v>30000</v>
      </c>
      <c r="B1571" s="5" t="s">
        <v>8219</v>
      </c>
    </row>
    <row r="1572" spans="1:2" x14ac:dyDescent="0.3">
      <c r="A1572" s="5">
        <v>6000</v>
      </c>
      <c r="B1572" s="5" t="s">
        <v>8219</v>
      </c>
    </row>
    <row r="1573" spans="1:2" x14ac:dyDescent="0.3">
      <c r="A1573" s="5">
        <v>12100</v>
      </c>
      <c r="B1573" s="5" t="s">
        <v>8219</v>
      </c>
    </row>
    <row r="1574" spans="1:2" x14ac:dyDescent="0.3">
      <c r="A1574" s="5">
        <v>2500</v>
      </c>
      <c r="B1574" s="5" t="s">
        <v>8219</v>
      </c>
    </row>
    <row r="1575" spans="1:2" x14ac:dyDescent="0.3">
      <c r="A1575" s="5">
        <v>9000</v>
      </c>
      <c r="B1575" s="5" t="s">
        <v>8219</v>
      </c>
    </row>
    <row r="1576" spans="1:2" x14ac:dyDescent="0.3">
      <c r="A1576" s="5">
        <v>10000</v>
      </c>
      <c r="B1576" s="5" t="s">
        <v>8219</v>
      </c>
    </row>
    <row r="1577" spans="1:2" x14ac:dyDescent="0.3">
      <c r="A1577" s="5">
        <v>10000</v>
      </c>
      <c r="B1577" s="5" t="s">
        <v>8219</v>
      </c>
    </row>
    <row r="1578" spans="1:2" x14ac:dyDescent="0.3">
      <c r="A1578" s="5">
        <v>5000</v>
      </c>
      <c r="B1578" s="5" t="s">
        <v>8219</v>
      </c>
    </row>
    <row r="1579" spans="1:2" x14ac:dyDescent="0.3">
      <c r="A1579" s="5">
        <v>10000</v>
      </c>
      <c r="B1579" s="5" t="s">
        <v>8219</v>
      </c>
    </row>
    <row r="1580" spans="1:2" x14ac:dyDescent="0.3">
      <c r="A1580" s="5">
        <v>1897</v>
      </c>
      <c r="B1580" s="5" t="s">
        <v>8219</v>
      </c>
    </row>
    <row r="1581" spans="1:2" x14ac:dyDescent="0.3">
      <c r="A1581" s="5">
        <v>3333</v>
      </c>
      <c r="B1581" s="5" t="s">
        <v>8219</v>
      </c>
    </row>
    <row r="1582" spans="1:2" x14ac:dyDescent="0.3">
      <c r="A1582" s="5">
        <v>1750</v>
      </c>
      <c r="B1582" s="5" t="s">
        <v>8219</v>
      </c>
    </row>
    <row r="1583" spans="1:2" x14ac:dyDescent="0.3">
      <c r="A1583" s="5">
        <v>1000</v>
      </c>
      <c r="B1583" s="5" t="s">
        <v>8220</v>
      </c>
    </row>
    <row r="1584" spans="1:2" x14ac:dyDescent="0.3">
      <c r="A1584" s="5">
        <v>1000</v>
      </c>
      <c r="B1584" s="5" t="s">
        <v>8220</v>
      </c>
    </row>
    <row r="1585" spans="1:2" x14ac:dyDescent="0.3">
      <c r="A1585" s="5">
        <v>20000</v>
      </c>
      <c r="B1585" s="5" t="s">
        <v>8220</v>
      </c>
    </row>
    <row r="1586" spans="1:2" x14ac:dyDescent="0.3">
      <c r="A1586" s="5">
        <v>1200</v>
      </c>
      <c r="B1586" s="5" t="s">
        <v>8220</v>
      </c>
    </row>
    <row r="1587" spans="1:2" x14ac:dyDescent="0.3">
      <c r="A1587" s="5">
        <v>2000</v>
      </c>
      <c r="B1587" s="5" t="s">
        <v>8220</v>
      </c>
    </row>
    <row r="1588" spans="1:2" x14ac:dyDescent="0.3">
      <c r="A1588" s="5">
        <v>1500</v>
      </c>
      <c r="B1588" s="5" t="s">
        <v>8220</v>
      </c>
    </row>
    <row r="1589" spans="1:2" x14ac:dyDescent="0.3">
      <c r="A1589" s="5">
        <v>7500</v>
      </c>
      <c r="B1589" s="5" t="s">
        <v>8220</v>
      </c>
    </row>
    <row r="1590" spans="1:2" x14ac:dyDescent="0.3">
      <c r="A1590" s="5">
        <v>516</v>
      </c>
      <c r="B1590" s="5" t="s">
        <v>8220</v>
      </c>
    </row>
    <row r="1591" spans="1:2" x14ac:dyDescent="0.3">
      <c r="A1591" s="5">
        <v>1200</v>
      </c>
      <c r="B1591" s="5" t="s">
        <v>8220</v>
      </c>
    </row>
    <row r="1592" spans="1:2" x14ac:dyDescent="0.3">
      <c r="A1592" s="5">
        <v>60000</v>
      </c>
      <c r="B1592" s="5" t="s">
        <v>8220</v>
      </c>
    </row>
    <row r="1593" spans="1:2" x14ac:dyDescent="0.3">
      <c r="A1593" s="5">
        <v>14000</v>
      </c>
      <c r="B1593" s="5" t="s">
        <v>8220</v>
      </c>
    </row>
    <row r="1594" spans="1:2" x14ac:dyDescent="0.3">
      <c r="A1594" s="5">
        <v>25</v>
      </c>
      <c r="B1594" s="5" t="s">
        <v>8220</v>
      </c>
    </row>
    <row r="1595" spans="1:2" x14ac:dyDescent="0.3">
      <c r="A1595" s="5">
        <v>22000</v>
      </c>
      <c r="B1595" s="5" t="s">
        <v>8220</v>
      </c>
    </row>
    <row r="1596" spans="1:2" x14ac:dyDescent="0.3">
      <c r="A1596" s="5">
        <v>1000</v>
      </c>
      <c r="B1596" s="5" t="s">
        <v>8220</v>
      </c>
    </row>
    <row r="1597" spans="1:2" x14ac:dyDescent="0.3">
      <c r="A1597" s="5">
        <v>100000</v>
      </c>
      <c r="B1597" s="5" t="s">
        <v>8220</v>
      </c>
    </row>
    <row r="1598" spans="1:2" x14ac:dyDescent="0.3">
      <c r="A1598" s="5">
        <v>3250</v>
      </c>
      <c r="B1598" s="5" t="s">
        <v>8220</v>
      </c>
    </row>
    <row r="1599" spans="1:2" x14ac:dyDescent="0.3">
      <c r="A1599" s="5">
        <v>15000</v>
      </c>
      <c r="B1599" s="5" t="s">
        <v>8220</v>
      </c>
    </row>
    <row r="1600" spans="1:2" x14ac:dyDescent="0.3">
      <c r="A1600" s="5">
        <v>800</v>
      </c>
      <c r="B1600" s="5" t="s">
        <v>8220</v>
      </c>
    </row>
    <row r="1601" spans="1:2" x14ac:dyDescent="0.3">
      <c r="A1601" s="5">
        <v>500</v>
      </c>
      <c r="B1601" s="5" t="s">
        <v>8220</v>
      </c>
    </row>
    <row r="1602" spans="1:2" x14ac:dyDescent="0.3">
      <c r="A1602" s="5">
        <v>5000</v>
      </c>
      <c r="B1602" s="5" t="s">
        <v>8220</v>
      </c>
    </row>
    <row r="1603" spans="1:2" x14ac:dyDescent="0.3">
      <c r="A1603" s="5">
        <v>2500</v>
      </c>
      <c r="B1603" s="5" t="s">
        <v>8218</v>
      </c>
    </row>
    <row r="1604" spans="1:2" x14ac:dyDescent="0.3">
      <c r="A1604" s="5">
        <v>1500</v>
      </c>
      <c r="B1604" s="5" t="s">
        <v>8218</v>
      </c>
    </row>
    <row r="1605" spans="1:2" x14ac:dyDescent="0.3">
      <c r="A1605" s="5">
        <v>2000</v>
      </c>
      <c r="B1605" s="5" t="s">
        <v>8218</v>
      </c>
    </row>
    <row r="1606" spans="1:2" x14ac:dyDescent="0.3">
      <c r="A1606" s="5">
        <v>2800</v>
      </c>
      <c r="B1606" s="5" t="s">
        <v>8218</v>
      </c>
    </row>
    <row r="1607" spans="1:2" x14ac:dyDescent="0.3">
      <c r="A1607" s="5">
        <v>6000</v>
      </c>
      <c r="B1607" s="5" t="s">
        <v>8218</v>
      </c>
    </row>
    <row r="1608" spans="1:2" x14ac:dyDescent="0.3">
      <c r="A1608" s="5">
        <v>8000</v>
      </c>
      <c r="B1608" s="5" t="s">
        <v>8218</v>
      </c>
    </row>
    <row r="1609" spans="1:2" x14ac:dyDescent="0.3">
      <c r="A1609" s="5">
        <v>10000</v>
      </c>
      <c r="B1609" s="5" t="s">
        <v>8218</v>
      </c>
    </row>
    <row r="1610" spans="1:2" x14ac:dyDescent="0.3">
      <c r="A1610" s="5">
        <v>1200</v>
      </c>
      <c r="B1610" s="5" t="s">
        <v>8218</v>
      </c>
    </row>
    <row r="1611" spans="1:2" x14ac:dyDescent="0.3">
      <c r="A1611" s="5">
        <v>1500</v>
      </c>
      <c r="B1611" s="5" t="s">
        <v>8218</v>
      </c>
    </row>
    <row r="1612" spans="1:2" x14ac:dyDescent="0.3">
      <c r="A1612" s="5">
        <v>2000</v>
      </c>
      <c r="B1612" s="5" t="s">
        <v>8218</v>
      </c>
    </row>
    <row r="1613" spans="1:2" x14ac:dyDescent="0.3">
      <c r="A1613" s="5">
        <v>800</v>
      </c>
      <c r="B1613" s="5" t="s">
        <v>8218</v>
      </c>
    </row>
    <row r="1614" spans="1:2" x14ac:dyDescent="0.3">
      <c r="A1614" s="5">
        <v>500</v>
      </c>
      <c r="B1614" s="5" t="s">
        <v>8218</v>
      </c>
    </row>
    <row r="1615" spans="1:2" x14ac:dyDescent="0.3">
      <c r="A1615" s="5">
        <v>1000</v>
      </c>
      <c r="B1615" s="5" t="s">
        <v>8218</v>
      </c>
    </row>
    <row r="1616" spans="1:2" x14ac:dyDescent="0.3">
      <c r="A1616" s="5">
        <v>5000</v>
      </c>
      <c r="B1616" s="5" t="s">
        <v>8218</v>
      </c>
    </row>
    <row r="1617" spans="1:2" x14ac:dyDescent="0.3">
      <c r="A1617" s="5">
        <v>8000</v>
      </c>
      <c r="B1617" s="5" t="s">
        <v>8218</v>
      </c>
    </row>
    <row r="1618" spans="1:2" x14ac:dyDescent="0.3">
      <c r="A1618" s="5">
        <v>10000</v>
      </c>
      <c r="B1618" s="5" t="s">
        <v>8218</v>
      </c>
    </row>
    <row r="1619" spans="1:2" x14ac:dyDescent="0.3">
      <c r="A1619" s="5">
        <v>7000</v>
      </c>
      <c r="B1619" s="5" t="s">
        <v>8218</v>
      </c>
    </row>
    <row r="1620" spans="1:2" x14ac:dyDescent="0.3">
      <c r="A1620" s="5">
        <v>1500</v>
      </c>
      <c r="B1620" s="5" t="s">
        <v>8218</v>
      </c>
    </row>
    <row r="1621" spans="1:2" x14ac:dyDescent="0.3">
      <c r="A1621" s="5">
        <v>1500</v>
      </c>
      <c r="B1621" s="5" t="s">
        <v>8218</v>
      </c>
    </row>
    <row r="1622" spans="1:2" x14ac:dyDescent="0.3">
      <c r="A1622" s="5">
        <v>1000</v>
      </c>
      <c r="B1622" s="5" t="s">
        <v>8218</v>
      </c>
    </row>
    <row r="1623" spans="1:2" x14ac:dyDescent="0.3">
      <c r="A1623" s="5">
        <v>5000</v>
      </c>
      <c r="B1623" s="5" t="s">
        <v>8218</v>
      </c>
    </row>
    <row r="1624" spans="1:2" x14ac:dyDescent="0.3">
      <c r="A1624" s="5">
        <v>6900</v>
      </c>
      <c r="B1624" s="5" t="s">
        <v>8218</v>
      </c>
    </row>
    <row r="1625" spans="1:2" x14ac:dyDescent="0.3">
      <c r="A1625" s="5">
        <v>750</v>
      </c>
      <c r="B1625" s="5" t="s">
        <v>8218</v>
      </c>
    </row>
    <row r="1626" spans="1:2" x14ac:dyDescent="0.3">
      <c r="A1626" s="5">
        <v>1000</v>
      </c>
      <c r="B1626" s="5" t="s">
        <v>8218</v>
      </c>
    </row>
    <row r="1627" spans="1:2" x14ac:dyDescent="0.3">
      <c r="A1627" s="5">
        <v>7500</v>
      </c>
      <c r="B1627" s="5" t="s">
        <v>8218</v>
      </c>
    </row>
    <row r="1628" spans="1:2" x14ac:dyDescent="0.3">
      <c r="A1628" s="5">
        <v>8000</v>
      </c>
      <c r="B1628" s="5" t="s">
        <v>8218</v>
      </c>
    </row>
    <row r="1629" spans="1:2" x14ac:dyDescent="0.3">
      <c r="A1629" s="5">
        <v>2000</v>
      </c>
      <c r="B1629" s="5" t="s">
        <v>8218</v>
      </c>
    </row>
    <row r="1630" spans="1:2" x14ac:dyDescent="0.3">
      <c r="A1630" s="5">
        <v>4000</v>
      </c>
      <c r="B1630" s="5" t="s">
        <v>8218</v>
      </c>
    </row>
    <row r="1631" spans="1:2" x14ac:dyDescent="0.3">
      <c r="A1631" s="5">
        <v>6000</v>
      </c>
      <c r="B1631" s="5" t="s">
        <v>8218</v>
      </c>
    </row>
    <row r="1632" spans="1:2" x14ac:dyDescent="0.3">
      <c r="A1632" s="5">
        <v>4000</v>
      </c>
      <c r="B1632" s="5" t="s">
        <v>8218</v>
      </c>
    </row>
    <row r="1633" spans="1:2" x14ac:dyDescent="0.3">
      <c r="A1633" s="5">
        <v>10000</v>
      </c>
      <c r="B1633" s="5" t="s">
        <v>8218</v>
      </c>
    </row>
    <row r="1634" spans="1:2" x14ac:dyDescent="0.3">
      <c r="A1634" s="5">
        <v>4000</v>
      </c>
      <c r="B1634" s="5" t="s">
        <v>8218</v>
      </c>
    </row>
    <row r="1635" spans="1:2" x14ac:dyDescent="0.3">
      <c r="A1635" s="5">
        <v>10000</v>
      </c>
      <c r="B1635" s="5" t="s">
        <v>8218</v>
      </c>
    </row>
    <row r="1636" spans="1:2" x14ac:dyDescent="0.3">
      <c r="A1636" s="5">
        <v>2000</v>
      </c>
      <c r="B1636" s="5" t="s">
        <v>8218</v>
      </c>
    </row>
    <row r="1637" spans="1:2" x14ac:dyDescent="0.3">
      <c r="A1637" s="5">
        <v>2000</v>
      </c>
      <c r="B1637" s="5" t="s">
        <v>8218</v>
      </c>
    </row>
    <row r="1638" spans="1:2" x14ac:dyDescent="0.3">
      <c r="A1638" s="5">
        <v>4500</v>
      </c>
      <c r="B1638" s="5" t="s">
        <v>8218</v>
      </c>
    </row>
    <row r="1639" spans="1:2" x14ac:dyDescent="0.3">
      <c r="A1639" s="5">
        <v>500</v>
      </c>
      <c r="B1639" s="5" t="s">
        <v>8218</v>
      </c>
    </row>
    <row r="1640" spans="1:2" x14ac:dyDescent="0.3">
      <c r="A1640" s="5">
        <v>1000</v>
      </c>
      <c r="B1640" s="5" t="s">
        <v>8218</v>
      </c>
    </row>
    <row r="1641" spans="1:2" x14ac:dyDescent="0.3">
      <c r="A1641" s="5">
        <v>1800</v>
      </c>
      <c r="B1641" s="5" t="s">
        <v>8218</v>
      </c>
    </row>
    <row r="1642" spans="1:2" x14ac:dyDescent="0.3">
      <c r="A1642" s="5">
        <v>400</v>
      </c>
      <c r="B1642" s="5" t="s">
        <v>8218</v>
      </c>
    </row>
    <row r="1643" spans="1:2" x14ac:dyDescent="0.3">
      <c r="A1643" s="5">
        <v>2500</v>
      </c>
      <c r="B1643" s="5" t="s">
        <v>8218</v>
      </c>
    </row>
    <row r="1644" spans="1:2" x14ac:dyDescent="0.3">
      <c r="A1644" s="5">
        <v>1200</v>
      </c>
      <c r="B1644" s="5" t="s">
        <v>8218</v>
      </c>
    </row>
    <row r="1645" spans="1:2" x14ac:dyDescent="0.3">
      <c r="A1645" s="5">
        <v>5000</v>
      </c>
      <c r="B1645" s="5" t="s">
        <v>8218</v>
      </c>
    </row>
    <row r="1646" spans="1:2" x14ac:dyDescent="0.3">
      <c r="A1646" s="5">
        <v>10000</v>
      </c>
      <c r="B1646" s="5" t="s">
        <v>8218</v>
      </c>
    </row>
    <row r="1647" spans="1:2" x14ac:dyDescent="0.3">
      <c r="A1647" s="5">
        <v>5000</v>
      </c>
      <c r="B1647" s="5" t="s">
        <v>8218</v>
      </c>
    </row>
    <row r="1648" spans="1:2" x14ac:dyDescent="0.3">
      <c r="A1648" s="5">
        <v>2000</v>
      </c>
      <c r="B1648" s="5" t="s">
        <v>8218</v>
      </c>
    </row>
    <row r="1649" spans="1:2" x14ac:dyDescent="0.3">
      <c r="A1649" s="5">
        <v>5000</v>
      </c>
      <c r="B1649" s="5" t="s">
        <v>8218</v>
      </c>
    </row>
    <row r="1650" spans="1:2" x14ac:dyDescent="0.3">
      <c r="A1650" s="5">
        <v>2300</v>
      </c>
      <c r="B1650" s="5" t="s">
        <v>8218</v>
      </c>
    </row>
    <row r="1651" spans="1:2" x14ac:dyDescent="0.3">
      <c r="A1651" s="5">
        <v>3800</v>
      </c>
      <c r="B1651" s="5" t="s">
        <v>8218</v>
      </c>
    </row>
    <row r="1652" spans="1:2" x14ac:dyDescent="0.3">
      <c r="A1652" s="5">
        <v>2000</v>
      </c>
      <c r="B1652" s="5" t="s">
        <v>8218</v>
      </c>
    </row>
    <row r="1653" spans="1:2" x14ac:dyDescent="0.3">
      <c r="A1653" s="5">
        <v>2000</v>
      </c>
      <c r="B1653" s="5" t="s">
        <v>8218</v>
      </c>
    </row>
    <row r="1654" spans="1:2" x14ac:dyDescent="0.3">
      <c r="A1654" s="5">
        <v>4500</v>
      </c>
      <c r="B1654" s="5" t="s">
        <v>8218</v>
      </c>
    </row>
    <row r="1655" spans="1:2" x14ac:dyDescent="0.3">
      <c r="A1655" s="5">
        <v>5000</v>
      </c>
      <c r="B1655" s="5" t="s">
        <v>8218</v>
      </c>
    </row>
    <row r="1656" spans="1:2" x14ac:dyDescent="0.3">
      <c r="A1656" s="5">
        <v>1100</v>
      </c>
      <c r="B1656" s="5" t="s">
        <v>8218</v>
      </c>
    </row>
    <row r="1657" spans="1:2" x14ac:dyDescent="0.3">
      <c r="A1657" s="5">
        <v>1500</v>
      </c>
      <c r="B1657" s="5" t="s">
        <v>8218</v>
      </c>
    </row>
    <row r="1658" spans="1:2" x14ac:dyDescent="0.3">
      <c r="A1658" s="5">
        <v>7500</v>
      </c>
      <c r="B1658" s="5" t="s">
        <v>8218</v>
      </c>
    </row>
    <row r="1659" spans="1:2" x14ac:dyDescent="0.3">
      <c r="A1659" s="5">
        <v>25000</v>
      </c>
      <c r="B1659" s="5" t="s">
        <v>8218</v>
      </c>
    </row>
    <row r="1660" spans="1:2" x14ac:dyDescent="0.3">
      <c r="A1660" s="5">
        <v>6000</v>
      </c>
      <c r="B1660" s="5" t="s">
        <v>8218</v>
      </c>
    </row>
    <row r="1661" spans="1:2" x14ac:dyDescent="0.3">
      <c r="A1661" s="5">
        <v>500</v>
      </c>
      <c r="B1661" s="5" t="s">
        <v>8218</v>
      </c>
    </row>
    <row r="1662" spans="1:2" x14ac:dyDescent="0.3">
      <c r="A1662" s="5">
        <v>80</v>
      </c>
      <c r="B1662" s="5" t="s">
        <v>8218</v>
      </c>
    </row>
    <row r="1663" spans="1:2" x14ac:dyDescent="0.3">
      <c r="A1663" s="5">
        <v>7900</v>
      </c>
      <c r="B1663" s="5" t="s">
        <v>8218</v>
      </c>
    </row>
    <row r="1664" spans="1:2" x14ac:dyDescent="0.3">
      <c r="A1664" s="5">
        <v>8000</v>
      </c>
      <c r="B1664" s="5" t="s">
        <v>8218</v>
      </c>
    </row>
    <row r="1665" spans="1:2" x14ac:dyDescent="0.3">
      <c r="A1665" s="5">
        <v>1000</v>
      </c>
      <c r="B1665" s="5" t="s">
        <v>8218</v>
      </c>
    </row>
    <row r="1666" spans="1:2" x14ac:dyDescent="0.3">
      <c r="A1666" s="5">
        <v>2500</v>
      </c>
      <c r="B1666" s="5" t="s">
        <v>8218</v>
      </c>
    </row>
    <row r="1667" spans="1:2" x14ac:dyDescent="0.3">
      <c r="A1667" s="5">
        <v>3500</v>
      </c>
      <c r="B1667" s="5" t="s">
        <v>8218</v>
      </c>
    </row>
    <row r="1668" spans="1:2" x14ac:dyDescent="0.3">
      <c r="A1668" s="5">
        <v>2500</v>
      </c>
      <c r="B1668" s="5" t="s">
        <v>8218</v>
      </c>
    </row>
    <row r="1669" spans="1:2" x14ac:dyDescent="0.3">
      <c r="A1669" s="5">
        <v>3400</v>
      </c>
      <c r="B1669" s="5" t="s">
        <v>8218</v>
      </c>
    </row>
    <row r="1670" spans="1:2" x14ac:dyDescent="0.3">
      <c r="A1670" s="5">
        <v>8000</v>
      </c>
      <c r="B1670" s="5" t="s">
        <v>8218</v>
      </c>
    </row>
    <row r="1671" spans="1:2" x14ac:dyDescent="0.3">
      <c r="A1671" s="5">
        <v>2000</v>
      </c>
      <c r="B1671" s="5" t="s">
        <v>8218</v>
      </c>
    </row>
    <row r="1672" spans="1:2" x14ac:dyDescent="0.3">
      <c r="A1672" s="5">
        <v>1000</v>
      </c>
      <c r="B1672" s="5" t="s">
        <v>8218</v>
      </c>
    </row>
    <row r="1673" spans="1:2" x14ac:dyDescent="0.3">
      <c r="A1673" s="5">
        <v>2000</v>
      </c>
      <c r="B1673" s="5" t="s">
        <v>8218</v>
      </c>
    </row>
    <row r="1674" spans="1:2" x14ac:dyDescent="0.3">
      <c r="A1674" s="5">
        <v>1700</v>
      </c>
      <c r="B1674" s="5" t="s">
        <v>8218</v>
      </c>
    </row>
    <row r="1675" spans="1:2" x14ac:dyDescent="0.3">
      <c r="A1675" s="5">
        <v>2100</v>
      </c>
      <c r="B1675" s="5" t="s">
        <v>8218</v>
      </c>
    </row>
    <row r="1676" spans="1:2" x14ac:dyDescent="0.3">
      <c r="A1676" s="5">
        <v>5000</v>
      </c>
      <c r="B1676" s="5" t="s">
        <v>8218</v>
      </c>
    </row>
    <row r="1677" spans="1:2" x14ac:dyDescent="0.3">
      <c r="A1677" s="5">
        <v>1000</v>
      </c>
      <c r="B1677" s="5" t="s">
        <v>8218</v>
      </c>
    </row>
    <row r="1678" spans="1:2" x14ac:dyDescent="0.3">
      <c r="A1678" s="5">
        <v>3000</v>
      </c>
      <c r="B1678" s="5" t="s">
        <v>8218</v>
      </c>
    </row>
    <row r="1679" spans="1:2" x14ac:dyDescent="0.3">
      <c r="A1679" s="5">
        <v>6000</v>
      </c>
      <c r="B1679" s="5" t="s">
        <v>8218</v>
      </c>
    </row>
    <row r="1680" spans="1:2" x14ac:dyDescent="0.3">
      <c r="A1680" s="5">
        <v>1500</v>
      </c>
      <c r="B1680" s="5" t="s">
        <v>8218</v>
      </c>
    </row>
    <row r="1681" spans="1:2" x14ac:dyDescent="0.3">
      <c r="A1681" s="5">
        <v>2000</v>
      </c>
      <c r="B1681" s="5" t="s">
        <v>8218</v>
      </c>
    </row>
    <row r="1682" spans="1:2" x14ac:dyDescent="0.3">
      <c r="A1682" s="5">
        <v>1000</v>
      </c>
      <c r="B1682" s="5" t="s">
        <v>8218</v>
      </c>
    </row>
    <row r="1683" spans="1:2" x14ac:dyDescent="0.3">
      <c r="A1683" s="5">
        <v>65000</v>
      </c>
      <c r="B1683" s="5" t="s">
        <v>8221</v>
      </c>
    </row>
    <row r="1684" spans="1:2" x14ac:dyDescent="0.3">
      <c r="A1684" s="5">
        <v>6000</v>
      </c>
      <c r="B1684" s="5" t="s">
        <v>8221</v>
      </c>
    </row>
    <row r="1685" spans="1:2" x14ac:dyDescent="0.3">
      <c r="A1685" s="5">
        <v>3500</v>
      </c>
      <c r="B1685" s="5" t="s">
        <v>8221</v>
      </c>
    </row>
    <row r="1686" spans="1:2" x14ac:dyDescent="0.3">
      <c r="A1686" s="5">
        <v>8000</v>
      </c>
      <c r="B1686" s="5" t="s">
        <v>8221</v>
      </c>
    </row>
    <row r="1687" spans="1:2" x14ac:dyDescent="0.3">
      <c r="A1687" s="5">
        <v>350</v>
      </c>
      <c r="B1687" s="5" t="s">
        <v>8221</v>
      </c>
    </row>
    <row r="1688" spans="1:2" x14ac:dyDescent="0.3">
      <c r="A1688" s="5">
        <v>5000</v>
      </c>
      <c r="B1688" s="5" t="s">
        <v>8221</v>
      </c>
    </row>
    <row r="1689" spans="1:2" x14ac:dyDescent="0.3">
      <c r="A1689" s="5">
        <v>10000</v>
      </c>
      <c r="B1689" s="5" t="s">
        <v>8221</v>
      </c>
    </row>
    <row r="1690" spans="1:2" x14ac:dyDescent="0.3">
      <c r="A1690" s="5">
        <v>4000</v>
      </c>
      <c r="B1690" s="5" t="s">
        <v>8221</v>
      </c>
    </row>
    <row r="1691" spans="1:2" x14ac:dyDescent="0.3">
      <c r="A1691" s="5">
        <v>2400</v>
      </c>
      <c r="B1691" s="5" t="s">
        <v>8221</v>
      </c>
    </row>
    <row r="1692" spans="1:2" x14ac:dyDescent="0.3">
      <c r="A1692" s="5">
        <v>2500</v>
      </c>
      <c r="B1692" s="5" t="s">
        <v>8221</v>
      </c>
    </row>
    <row r="1693" spans="1:2" x14ac:dyDescent="0.3">
      <c r="A1693" s="5">
        <v>30000</v>
      </c>
      <c r="B1693" s="5" t="s">
        <v>8221</v>
      </c>
    </row>
    <row r="1694" spans="1:2" x14ac:dyDescent="0.3">
      <c r="A1694" s="5">
        <v>5000</v>
      </c>
      <c r="B1694" s="5" t="s">
        <v>8221</v>
      </c>
    </row>
    <row r="1695" spans="1:2" x14ac:dyDescent="0.3">
      <c r="A1695" s="5">
        <v>3000</v>
      </c>
      <c r="B1695" s="5" t="s">
        <v>8221</v>
      </c>
    </row>
    <row r="1696" spans="1:2" x14ac:dyDescent="0.3">
      <c r="A1696" s="5">
        <v>10000</v>
      </c>
      <c r="B1696" s="5" t="s">
        <v>8221</v>
      </c>
    </row>
    <row r="1697" spans="1:2" x14ac:dyDescent="0.3">
      <c r="A1697" s="5">
        <v>12000</v>
      </c>
      <c r="B1697" s="5" t="s">
        <v>8221</v>
      </c>
    </row>
    <row r="1698" spans="1:2" x14ac:dyDescent="0.3">
      <c r="A1698" s="5">
        <v>300000</v>
      </c>
      <c r="B1698" s="5" t="s">
        <v>8221</v>
      </c>
    </row>
    <row r="1699" spans="1:2" x14ac:dyDescent="0.3">
      <c r="A1699" s="5">
        <v>12500</v>
      </c>
      <c r="B1699" s="5" t="s">
        <v>8221</v>
      </c>
    </row>
    <row r="1700" spans="1:2" x14ac:dyDescent="0.3">
      <c r="A1700" s="5">
        <v>125000</v>
      </c>
      <c r="B1700" s="5" t="s">
        <v>8221</v>
      </c>
    </row>
    <row r="1701" spans="1:2" x14ac:dyDescent="0.3">
      <c r="A1701" s="5">
        <v>5105</v>
      </c>
      <c r="B1701" s="5" t="s">
        <v>8221</v>
      </c>
    </row>
    <row r="1702" spans="1:2" x14ac:dyDescent="0.3">
      <c r="A1702" s="5">
        <v>20000</v>
      </c>
      <c r="B1702" s="5" t="s">
        <v>8221</v>
      </c>
    </row>
    <row r="1703" spans="1:2" x14ac:dyDescent="0.3">
      <c r="A1703" s="5">
        <v>5050</v>
      </c>
      <c r="B1703" s="5" t="s">
        <v>8220</v>
      </c>
    </row>
    <row r="1704" spans="1:2" x14ac:dyDescent="0.3">
      <c r="A1704" s="5">
        <v>16500</v>
      </c>
      <c r="B1704" s="5" t="s">
        <v>8220</v>
      </c>
    </row>
    <row r="1705" spans="1:2" x14ac:dyDescent="0.3">
      <c r="A1705" s="5">
        <v>5000</v>
      </c>
      <c r="B1705" s="5" t="s">
        <v>8220</v>
      </c>
    </row>
    <row r="1706" spans="1:2" x14ac:dyDescent="0.3">
      <c r="A1706" s="5">
        <v>2000</v>
      </c>
      <c r="B1706" s="5" t="s">
        <v>8220</v>
      </c>
    </row>
    <row r="1707" spans="1:2" x14ac:dyDescent="0.3">
      <c r="A1707" s="5">
        <v>2000</v>
      </c>
      <c r="B1707" s="5" t="s">
        <v>8220</v>
      </c>
    </row>
    <row r="1708" spans="1:2" x14ac:dyDescent="0.3">
      <c r="A1708" s="5">
        <v>5500</v>
      </c>
      <c r="B1708" s="5" t="s">
        <v>8220</v>
      </c>
    </row>
    <row r="1709" spans="1:2" x14ac:dyDescent="0.3">
      <c r="A1709" s="5">
        <v>5000</v>
      </c>
      <c r="B1709" s="5" t="s">
        <v>8220</v>
      </c>
    </row>
    <row r="1710" spans="1:2" x14ac:dyDescent="0.3">
      <c r="A1710" s="5">
        <v>7000</v>
      </c>
      <c r="B1710" s="5" t="s">
        <v>8220</v>
      </c>
    </row>
    <row r="1711" spans="1:2" x14ac:dyDescent="0.3">
      <c r="A1711" s="5">
        <v>1750</v>
      </c>
      <c r="B1711" s="5" t="s">
        <v>8220</v>
      </c>
    </row>
    <row r="1712" spans="1:2" x14ac:dyDescent="0.3">
      <c r="A1712" s="5">
        <v>5000</v>
      </c>
      <c r="B1712" s="5" t="s">
        <v>8220</v>
      </c>
    </row>
    <row r="1713" spans="1:2" x14ac:dyDescent="0.3">
      <c r="A1713" s="5">
        <v>10000</v>
      </c>
      <c r="B1713" s="5" t="s">
        <v>8220</v>
      </c>
    </row>
    <row r="1714" spans="1:2" x14ac:dyDescent="0.3">
      <c r="A1714" s="5">
        <v>5000</v>
      </c>
      <c r="B1714" s="5" t="s">
        <v>8220</v>
      </c>
    </row>
    <row r="1715" spans="1:2" x14ac:dyDescent="0.3">
      <c r="A1715" s="5">
        <v>3000</v>
      </c>
      <c r="B1715" s="5" t="s">
        <v>8220</v>
      </c>
    </row>
    <row r="1716" spans="1:2" x14ac:dyDescent="0.3">
      <c r="A1716" s="5">
        <v>25000</v>
      </c>
      <c r="B1716" s="5" t="s">
        <v>8220</v>
      </c>
    </row>
    <row r="1717" spans="1:2" x14ac:dyDescent="0.3">
      <c r="A1717" s="5">
        <v>5000</v>
      </c>
      <c r="B1717" s="5" t="s">
        <v>8220</v>
      </c>
    </row>
    <row r="1718" spans="1:2" x14ac:dyDescent="0.3">
      <c r="A1718" s="5">
        <v>2000</v>
      </c>
      <c r="B1718" s="5" t="s">
        <v>8220</v>
      </c>
    </row>
    <row r="1719" spans="1:2" x14ac:dyDescent="0.3">
      <c r="A1719" s="5">
        <v>3265</v>
      </c>
      <c r="B1719" s="5" t="s">
        <v>8220</v>
      </c>
    </row>
    <row r="1720" spans="1:2" x14ac:dyDescent="0.3">
      <c r="A1720" s="5">
        <v>35000</v>
      </c>
      <c r="B1720" s="5" t="s">
        <v>8220</v>
      </c>
    </row>
    <row r="1721" spans="1:2" x14ac:dyDescent="0.3">
      <c r="A1721" s="5">
        <v>4000</v>
      </c>
      <c r="B1721" s="5" t="s">
        <v>8220</v>
      </c>
    </row>
    <row r="1722" spans="1:2" x14ac:dyDescent="0.3">
      <c r="A1722" s="5">
        <v>4000</v>
      </c>
      <c r="B1722" s="5" t="s">
        <v>8220</v>
      </c>
    </row>
    <row r="1723" spans="1:2" x14ac:dyDescent="0.3">
      <c r="A1723" s="5">
        <v>5000</v>
      </c>
      <c r="B1723" s="5" t="s">
        <v>8220</v>
      </c>
    </row>
    <row r="1724" spans="1:2" x14ac:dyDescent="0.3">
      <c r="A1724" s="5">
        <v>2880</v>
      </c>
      <c r="B1724" s="5" t="s">
        <v>8220</v>
      </c>
    </row>
    <row r="1725" spans="1:2" x14ac:dyDescent="0.3">
      <c r="A1725" s="5">
        <v>10000</v>
      </c>
      <c r="B1725" s="5" t="s">
        <v>8220</v>
      </c>
    </row>
    <row r="1726" spans="1:2" x14ac:dyDescent="0.3">
      <c r="A1726" s="5">
        <v>6000</v>
      </c>
      <c r="B1726" s="5" t="s">
        <v>8220</v>
      </c>
    </row>
    <row r="1727" spans="1:2" x14ac:dyDescent="0.3">
      <c r="A1727" s="5">
        <v>5500</v>
      </c>
      <c r="B1727" s="5" t="s">
        <v>8220</v>
      </c>
    </row>
    <row r="1728" spans="1:2" x14ac:dyDescent="0.3">
      <c r="A1728" s="5">
        <v>6500</v>
      </c>
      <c r="B1728" s="5" t="s">
        <v>8220</v>
      </c>
    </row>
    <row r="1729" spans="1:2" x14ac:dyDescent="0.3">
      <c r="A1729" s="5">
        <v>3000</v>
      </c>
      <c r="B1729" s="5" t="s">
        <v>8220</v>
      </c>
    </row>
    <row r="1730" spans="1:2" x14ac:dyDescent="0.3">
      <c r="A1730" s="5">
        <v>1250</v>
      </c>
      <c r="B1730" s="5" t="s">
        <v>8220</v>
      </c>
    </row>
    <row r="1731" spans="1:2" x14ac:dyDescent="0.3">
      <c r="A1731" s="5">
        <v>10000</v>
      </c>
      <c r="B1731" s="5" t="s">
        <v>8220</v>
      </c>
    </row>
    <row r="1732" spans="1:2" x14ac:dyDescent="0.3">
      <c r="A1732" s="5">
        <v>3000</v>
      </c>
      <c r="B1732" s="5" t="s">
        <v>8220</v>
      </c>
    </row>
    <row r="1733" spans="1:2" x14ac:dyDescent="0.3">
      <c r="A1733" s="5">
        <v>1000</v>
      </c>
      <c r="B1733" s="5" t="s">
        <v>8220</v>
      </c>
    </row>
    <row r="1734" spans="1:2" x14ac:dyDescent="0.3">
      <c r="A1734" s="5">
        <v>4000</v>
      </c>
      <c r="B1734" s="5" t="s">
        <v>8220</v>
      </c>
    </row>
    <row r="1735" spans="1:2" x14ac:dyDescent="0.3">
      <c r="A1735" s="5">
        <v>10000</v>
      </c>
      <c r="B1735" s="5" t="s">
        <v>8220</v>
      </c>
    </row>
    <row r="1736" spans="1:2" x14ac:dyDescent="0.3">
      <c r="A1736" s="5">
        <v>4500</v>
      </c>
      <c r="B1736" s="5" t="s">
        <v>8220</v>
      </c>
    </row>
    <row r="1737" spans="1:2" x14ac:dyDescent="0.3">
      <c r="A1737" s="5">
        <v>1000</v>
      </c>
      <c r="B1737" s="5" t="s">
        <v>8220</v>
      </c>
    </row>
    <row r="1738" spans="1:2" x14ac:dyDescent="0.3">
      <c r="A1738" s="5">
        <v>3000</v>
      </c>
      <c r="B1738" s="5" t="s">
        <v>8220</v>
      </c>
    </row>
    <row r="1739" spans="1:2" x14ac:dyDescent="0.3">
      <c r="A1739" s="5">
        <v>4000</v>
      </c>
      <c r="B1739" s="5" t="s">
        <v>8220</v>
      </c>
    </row>
    <row r="1740" spans="1:2" x14ac:dyDescent="0.3">
      <c r="A1740" s="5">
        <v>5000</v>
      </c>
      <c r="B1740" s="5" t="s">
        <v>8220</v>
      </c>
    </row>
    <row r="1741" spans="1:2" x14ac:dyDescent="0.3">
      <c r="A1741" s="5">
        <v>1000</v>
      </c>
      <c r="B1741" s="5" t="s">
        <v>8220</v>
      </c>
    </row>
    <row r="1742" spans="1:2" x14ac:dyDescent="0.3">
      <c r="A1742" s="5">
        <v>3000</v>
      </c>
      <c r="B1742" s="5" t="s">
        <v>8220</v>
      </c>
    </row>
    <row r="1743" spans="1:2" x14ac:dyDescent="0.3">
      <c r="A1743" s="5">
        <v>1200</v>
      </c>
      <c r="B1743" s="5" t="s">
        <v>8218</v>
      </c>
    </row>
    <row r="1744" spans="1:2" x14ac:dyDescent="0.3">
      <c r="A1744" s="5">
        <v>2000</v>
      </c>
      <c r="B1744" s="5" t="s">
        <v>8218</v>
      </c>
    </row>
    <row r="1745" spans="1:2" x14ac:dyDescent="0.3">
      <c r="A1745" s="5">
        <v>6000</v>
      </c>
      <c r="B1745" s="5" t="s">
        <v>8218</v>
      </c>
    </row>
    <row r="1746" spans="1:2" x14ac:dyDescent="0.3">
      <c r="A1746" s="5">
        <v>5500</v>
      </c>
      <c r="B1746" s="5" t="s">
        <v>8218</v>
      </c>
    </row>
    <row r="1747" spans="1:2" x14ac:dyDescent="0.3">
      <c r="A1747" s="5">
        <v>7000</v>
      </c>
      <c r="B1747" s="5" t="s">
        <v>8218</v>
      </c>
    </row>
    <row r="1748" spans="1:2" x14ac:dyDescent="0.3">
      <c r="A1748" s="5">
        <v>15000</v>
      </c>
      <c r="B1748" s="5" t="s">
        <v>8218</v>
      </c>
    </row>
    <row r="1749" spans="1:2" x14ac:dyDescent="0.3">
      <c r="A1749" s="5">
        <v>9000</v>
      </c>
      <c r="B1749" s="5" t="s">
        <v>8218</v>
      </c>
    </row>
    <row r="1750" spans="1:2" x14ac:dyDescent="0.3">
      <c r="A1750" s="5">
        <v>50000</v>
      </c>
      <c r="B1750" s="5" t="s">
        <v>8218</v>
      </c>
    </row>
    <row r="1751" spans="1:2" x14ac:dyDescent="0.3">
      <c r="A1751" s="5">
        <v>10050</v>
      </c>
      <c r="B1751" s="5" t="s">
        <v>8218</v>
      </c>
    </row>
    <row r="1752" spans="1:2" x14ac:dyDescent="0.3">
      <c r="A1752" s="5">
        <v>5000</v>
      </c>
      <c r="B1752" s="5" t="s">
        <v>8218</v>
      </c>
    </row>
    <row r="1753" spans="1:2" x14ac:dyDescent="0.3">
      <c r="A1753" s="5">
        <v>10000</v>
      </c>
      <c r="B1753" s="5" t="s">
        <v>8218</v>
      </c>
    </row>
    <row r="1754" spans="1:2" x14ac:dyDescent="0.3">
      <c r="A1754" s="5">
        <v>1200</v>
      </c>
      <c r="B1754" s="5" t="s">
        <v>8218</v>
      </c>
    </row>
    <row r="1755" spans="1:2" x14ac:dyDescent="0.3">
      <c r="A1755" s="5">
        <v>15000</v>
      </c>
      <c r="B1755" s="5" t="s">
        <v>8218</v>
      </c>
    </row>
    <row r="1756" spans="1:2" x14ac:dyDescent="0.3">
      <c r="A1756" s="5">
        <v>8500</v>
      </c>
      <c r="B1756" s="5" t="s">
        <v>8218</v>
      </c>
    </row>
    <row r="1757" spans="1:2" x14ac:dyDescent="0.3">
      <c r="A1757" s="5">
        <v>25</v>
      </c>
      <c r="B1757" s="5" t="s">
        <v>8218</v>
      </c>
    </row>
    <row r="1758" spans="1:2" x14ac:dyDescent="0.3">
      <c r="A1758" s="5">
        <v>5500</v>
      </c>
      <c r="B1758" s="5" t="s">
        <v>8218</v>
      </c>
    </row>
    <row r="1759" spans="1:2" x14ac:dyDescent="0.3">
      <c r="A1759" s="5">
        <v>5000</v>
      </c>
      <c r="B1759" s="5" t="s">
        <v>8218</v>
      </c>
    </row>
    <row r="1760" spans="1:2" x14ac:dyDescent="0.3">
      <c r="A1760" s="5">
        <v>1000</v>
      </c>
      <c r="B1760" s="5" t="s">
        <v>8218</v>
      </c>
    </row>
    <row r="1761" spans="1:2" x14ac:dyDescent="0.3">
      <c r="A1761" s="5">
        <v>5000</v>
      </c>
      <c r="B1761" s="5" t="s">
        <v>8218</v>
      </c>
    </row>
    <row r="1762" spans="1:2" x14ac:dyDescent="0.3">
      <c r="A1762" s="5">
        <v>5000</v>
      </c>
      <c r="B1762" s="5" t="s">
        <v>8218</v>
      </c>
    </row>
    <row r="1763" spans="1:2" x14ac:dyDescent="0.3">
      <c r="A1763" s="5">
        <v>100</v>
      </c>
      <c r="B1763" s="5" t="s">
        <v>8218</v>
      </c>
    </row>
    <row r="1764" spans="1:2" x14ac:dyDescent="0.3">
      <c r="A1764" s="5">
        <v>100</v>
      </c>
      <c r="B1764" s="5" t="s">
        <v>8218</v>
      </c>
    </row>
    <row r="1765" spans="1:2" x14ac:dyDescent="0.3">
      <c r="A1765" s="5">
        <v>12000</v>
      </c>
      <c r="B1765" s="5" t="s">
        <v>8218</v>
      </c>
    </row>
    <row r="1766" spans="1:2" x14ac:dyDescent="0.3">
      <c r="A1766" s="5">
        <v>11000</v>
      </c>
      <c r="B1766" s="5" t="s">
        <v>8220</v>
      </c>
    </row>
    <row r="1767" spans="1:2" x14ac:dyDescent="0.3">
      <c r="A1767" s="5">
        <v>12500</v>
      </c>
      <c r="B1767" s="5" t="s">
        <v>8220</v>
      </c>
    </row>
    <row r="1768" spans="1:2" x14ac:dyDescent="0.3">
      <c r="A1768" s="5">
        <v>1500</v>
      </c>
      <c r="B1768" s="5" t="s">
        <v>8220</v>
      </c>
    </row>
    <row r="1769" spans="1:2" x14ac:dyDescent="0.3">
      <c r="A1769" s="5">
        <v>5000</v>
      </c>
      <c r="B1769" s="5" t="s">
        <v>8220</v>
      </c>
    </row>
    <row r="1770" spans="1:2" x14ac:dyDescent="0.3">
      <c r="A1770" s="5">
        <v>5000</v>
      </c>
      <c r="B1770" s="5" t="s">
        <v>8220</v>
      </c>
    </row>
    <row r="1771" spans="1:2" x14ac:dyDescent="0.3">
      <c r="A1771" s="5">
        <v>40000</v>
      </c>
      <c r="B1771" s="5" t="s">
        <v>8220</v>
      </c>
    </row>
    <row r="1772" spans="1:2" x14ac:dyDescent="0.3">
      <c r="A1772" s="5">
        <v>24500</v>
      </c>
      <c r="B1772" s="5" t="s">
        <v>8220</v>
      </c>
    </row>
    <row r="1773" spans="1:2" x14ac:dyDescent="0.3">
      <c r="A1773" s="5">
        <v>4200</v>
      </c>
      <c r="B1773" s="5" t="s">
        <v>8220</v>
      </c>
    </row>
    <row r="1774" spans="1:2" x14ac:dyDescent="0.3">
      <c r="A1774" s="5">
        <v>5500</v>
      </c>
      <c r="B1774" s="5" t="s">
        <v>8220</v>
      </c>
    </row>
    <row r="1775" spans="1:2" x14ac:dyDescent="0.3">
      <c r="A1775" s="5">
        <v>30000</v>
      </c>
      <c r="B1775" s="5" t="s">
        <v>8220</v>
      </c>
    </row>
    <row r="1776" spans="1:2" x14ac:dyDescent="0.3">
      <c r="A1776" s="5">
        <v>2500</v>
      </c>
      <c r="B1776" s="5" t="s">
        <v>8220</v>
      </c>
    </row>
    <row r="1777" spans="1:2" x14ac:dyDescent="0.3">
      <c r="A1777" s="5">
        <v>32500</v>
      </c>
      <c r="B1777" s="5" t="s">
        <v>8220</v>
      </c>
    </row>
    <row r="1778" spans="1:2" x14ac:dyDescent="0.3">
      <c r="A1778" s="5">
        <v>5000</v>
      </c>
      <c r="B1778" s="5" t="s">
        <v>8220</v>
      </c>
    </row>
    <row r="1779" spans="1:2" x14ac:dyDescent="0.3">
      <c r="A1779" s="5">
        <v>4800</v>
      </c>
      <c r="B1779" s="5" t="s">
        <v>8220</v>
      </c>
    </row>
    <row r="1780" spans="1:2" x14ac:dyDescent="0.3">
      <c r="A1780" s="5">
        <v>50000</v>
      </c>
      <c r="B1780" s="5" t="s">
        <v>8220</v>
      </c>
    </row>
    <row r="1781" spans="1:2" x14ac:dyDescent="0.3">
      <c r="A1781" s="5">
        <v>11000</v>
      </c>
      <c r="B1781" s="5" t="s">
        <v>8220</v>
      </c>
    </row>
    <row r="1782" spans="1:2" x14ac:dyDescent="0.3">
      <c r="A1782" s="5">
        <v>30000</v>
      </c>
      <c r="B1782" s="5" t="s">
        <v>8220</v>
      </c>
    </row>
    <row r="1783" spans="1:2" x14ac:dyDescent="0.3">
      <c r="A1783" s="5">
        <v>5500</v>
      </c>
      <c r="B1783" s="5" t="s">
        <v>8220</v>
      </c>
    </row>
    <row r="1784" spans="1:2" x14ac:dyDescent="0.3">
      <c r="A1784" s="5">
        <v>35000</v>
      </c>
      <c r="B1784" s="5" t="s">
        <v>8220</v>
      </c>
    </row>
    <row r="1785" spans="1:2" x14ac:dyDescent="0.3">
      <c r="A1785" s="5">
        <v>40000</v>
      </c>
      <c r="B1785" s="5" t="s">
        <v>8220</v>
      </c>
    </row>
    <row r="1786" spans="1:2" x14ac:dyDescent="0.3">
      <c r="A1786" s="5">
        <v>5000</v>
      </c>
      <c r="B1786" s="5" t="s">
        <v>8220</v>
      </c>
    </row>
    <row r="1787" spans="1:2" x14ac:dyDescent="0.3">
      <c r="A1787" s="5">
        <v>24000</v>
      </c>
      <c r="B1787" s="5" t="s">
        <v>8220</v>
      </c>
    </row>
    <row r="1788" spans="1:2" x14ac:dyDescent="0.3">
      <c r="A1788" s="5">
        <v>1900</v>
      </c>
      <c r="B1788" s="5" t="s">
        <v>8220</v>
      </c>
    </row>
    <row r="1789" spans="1:2" x14ac:dyDescent="0.3">
      <c r="A1789" s="5">
        <v>10000</v>
      </c>
      <c r="B1789" s="5" t="s">
        <v>8220</v>
      </c>
    </row>
    <row r="1790" spans="1:2" x14ac:dyDescent="0.3">
      <c r="A1790" s="5">
        <v>5500</v>
      </c>
      <c r="B1790" s="5" t="s">
        <v>8220</v>
      </c>
    </row>
    <row r="1791" spans="1:2" x14ac:dyDescent="0.3">
      <c r="A1791" s="5">
        <v>8000</v>
      </c>
      <c r="B1791" s="5" t="s">
        <v>8220</v>
      </c>
    </row>
    <row r="1792" spans="1:2" x14ac:dyDescent="0.3">
      <c r="A1792" s="5">
        <v>33000</v>
      </c>
      <c r="B1792" s="5" t="s">
        <v>8220</v>
      </c>
    </row>
    <row r="1793" spans="1:2" x14ac:dyDescent="0.3">
      <c r="A1793" s="5">
        <v>3000</v>
      </c>
      <c r="B1793" s="5" t="s">
        <v>8220</v>
      </c>
    </row>
    <row r="1794" spans="1:2" x14ac:dyDescent="0.3">
      <c r="A1794" s="5">
        <v>25000</v>
      </c>
      <c r="B1794" s="5" t="s">
        <v>8220</v>
      </c>
    </row>
    <row r="1795" spans="1:2" x14ac:dyDescent="0.3">
      <c r="A1795" s="5">
        <v>3000</v>
      </c>
      <c r="B1795" s="5" t="s">
        <v>8220</v>
      </c>
    </row>
    <row r="1796" spans="1:2" x14ac:dyDescent="0.3">
      <c r="A1796" s="5">
        <v>9000</v>
      </c>
      <c r="B1796" s="5" t="s">
        <v>8220</v>
      </c>
    </row>
    <row r="1797" spans="1:2" x14ac:dyDescent="0.3">
      <c r="A1797" s="5">
        <v>28000</v>
      </c>
      <c r="B1797" s="5" t="s">
        <v>8220</v>
      </c>
    </row>
    <row r="1798" spans="1:2" x14ac:dyDescent="0.3">
      <c r="A1798" s="5">
        <v>19000</v>
      </c>
      <c r="B1798" s="5" t="s">
        <v>8220</v>
      </c>
    </row>
    <row r="1799" spans="1:2" x14ac:dyDescent="0.3">
      <c r="A1799" s="5">
        <v>10000</v>
      </c>
      <c r="B1799" s="5" t="s">
        <v>8220</v>
      </c>
    </row>
    <row r="1800" spans="1:2" x14ac:dyDescent="0.3">
      <c r="A1800" s="5">
        <v>16000</v>
      </c>
      <c r="B1800" s="5" t="s">
        <v>8220</v>
      </c>
    </row>
    <row r="1801" spans="1:2" x14ac:dyDescent="0.3">
      <c r="A1801" s="5">
        <v>4000</v>
      </c>
      <c r="B1801" s="5" t="s">
        <v>8220</v>
      </c>
    </row>
    <row r="1802" spans="1:2" x14ac:dyDescent="0.3">
      <c r="A1802" s="5">
        <v>46260</v>
      </c>
      <c r="B1802" s="5" t="s">
        <v>8220</v>
      </c>
    </row>
    <row r="1803" spans="1:2" x14ac:dyDescent="0.3">
      <c r="A1803" s="5">
        <v>17000</v>
      </c>
      <c r="B1803" s="5" t="s">
        <v>8220</v>
      </c>
    </row>
    <row r="1804" spans="1:2" x14ac:dyDescent="0.3">
      <c r="A1804" s="5">
        <v>3500</v>
      </c>
      <c r="B1804" s="5" t="s">
        <v>8220</v>
      </c>
    </row>
    <row r="1805" spans="1:2" x14ac:dyDescent="0.3">
      <c r="A1805" s="5">
        <v>17500</v>
      </c>
      <c r="B1805" s="5" t="s">
        <v>8220</v>
      </c>
    </row>
    <row r="1806" spans="1:2" x14ac:dyDescent="0.3">
      <c r="A1806" s="5">
        <v>15500</v>
      </c>
      <c r="B1806" s="5" t="s">
        <v>8220</v>
      </c>
    </row>
    <row r="1807" spans="1:2" x14ac:dyDescent="0.3">
      <c r="A1807" s="5">
        <v>22500</v>
      </c>
      <c r="B1807" s="5" t="s">
        <v>8220</v>
      </c>
    </row>
    <row r="1808" spans="1:2" x14ac:dyDescent="0.3">
      <c r="A1808" s="5">
        <v>20000</v>
      </c>
      <c r="B1808" s="5" t="s">
        <v>8220</v>
      </c>
    </row>
    <row r="1809" spans="1:2" x14ac:dyDescent="0.3">
      <c r="A1809" s="5">
        <v>5000</v>
      </c>
      <c r="B1809" s="5" t="s">
        <v>8220</v>
      </c>
    </row>
    <row r="1810" spans="1:2" x14ac:dyDescent="0.3">
      <c r="A1810" s="5">
        <v>28000</v>
      </c>
      <c r="B1810" s="5" t="s">
        <v>8220</v>
      </c>
    </row>
    <row r="1811" spans="1:2" x14ac:dyDescent="0.3">
      <c r="A1811" s="5">
        <v>3500</v>
      </c>
      <c r="B1811" s="5" t="s">
        <v>8220</v>
      </c>
    </row>
    <row r="1812" spans="1:2" x14ac:dyDescent="0.3">
      <c r="A1812" s="5">
        <v>450</v>
      </c>
      <c r="B1812" s="5" t="s">
        <v>8220</v>
      </c>
    </row>
    <row r="1813" spans="1:2" x14ac:dyDescent="0.3">
      <c r="A1813" s="5">
        <v>54000</v>
      </c>
      <c r="B1813" s="5" t="s">
        <v>8220</v>
      </c>
    </row>
    <row r="1814" spans="1:2" x14ac:dyDescent="0.3">
      <c r="A1814" s="5">
        <v>6500</v>
      </c>
      <c r="B1814" s="5" t="s">
        <v>8220</v>
      </c>
    </row>
    <row r="1815" spans="1:2" x14ac:dyDescent="0.3">
      <c r="A1815" s="5">
        <v>8750</v>
      </c>
      <c r="B1815" s="5" t="s">
        <v>8220</v>
      </c>
    </row>
    <row r="1816" spans="1:2" x14ac:dyDescent="0.3">
      <c r="A1816" s="5">
        <v>12000</v>
      </c>
      <c r="B1816" s="5" t="s">
        <v>8220</v>
      </c>
    </row>
    <row r="1817" spans="1:2" x14ac:dyDescent="0.3">
      <c r="A1817" s="5">
        <v>3000</v>
      </c>
      <c r="B1817" s="5" t="s">
        <v>8220</v>
      </c>
    </row>
    <row r="1818" spans="1:2" x14ac:dyDescent="0.3">
      <c r="A1818" s="5">
        <v>25000</v>
      </c>
      <c r="B1818" s="5" t="s">
        <v>8220</v>
      </c>
    </row>
    <row r="1819" spans="1:2" x14ac:dyDescent="0.3">
      <c r="A1819" s="5">
        <v>18000</v>
      </c>
      <c r="B1819" s="5" t="s">
        <v>8220</v>
      </c>
    </row>
    <row r="1820" spans="1:2" x14ac:dyDescent="0.3">
      <c r="A1820" s="5">
        <v>15000</v>
      </c>
      <c r="B1820" s="5" t="s">
        <v>8220</v>
      </c>
    </row>
    <row r="1821" spans="1:2" x14ac:dyDescent="0.3">
      <c r="A1821" s="5">
        <v>1200</v>
      </c>
      <c r="B1821" s="5" t="s">
        <v>8220</v>
      </c>
    </row>
    <row r="1822" spans="1:2" x14ac:dyDescent="0.3">
      <c r="A1822" s="5">
        <v>26000</v>
      </c>
      <c r="B1822" s="5" t="s">
        <v>8220</v>
      </c>
    </row>
    <row r="1823" spans="1:2" x14ac:dyDescent="0.3">
      <c r="A1823" s="5">
        <v>2500</v>
      </c>
      <c r="B1823" s="5" t="s">
        <v>8218</v>
      </c>
    </row>
    <row r="1824" spans="1:2" x14ac:dyDescent="0.3">
      <c r="A1824" s="5">
        <v>300</v>
      </c>
      <c r="B1824" s="5" t="s">
        <v>8218</v>
      </c>
    </row>
    <row r="1825" spans="1:2" x14ac:dyDescent="0.3">
      <c r="A1825" s="5">
        <v>700</v>
      </c>
      <c r="B1825" s="5" t="s">
        <v>8218</v>
      </c>
    </row>
    <row r="1826" spans="1:2" x14ac:dyDescent="0.3">
      <c r="A1826" s="5">
        <v>3000</v>
      </c>
      <c r="B1826" s="5" t="s">
        <v>8218</v>
      </c>
    </row>
    <row r="1827" spans="1:2" x14ac:dyDescent="0.3">
      <c r="A1827" s="5">
        <v>2000</v>
      </c>
      <c r="B1827" s="5" t="s">
        <v>8218</v>
      </c>
    </row>
    <row r="1828" spans="1:2" x14ac:dyDescent="0.3">
      <c r="A1828" s="5">
        <v>2000</v>
      </c>
      <c r="B1828" s="5" t="s">
        <v>8218</v>
      </c>
    </row>
    <row r="1829" spans="1:2" x14ac:dyDescent="0.3">
      <c r="A1829" s="5">
        <v>8000</v>
      </c>
      <c r="B1829" s="5" t="s">
        <v>8218</v>
      </c>
    </row>
    <row r="1830" spans="1:2" x14ac:dyDescent="0.3">
      <c r="A1830" s="5">
        <v>20000</v>
      </c>
      <c r="B1830" s="5" t="s">
        <v>8218</v>
      </c>
    </row>
    <row r="1831" spans="1:2" x14ac:dyDescent="0.3">
      <c r="A1831" s="5">
        <v>1500</v>
      </c>
      <c r="B1831" s="5" t="s">
        <v>8218</v>
      </c>
    </row>
    <row r="1832" spans="1:2" x14ac:dyDescent="0.3">
      <c r="A1832" s="5">
        <v>15000</v>
      </c>
      <c r="B1832" s="5" t="s">
        <v>8218</v>
      </c>
    </row>
    <row r="1833" spans="1:2" x14ac:dyDescent="0.3">
      <c r="A1833" s="5">
        <v>1000</v>
      </c>
      <c r="B1833" s="5" t="s">
        <v>8218</v>
      </c>
    </row>
    <row r="1834" spans="1:2" x14ac:dyDescent="0.3">
      <c r="A1834" s="5">
        <v>350</v>
      </c>
      <c r="B1834" s="5" t="s">
        <v>8218</v>
      </c>
    </row>
    <row r="1835" spans="1:2" x14ac:dyDescent="0.3">
      <c r="A1835" s="5">
        <v>400</v>
      </c>
      <c r="B1835" s="5" t="s">
        <v>8218</v>
      </c>
    </row>
    <row r="1836" spans="1:2" x14ac:dyDescent="0.3">
      <c r="A1836" s="5">
        <v>10000</v>
      </c>
      <c r="B1836" s="5" t="s">
        <v>8218</v>
      </c>
    </row>
    <row r="1837" spans="1:2" x14ac:dyDescent="0.3">
      <c r="A1837" s="5">
        <v>500</v>
      </c>
      <c r="B1837" s="5" t="s">
        <v>8218</v>
      </c>
    </row>
    <row r="1838" spans="1:2" x14ac:dyDescent="0.3">
      <c r="A1838" s="5">
        <v>5000</v>
      </c>
      <c r="B1838" s="5" t="s">
        <v>8218</v>
      </c>
    </row>
    <row r="1839" spans="1:2" x14ac:dyDescent="0.3">
      <c r="A1839" s="5">
        <v>600</v>
      </c>
      <c r="B1839" s="5" t="s">
        <v>8218</v>
      </c>
    </row>
    <row r="1840" spans="1:2" x14ac:dyDescent="0.3">
      <c r="A1840" s="5">
        <v>1000</v>
      </c>
      <c r="B1840" s="5" t="s">
        <v>8218</v>
      </c>
    </row>
    <row r="1841" spans="1:2" x14ac:dyDescent="0.3">
      <c r="A1841" s="5">
        <v>1000</v>
      </c>
      <c r="B1841" s="5" t="s">
        <v>8218</v>
      </c>
    </row>
    <row r="1842" spans="1:2" x14ac:dyDescent="0.3">
      <c r="A1842" s="5">
        <v>900</v>
      </c>
      <c r="B1842" s="5" t="s">
        <v>8218</v>
      </c>
    </row>
    <row r="1843" spans="1:2" x14ac:dyDescent="0.3">
      <c r="A1843" s="5">
        <v>2000</v>
      </c>
      <c r="B1843" s="5" t="s">
        <v>8218</v>
      </c>
    </row>
    <row r="1844" spans="1:2" x14ac:dyDescent="0.3">
      <c r="A1844" s="5">
        <v>2000</v>
      </c>
      <c r="B1844" s="5" t="s">
        <v>8218</v>
      </c>
    </row>
    <row r="1845" spans="1:2" x14ac:dyDescent="0.3">
      <c r="A1845" s="5">
        <v>10000</v>
      </c>
      <c r="B1845" s="5" t="s">
        <v>8218</v>
      </c>
    </row>
    <row r="1846" spans="1:2" x14ac:dyDescent="0.3">
      <c r="A1846" s="5">
        <v>1500</v>
      </c>
      <c r="B1846" s="5" t="s">
        <v>8218</v>
      </c>
    </row>
    <row r="1847" spans="1:2" x14ac:dyDescent="0.3">
      <c r="A1847" s="5">
        <v>1000</v>
      </c>
      <c r="B1847" s="5" t="s">
        <v>8218</v>
      </c>
    </row>
    <row r="1848" spans="1:2" x14ac:dyDescent="0.3">
      <c r="A1848" s="5">
        <v>15000</v>
      </c>
      <c r="B1848" s="5" t="s">
        <v>8218</v>
      </c>
    </row>
    <row r="1849" spans="1:2" x14ac:dyDescent="0.3">
      <c r="A1849" s="5">
        <v>2500</v>
      </c>
      <c r="B1849" s="5" t="s">
        <v>8218</v>
      </c>
    </row>
    <row r="1850" spans="1:2" x14ac:dyDescent="0.3">
      <c r="A1850" s="5">
        <v>3000</v>
      </c>
      <c r="B1850" s="5" t="s">
        <v>8218</v>
      </c>
    </row>
    <row r="1851" spans="1:2" x14ac:dyDescent="0.3">
      <c r="A1851" s="5">
        <v>300</v>
      </c>
      <c r="B1851" s="5" t="s">
        <v>8218</v>
      </c>
    </row>
    <row r="1852" spans="1:2" x14ac:dyDescent="0.3">
      <c r="A1852" s="5">
        <v>9000</v>
      </c>
      <c r="B1852" s="5" t="s">
        <v>8218</v>
      </c>
    </row>
    <row r="1853" spans="1:2" x14ac:dyDescent="0.3">
      <c r="A1853" s="5">
        <v>1300</v>
      </c>
      <c r="B1853" s="5" t="s">
        <v>8218</v>
      </c>
    </row>
    <row r="1854" spans="1:2" x14ac:dyDescent="0.3">
      <c r="A1854" s="5">
        <v>15000</v>
      </c>
      <c r="B1854" s="5" t="s">
        <v>8218</v>
      </c>
    </row>
    <row r="1855" spans="1:2" x14ac:dyDescent="0.3">
      <c r="A1855" s="5">
        <v>800</v>
      </c>
      <c r="B1855" s="5" t="s">
        <v>8218</v>
      </c>
    </row>
    <row r="1856" spans="1:2" x14ac:dyDescent="0.3">
      <c r="A1856" s="5">
        <v>15000</v>
      </c>
      <c r="B1856" s="5" t="s">
        <v>8218</v>
      </c>
    </row>
    <row r="1857" spans="1:2" x14ac:dyDescent="0.3">
      <c r="A1857" s="5">
        <v>8750</v>
      </c>
      <c r="B1857" s="5" t="s">
        <v>8218</v>
      </c>
    </row>
    <row r="1858" spans="1:2" x14ac:dyDescent="0.3">
      <c r="A1858" s="5">
        <v>2000</v>
      </c>
      <c r="B1858" s="5" t="s">
        <v>8218</v>
      </c>
    </row>
    <row r="1859" spans="1:2" x14ac:dyDescent="0.3">
      <c r="A1859" s="5">
        <v>3000</v>
      </c>
      <c r="B1859" s="5" t="s">
        <v>8218</v>
      </c>
    </row>
    <row r="1860" spans="1:2" x14ac:dyDescent="0.3">
      <c r="A1860" s="5">
        <v>5555.55</v>
      </c>
      <c r="B1860" s="5" t="s">
        <v>8218</v>
      </c>
    </row>
    <row r="1861" spans="1:2" x14ac:dyDescent="0.3">
      <c r="A1861" s="5">
        <v>3000</v>
      </c>
      <c r="B1861" s="5" t="s">
        <v>8218</v>
      </c>
    </row>
    <row r="1862" spans="1:2" x14ac:dyDescent="0.3">
      <c r="A1862" s="5">
        <v>750</v>
      </c>
      <c r="B1862" s="5" t="s">
        <v>8218</v>
      </c>
    </row>
    <row r="1863" spans="1:2" x14ac:dyDescent="0.3">
      <c r="A1863" s="5">
        <v>250000</v>
      </c>
      <c r="B1863" s="5" t="s">
        <v>8220</v>
      </c>
    </row>
    <row r="1864" spans="1:2" x14ac:dyDescent="0.3">
      <c r="A1864" s="5">
        <v>18000</v>
      </c>
      <c r="B1864" s="5" t="s">
        <v>8220</v>
      </c>
    </row>
    <row r="1865" spans="1:2" x14ac:dyDescent="0.3">
      <c r="A1865" s="5">
        <v>2500</v>
      </c>
      <c r="B1865" s="5" t="s">
        <v>8220</v>
      </c>
    </row>
    <row r="1866" spans="1:2" x14ac:dyDescent="0.3">
      <c r="A1866" s="5">
        <v>6500</v>
      </c>
      <c r="B1866" s="5" t="s">
        <v>8220</v>
      </c>
    </row>
    <row r="1867" spans="1:2" x14ac:dyDescent="0.3">
      <c r="A1867" s="5">
        <v>110000</v>
      </c>
      <c r="B1867" s="5" t="s">
        <v>8220</v>
      </c>
    </row>
    <row r="1868" spans="1:2" x14ac:dyDescent="0.3">
      <c r="A1868" s="5">
        <v>25000</v>
      </c>
      <c r="B1868" s="5" t="s">
        <v>8220</v>
      </c>
    </row>
    <row r="1869" spans="1:2" x14ac:dyDescent="0.3">
      <c r="A1869" s="5">
        <v>20000</v>
      </c>
      <c r="B1869" s="5" t="s">
        <v>8220</v>
      </c>
    </row>
    <row r="1870" spans="1:2" x14ac:dyDescent="0.3">
      <c r="A1870" s="5">
        <v>25000</v>
      </c>
      <c r="B1870" s="5" t="s">
        <v>8220</v>
      </c>
    </row>
    <row r="1871" spans="1:2" x14ac:dyDescent="0.3">
      <c r="A1871" s="5">
        <v>10000</v>
      </c>
      <c r="B1871" s="5" t="s">
        <v>8220</v>
      </c>
    </row>
    <row r="1872" spans="1:2" x14ac:dyDescent="0.3">
      <c r="A1872" s="5">
        <v>3500</v>
      </c>
      <c r="B1872" s="5" t="s">
        <v>8220</v>
      </c>
    </row>
    <row r="1873" spans="1:2" x14ac:dyDescent="0.3">
      <c r="A1873" s="5">
        <v>6500</v>
      </c>
      <c r="B1873" s="5" t="s">
        <v>8220</v>
      </c>
    </row>
    <row r="1874" spans="1:2" x14ac:dyDescent="0.3">
      <c r="A1874" s="5">
        <v>20000</v>
      </c>
      <c r="B1874" s="5" t="s">
        <v>8220</v>
      </c>
    </row>
    <row r="1875" spans="1:2" x14ac:dyDescent="0.3">
      <c r="A1875" s="5">
        <v>8000</v>
      </c>
      <c r="B1875" s="5" t="s">
        <v>8220</v>
      </c>
    </row>
    <row r="1876" spans="1:2" x14ac:dyDescent="0.3">
      <c r="A1876" s="5">
        <v>160000</v>
      </c>
      <c r="B1876" s="5" t="s">
        <v>8220</v>
      </c>
    </row>
    <row r="1877" spans="1:2" x14ac:dyDescent="0.3">
      <c r="A1877" s="5">
        <v>10000</v>
      </c>
      <c r="B1877" s="5" t="s">
        <v>8220</v>
      </c>
    </row>
    <row r="1878" spans="1:2" x14ac:dyDescent="0.3">
      <c r="A1878" s="5">
        <v>280</v>
      </c>
      <c r="B1878" s="5" t="s">
        <v>8220</v>
      </c>
    </row>
    <row r="1879" spans="1:2" x14ac:dyDescent="0.3">
      <c r="A1879" s="5">
        <v>60</v>
      </c>
      <c r="B1879" s="5" t="s">
        <v>8220</v>
      </c>
    </row>
    <row r="1880" spans="1:2" x14ac:dyDescent="0.3">
      <c r="A1880" s="5">
        <v>8000</v>
      </c>
      <c r="B1880" s="5" t="s">
        <v>8220</v>
      </c>
    </row>
    <row r="1881" spans="1:2" x14ac:dyDescent="0.3">
      <c r="A1881" s="5">
        <v>5000</v>
      </c>
      <c r="B1881" s="5" t="s">
        <v>8220</v>
      </c>
    </row>
    <row r="1882" spans="1:2" x14ac:dyDescent="0.3">
      <c r="A1882" s="5">
        <v>5000</v>
      </c>
      <c r="B1882" s="5" t="s">
        <v>8220</v>
      </c>
    </row>
    <row r="1883" spans="1:2" x14ac:dyDescent="0.3">
      <c r="A1883" s="5">
        <v>2000</v>
      </c>
      <c r="B1883" s="5" t="s">
        <v>8218</v>
      </c>
    </row>
    <row r="1884" spans="1:2" x14ac:dyDescent="0.3">
      <c r="A1884" s="5">
        <v>3350</v>
      </c>
      <c r="B1884" s="5" t="s">
        <v>8218</v>
      </c>
    </row>
    <row r="1885" spans="1:2" x14ac:dyDescent="0.3">
      <c r="A1885" s="5">
        <v>999</v>
      </c>
      <c r="B1885" s="5" t="s">
        <v>8218</v>
      </c>
    </row>
    <row r="1886" spans="1:2" x14ac:dyDescent="0.3">
      <c r="A1886" s="5">
        <v>1000</v>
      </c>
      <c r="B1886" s="5" t="s">
        <v>8218</v>
      </c>
    </row>
    <row r="1887" spans="1:2" x14ac:dyDescent="0.3">
      <c r="A1887" s="5">
        <v>4575</v>
      </c>
      <c r="B1887" s="5" t="s">
        <v>8218</v>
      </c>
    </row>
    <row r="1888" spans="1:2" x14ac:dyDescent="0.3">
      <c r="A1888" s="5">
        <v>1200</v>
      </c>
      <c r="B1888" s="5" t="s">
        <v>8218</v>
      </c>
    </row>
    <row r="1889" spans="1:2" x14ac:dyDescent="0.3">
      <c r="A1889" s="5">
        <v>3000</v>
      </c>
      <c r="B1889" s="5" t="s">
        <v>8218</v>
      </c>
    </row>
    <row r="1890" spans="1:2" x14ac:dyDescent="0.3">
      <c r="A1890" s="5">
        <v>2500</v>
      </c>
      <c r="B1890" s="5" t="s">
        <v>8218</v>
      </c>
    </row>
    <row r="1891" spans="1:2" x14ac:dyDescent="0.3">
      <c r="A1891" s="5">
        <v>2000</v>
      </c>
      <c r="B1891" s="5" t="s">
        <v>8218</v>
      </c>
    </row>
    <row r="1892" spans="1:2" x14ac:dyDescent="0.3">
      <c r="A1892" s="5">
        <v>12000</v>
      </c>
      <c r="B1892" s="5" t="s">
        <v>8218</v>
      </c>
    </row>
    <row r="1893" spans="1:2" x14ac:dyDescent="0.3">
      <c r="A1893" s="5">
        <v>10000</v>
      </c>
      <c r="B1893" s="5" t="s">
        <v>8218</v>
      </c>
    </row>
    <row r="1894" spans="1:2" x14ac:dyDescent="0.3">
      <c r="A1894" s="5">
        <v>500</v>
      </c>
      <c r="B1894" s="5" t="s">
        <v>8218</v>
      </c>
    </row>
    <row r="1895" spans="1:2" x14ac:dyDescent="0.3">
      <c r="A1895" s="5">
        <v>2500</v>
      </c>
      <c r="B1895" s="5" t="s">
        <v>8218</v>
      </c>
    </row>
    <row r="1896" spans="1:2" x14ac:dyDescent="0.3">
      <c r="A1896" s="5">
        <v>1000</v>
      </c>
      <c r="B1896" s="5" t="s">
        <v>8218</v>
      </c>
    </row>
    <row r="1897" spans="1:2" x14ac:dyDescent="0.3">
      <c r="A1897" s="5">
        <v>9072</v>
      </c>
      <c r="B1897" s="5" t="s">
        <v>8218</v>
      </c>
    </row>
    <row r="1898" spans="1:2" x14ac:dyDescent="0.3">
      <c r="A1898" s="5">
        <v>451</v>
      </c>
      <c r="B1898" s="5" t="s">
        <v>8218</v>
      </c>
    </row>
    <row r="1899" spans="1:2" x14ac:dyDescent="0.3">
      <c r="A1899" s="5">
        <v>6350</v>
      </c>
      <c r="B1899" s="5" t="s">
        <v>8218</v>
      </c>
    </row>
    <row r="1900" spans="1:2" x14ac:dyDescent="0.3">
      <c r="A1900" s="5">
        <v>1000</v>
      </c>
      <c r="B1900" s="5" t="s">
        <v>8218</v>
      </c>
    </row>
    <row r="1901" spans="1:2" x14ac:dyDescent="0.3">
      <c r="A1901" s="5">
        <v>900</v>
      </c>
      <c r="B1901" s="5" t="s">
        <v>8218</v>
      </c>
    </row>
    <row r="1902" spans="1:2" x14ac:dyDescent="0.3">
      <c r="A1902" s="5">
        <v>2500</v>
      </c>
      <c r="B1902" s="5" t="s">
        <v>8218</v>
      </c>
    </row>
    <row r="1903" spans="1:2" x14ac:dyDescent="0.3">
      <c r="A1903" s="5">
        <v>99000</v>
      </c>
      <c r="B1903" s="5" t="s">
        <v>8220</v>
      </c>
    </row>
    <row r="1904" spans="1:2" x14ac:dyDescent="0.3">
      <c r="A1904" s="5">
        <v>1000</v>
      </c>
      <c r="B1904" s="5" t="s">
        <v>8220</v>
      </c>
    </row>
    <row r="1905" spans="1:2" x14ac:dyDescent="0.3">
      <c r="A1905" s="5">
        <v>3000</v>
      </c>
      <c r="B1905" s="5" t="s">
        <v>8220</v>
      </c>
    </row>
    <row r="1906" spans="1:2" x14ac:dyDescent="0.3">
      <c r="A1906" s="5">
        <v>50000</v>
      </c>
      <c r="B1906" s="5" t="s">
        <v>8220</v>
      </c>
    </row>
    <row r="1907" spans="1:2" x14ac:dyDescent="0.3">
      <c r="A1907" s="5">
        <v>25000</v>
      </c>
      <c r="B1907" s="5" t="s">
        <v>8220</v>
      </c>
    </row>
    <row r="1908" spans="1:2" x14ac:dyDescent="0.3">
      <c r="A1908" s="5">
        <v>50000</v>
      </c>
      <c r="B1908" s="5" t="s">
        <v>8220</v>
      </c>
    </row>
    <row r="1909" spans="1:2" x14ac:dyDescent="0.3">
      <c r="A1909" s="5">
        <v>30000</v>
      </c>
      <c r="B1909" s="5" t="s">
        <v>8220</v>
      </c>
    </row>
    <row r="1910" spans="1:2" x14ac:dyDescent="0.3">
      <c r="A1910" s="5">
        <v>25000</v>
      </c>
      <c r="B1910" s="5" t="s">
        <v>8220</v>
      </c>
    </row>
    <row r="1911" spans="1:2" x14ac:dyDescent="0.3">
      <c r="A1911" s="5">
        <v>35000</v>
      </c>
      <c r="B1911" s="5" t="s">
        <v>8220</v>
      </c>
    </row>
    <row r="1912" spans="1:2" x14ac:dyDescent="0.3">
      <c r="A1912" s="5">
        <v>85000</v>
      </c>
      <c r="B1912" s="5" t="s">
        <v>8220</v>
      </c>
    </row>
    <row r="1913" spans="1:2" x14ac:dyDescent="0.3">
      <c r="A1913" s="5">
        <v>42500</v>
      </c>
      <c r="B1913" s="5" t="s">
        <v>8220</v>
      </c>
    </row>
    <row r="1914" spans="1:2" x14ac:dyDescent="0.3">
      <c r="A1914" s="5">
        <v>5000</v>
      </c>
      <c r="B1914" s="5" t="s">
        <v>8220</v>
      </c>
    </row>
    <row r="1915" spans="1:2" x14ac:dyDescent="0.3">
      <c r="A1915" s="5">
        <v>48000</v>
      </c>
      <c r="B1915" s="5" t="s">
        <v>8220</v>
      </c>
    </row>
    <row r="1916" spans="1:2" x14ac:dyDescent="0.3">
      <c r="A1916" s="5">
        <v>666</v>
      </c>
      <c r="B1916" s="5" t="s">
        <v>8220</v>
      </c>
    </row>
    <row r="1917" spans="1:2" x14ac:dyDescent="0.3">
      <c r="A1917" s="5">
        <v>500</v>
      </c>
      <c r="B1917" s="5" t="s">
        <v>8220</v>
      </c>
    </row>
    <row r="1918" spans="1:2" x14ac:dyDescent="0.3">
      <c r="A1918" s="5">
        <v>20000</v>
      </c>
      <c r="B1918" s="5" t="s">
        <v>8220</v>
      </c>
    </row>
    <row r="1919" spans="1:2" x14ac:dyDescent="0.3">
      <c r="A1919" s="5">
        <v>390000</v>
      </c>
      <c r="B1919" s="5" t="s">
        <v>8220</v>
      </c>
    </row>
    <row r="1920" spans="1:2" x14ac:dyDescent="0.3">
      <c r="A1920" s="5">
        <v>25000</v>
      </c>
      <c r="B1920" s="5" t="s">
        <v>8220</v>
      </c>
    </row>
    <row r="1921" spans="1:2" x14ac:dyDescent="0.3">
      <c r="A1921" s="5">
        <v>500</v>
      </c>
      <c r="B1921" s="5" t="s">
        <v>8220</v>
      </c>
    </row>
    <row r="1922" spans="1:2" x14ac:dyDescent="0.3">
      <c r="A1922" s="5">
        <v>10000</v>
      </c>
      <c r="B1922" s="5" t="s">
        <v>8220</v>
      </c>
    </row>
    <row r="1923" spans="1:2" x14ac:dyDescent="0.3">
      <c r="A1923" s="5">
        <v>1500</v>
      </c>
      <c r="B1923" s="5" t="s">
        <v>8218</v>
      </c>
    </row>
    <row r="1924" spans="1:2" x14ac:dyDescent="0.3">
      <c r="A1924" s="5">
        <v>2000</v>
      </c>
      <c r="B1924" s="5" t="s">
        <v>8218</v>
      </c>
    </row>
    <row r="1925" spans="1:2" x14ac:dyDescent="0.3">
      <c r="A1925" s="5">
        <v>125</v>
      </c>
      <c r="B1925" s="5" t="s">
        <v>8218</v>
      </c>
    </row>
    <row r="1926" spans="1:2" x14ac:dyDescent="0.3">
      <c r="A1926" s="5">
        <v>3000</v>
      </c>
      <c r="B1926" s="5" t="s">
        <v>8218</v>
      </c>
    </row>
    <row r="1927" spans="1:2" x14ac:dyDescent="0.3">
      <c r="A1927" s="5">
        <v>1500</v>
      </c>
      <c r="B1927" s="5" t="s">
        <v>8218</v>
      </c>
    </row>
    <row r="1928" spans="1:2" x14ac:dyDescent="0.3">
      <c r="A1928" s="5">
        <v>1500</v>
      </c>
      <c r="B1928" s="5" t="s">
        <v>8218</v>
      </c>
    </row>
    <row r="1929" spans="1:2" x14ac:dyDescent="0.3">
      <c r="A1929" s="5">
        <v>600</v>
      </c>
      <c r="B1929" s="5" t="s">
        <v>8218</v>
      </c>
    </row>
    <row r="1930" spans="1:2" x14ac:dyDescent="0.3">
      <c r="A1930" s="5">
        <v>2550</v>
      </c>
      <c r="B1930" s="5" t="s">
        <v>8218</v>
      </c>
    </row>
    <row r="1931" spans="1:2" x14ac:dyDescent="0.3">
      <c r="A1931" s="5">
        <v>3200</v>
      </c>
      <c r="B1931" s="5" t="s">
        <v>8218</v>
      </c>
    </row>
    <row r="1932" spans="1:2" x14ac:dyDescent="0.3">
      <c r="A1932" s="5">
        <v>1000</v>
      </c>
      <c r="B1932" s="5" t="s">
        <v>8218</v>
      </c>
    </row>
    <row r="1933" spans="1:2" x14ac:dyDescent="0.3">
      <c r="A1933" s="5">
        <v>2000</v>
      </c>
      <c r="B1933" s="5" t="s">
        <v>8218</v>
      </c>
    </row>
    <row r="1934" spans="1:2" x14ac:dyDescent="0.3">
      <c r="A1934" s="5">
        <v>5250</v>
      </c>
      <c r="B1934" s="5" t="s">
        <v>8218</v>
      </c>
    </row>
    <row r="1935" spans="1:2" x14ac:dyDescent="0.3">
      <c r="A1935" s="5">
        <v>6000</v>
      </c>
      <c r="B1935" s="5" t="s">
        <v>8218</v>
      </c>
    </row>
    <row r="1936" spans="1:2" x14ac:dyDescent="0.3">
      <c r="A1936" s="5">
        <v>5000</v>
      </c>
      <c r="B1936" s="5" t="s">
        <v>8218</v>
      </c>
    </row>
    <row r="1937" spans="1:2" x14ac:dyDescent="0.3">
      <c r="A1937" s="5">
        <v>2500</v>
      </c>
      <c r="B1937" s="5" t="s">
        <v>8218</v>
      </c>
    </row>
    <row r="1938" spans="1:2" x14ac:dyDescent="0.3">
      <c r="A1938" s="5">
        <v>7500</v>
      </c>
      <c r="B1938" s="5" t="s">
        <v>8218</v>
      </c>
    </row>
    <row r="1939" spans="1:2" x14ac:dyDescent="0.3">
      <c r="A1939" s="5">
        <v>600</v>
      </c>
      <c r="B1939" s="5" t="s">
        <v>8218</v>
      </c>
    </row>
    <row r="1940" spans="1:2" x14ac:dyDescent="0.3">
      <c r="A1940" s="5">
        <v>15000</v>
      </c>
      <c r="B1940" s="5" t="s">
        <v>8218</v>
      </c>
    </row>
    <row r="1941" spans="1:2" x14ac:dyDescent="0.3">
      <c r="A1941" s="5">
        <v>10000</v>
      </c>
      <c r="B1941" s="5" t="s">
        <v>8218</v>
      </c>
    </row>
    <row r="1942" spans="1:2" x14ac:dyDescent="0.3">
      <c r="A1942" s="5">
        <v>650</v>
      </c>
      <c r="B1942" s="5" t="s">
        <v>8218</v>
      </c>
    </row>
    <row r="1943" spans="1:2" x14ac:dyDescent="0.3">
      <c r="A1943" s="5">
        <v>250000</v>
      </c>
      <c r="B1943" s="5" t="s">
        <v>8218</v>
      </c>
    </row>
    <row r="1944" spans="1:2" x14ac:dyDescent="0.3">
      <c r="A1944" s="5">
        <v>6000</v>
      </c>
      <c r="B1944" s="5" t="s">
        <v>8218</v>
      </c>
    </row>
    <row r="1945" spans="1:2" x14ac:dyDescent="0.3">
      <c r="A1945" s="5">
        <v>10000</v>
      </c>
      <c r="B1945" s="5" t="s">
        <v>8218</v>
      </c>
    </row>
    <row r="1946" spans="1:2" x14ac:dyDescent="0.3">
      <c r="A1946" s="5">
        <v>40000</v>
      </c>
      <c r="B1946" s="5" t="s">
        <v>8218</v>
      </c>
    </row>
    <row r="1947" spans="1:2" x14ac:dyDescent="0.3">
      <c r="A1947" s="5">
        <v>100000</v>
      </c>
      <c r="B1947" s="5" t="s">
        <v>8218</v>
      </c>
    </row>
    <row r="1948" spans="1:2" x14ac:dyDescent="0.3">
      <c r="A1948" s="5">
        <v>7500</v>
      </c>
      <c r="B1948" s="5" t="s">
        <v>8218</v>
      </c>
    </row>
    <row r="1949" spans="1:2" x14ac:dyDescent="0.3">
      <c r="A1949" s="5">
        <v>800</v>
      </c>
      <c r="B1949" s="5" t="s">
        <v>8218</v>
      </c>
    </row>
    <row r="1950" spans="1:2" x14ac:dyDescent="0.3">
      <c r="A1950" s="5">
        <v>100000</v>
      </c>
      <c r="B1950" s="5" t="s">
        <v>8218</v>
      </c>
    </row>
    <row r="1951" spans="1:2" x14ac:dyDescent="0.3">
      <c r="A1951" s="5">
        <v>50000</v>
      </c>
      <c r="B1951" s="5" t="s">
        <v>8218</v>
      </c>
    </row>
    <row r="1952" spans="1:2" x14ac:dyDescent="0.3">
      <c r="A1952" s="5">
        <v>48000</v>
      </c>
      <c r="B1952" s="5" t="s">
        <v>8218</v>
      </c>
    </row>
    <row r="1953" spans="1:2" x14ac:dyDescent="0.3">
      <c r="A1953" s="5">
        <v>50000</v>
      </c>
      <c r="B1953" s="5" t="s">
        <v>8218</v>
      </c>
    </row>
    <row r="1954" spans="1:2" x14ac:dyDescent="0.3">
      <c r="A1954" s="5">
        <v>35000</v>
      </c>
      <c r="B1954" s="5" t="s">
        <v>8218</v>
      </c>
    </row>
    <row r="1955" spans="1:2" x14ac:dyDescent="0.3">
      <c r="A1955" s="5">
        <v>15000</v>
      </c>
      <c r="B1955" s="5" t="s">
        <v>8218</v>
      </c>
    </row>
    <row r="1956" spans="1:2" x14ac:dyDescent="0.3">
      <c r="A1956" s="5">
        <v>50000</v>
      </c>
      <c r="B1956" s="5" t="s">
        <v>8218</v>
      </c>
    </row>
    <row r="1957" spans="1:2" x14ac:dyDescent="0.3">
      <c r="A1957" s="5">
        <v>42000</v>
      </c>
      <c r="B1957" s="5" t="s">
        <v>8218</v>
      </c>
    </row>
    <row r="1958" spans="1:2" x14ac:dyDescent="0.3">
      <c r="A1958" s="5">
        <v>60000</v>
      </c>
      <c r="B1958" s="5" t="s">
        <v>8218</v>
      </c>
    </row>
    <row r="1959" spans="1:2" x14ac:dyDescent="0.3">
      <c r="A1959" s="5">
        <v>30000</v>
      </c>
      <c r="B1959" s="5" t="s">
        <v>8218</v>
      </c>
    </row>
    <row r="1960" spans="1:2" x14ac:dyDescent="0.3">
      <c r="A1960" s="5">
        <v>7000</v>
      </c>
      <c r="B1960" s="5" t="s">
        <v>8218</v>
      </c>
    </row>
    <row r="1961" spans="1:2" x14ac:dyDescent="0.3">
      <c r="A1961" s="5">
        <v>10000</v>
      </c>
      <c r="B1961" s="5" t="s">
        <v>8218</v>
      </c>
    </row>
    <row r="1962" spans="1:2" x14ac:dyDescent="0.3">
      <c r="A1962" s="5">
        <v>70000</v>
      </c>
      <c r="B1962" s="5" t="s">
        <v>8218</v>
      </c>
    </row>
    <row r="1963" spans="1:2" x14ac:dyDescent="0.3">
      <c r="A1963" s="5">
        <v>10000</v>
      </c>
      <c r="B1963" s="5" t="s">
        <v>8218</v>
      </c>
    </row>
    <row r="1964" spans="1:2" x14ac:dyDescent="0.3">
      <c r="A1964" s="5">
        <v>10000</v>
      </c>
      <c r="B1964" s="5" t="s">
        <v>8218</v>
      </c>
    </row>
    <row r="1965" spans="1:2" x14ac:dyDescent="0.3">
      <c r="A1965" s="5">
        <v>19000</v>
      </c>
      <c r="B1965" s="5" t="s">
        <v>8218</v>
      </c>
    </row>
    <row r="1966" spans="1:2" x14ac:dyDescent="0.3">
      <c r="A1966" s="5">
        <v>89200</v>
      </c>
      <c r="B1966" s="5" t="s">
        <v>8218</v>
      </c>
    </row>
    <row r="1967" spans="1:2" x14ac:dyDescent="0.3">
      <c r="A1967" s="5">
        <v>5000</v>
      </c>
      <c r="B1967" s="5" t="s">
        <v>8218</v>
      </c>
    </row>
    <row r="1968" spans="1:2" x14ac:dyDescent="0.3">
      <c r="A1968" s="5">
        <v>100000</v>
      </c>
      <c r="B1968" s="5" t="s">
        <v>8218</v>
      </c>
    </row>
    <row r="1969" spans="1:2" x14ac:dyDescent="0.3">
      <c r="A1969" s="5">
        <v>20000</v>
      </c>
      <c r="B1969" s="5" t="s">
        <v>8218</v>
      </c>
    </row>
    <row r="1970" spans="1:2" x14ac:dyDescent="0.3">
      <c r="A1970" s="5">
        <v>50000</v>
      </c>
      <c r="B1970" s="5" t="s">
        <v>8218</v>
      </c>
    </row>
    <row r="1971" spans="1:2" x14ac:dyDescent="0.3">
      <c r="A1971" s="5">
        <v>20000</v>
      </c>
      <c r="B1971" s="5" t="s">
        <v>8218</v>
      </c>
    </row>
    <row r="1972" spans="1:2" x14ac:dyDescent="0.3">
      <c r="A1972" s="5">
        <v>5000</v>
      </c>
      <c r="B1972" s="5" t="s">
        <v>8218</v>
      </c>
    </row>
    <row r="1973" spans="1:2" x14ac:dyDescent="0.3">
      <c r="A1973" s="5">
        <v>400000</v>
      </c>
      <c r="B1973" s="5" t="s">
        <v>8218</v>
      </c>
    </row>
    <row r="1974" spans="1:2" x14ac:dyDescent="0.3">
      <c r="A1974" s="5">
        <v>2500</v>
      </c>
      <c r="B1974" s="5" t="s">
        <v>8218</v>
      </c>
    </row>
    <row r="1975" spans="1:2" x14ac:dyDescent="0.3">
      <c r="A1975" s="5">
        <v>198000</v>
      </c>
      <c r="B1975" s="5" t="s">
        <v>8218</v>
      </c>
    </row>
    <row r="1976" spans="1:2" x14ac:dyDescent="0.3">
      <c r="A1976" s="5">
        <v>20000</v>
      </c>
      <c r="B1976" s="5" t="s">
        <v>8218</v>
      </c>
    </row>
    <row r="1977" spans="1:2" x14ac:dyDescent="0.3">
      <c r="A1977" s="5">
        <v>16000</v>
      </c>
      <c r="B1977" s="5" t="s">
        <v>8218</v>
      </c>
    </row>
    <row r="1978" spans="1:2" x14ac:dyDescent="0.3">
      <c r="A1978" s="5">
        <v>4000</v>
      </c>
      <c r="B1978" s="5" t="s">
        <v>8218</v>
      </c>
    </row>
    <row r="1979" spans="1:2" x14ac:dyDescent="0.3">
      <c r="A1979" s="5">
        <v>50000</v>
      </c>
      <c r="B1979" s="5" t="s">
        <v>8218</v>
      </c>
    </row>
    <row r="1980" spans="1:2" x14ac:dyDescent="0.3">
      <c r="A1980" s="5">
        <v>50000</v>
      </c>
      <c r="B1980" s="5" t="s">
        <v>8218</v>
      </c>
    </row>
    <row r="1981" spans="1:2" x14ac:dyDescent="0.3">
      <c r="A1981" s="5">
        <v>200000</v>
      </c>
      <c r="B1981" s="5" t="s">
        <v>8218</v>
      </c>
    </row>
    <row r="1982" spans="1:2" x14ac:dyDescent="0.3">
      <c r="A1982" s="5">
        <v>50000</v>
      </c>
      <c r="B1982" s="5" t="s">
        <v>8218</v>
      </c>
    </row>
    <row r="1983" spans="1:2" x14ac:dyDescent="0.3">
      <c r="A1983" s="5">
        <v>7500</v>
      </c>
      <c r="B1983" s="5" t="s">
        <v>8220</v>
      </c>
    </row>
    <row r="1984" spans="1:2" x14ac:dyDescent="0.3">
      <c r="A1984" s="5">
        <v>180000</v>
      </c>
      <c r="B1984" s="5" t="s">
        <v>8220</v>
      </c>
    </row>
    <row r="1985" spans="1:2" x14ac:dyDescent="0.3">
      <c r="A1985" s="5">
        <v>33000</v>
      </c>
      <c r="B1985" s="5" t="s">
        <v>8220</v>
      </c>
    </row>
    <row r="1986" spans="1:2" x14ac:dyDescent="0.3">
      <c r="A1986" s="5">
        <v>15000</v>
      </c>
      <c r="B1986" s="5" t="s">
        <v>8220</v>
      </c>
    </row>
    <row r="1987" spans="1:2" x14ac:dyDescent="0.3">
      <c r="A1987" s="5">
        <v>1600</v>
      </c>
      <c r="B1987" s="5" t="s">
        <v>8220</v>
      </c>
    </row>
    <row r="1988" spans="1:2" x14ac:dyDescent="0.3">
      <c r="A1988" s="5">
        <v>2000</v>
      </c>
      <c r="B1988" s="5" t="s">
        <v>8220</v>
      </c>
    </row>
    <row r="1989" spans="1:2" x14ac:dyDescent="0.3">
      <c r="A1989" s="5">
        <v>5500</v>
      </c>
      <c r="B1989" s="5" t="s">
        <v>8220</v>
      </c>
    </row>
    <row r="1990" spans="1:2" x14ac:dyDescent="0.3">
      <c r="A1990" s="5">
        <v>6000</v>
      </c>
      <c r="B1990" s="5" t="s">
        <v>8220</v>
      </c>
    </row>
    <row r="1991" spans="1:2" x14ac:dyDescent="0.3">
      <c r="A1991" s="5">
        <v>5000</v>
      </c>
      <c r="B1991" s="5" t="s">
        <v>8220</v>
      </c>
    </row>
    <row r="1992" spans="1:2" x14ac:dyDescent="0.3">
      <c r="A1992" s="5">
        <v>3000</v>
      </c>
      <c r="B1992" s="5" t="s">
        <v>8220</v>
      </c>
    </row>
    <row r="1993" spans="1:2" x14ac:dyDescent="0.3">
      <c r="A1993" s="5">
        <v>2000</v>
      </c>
      <c r="B1993" s="5" t="s">
        <v>8220</v>
      </c>
    </row>
    <row r="1994" spans="1:2" x14ac:dyDescent="0.3">
      <c r="A1994" s="5">
        <v>1500</v>
      </c>
      <c r="B1994" s="5" t="s">
        <v>8220</v>
      </c>
    </row>
    <row r="1995" spans="1:2" x14ac:dyDescent="0.3">
      <c r="A1995" s="5">
        <v>2000</v>
      </c>
      <c r="B1995" s="5" t="s">
        <v>8220</v>
      </c>
    </row>
    <row r="1996" spans="1:2" x14ac:dyDescent="0.3">
      <c r="A1996" s="5">
        <v>3200</v>
      </c>
      <c r="B1996" s="5" t="s">
        <v>8220</v>
      </c>
    </row>
    <row r="1997" spans="1:2" x14ac:dyDescent="0.3">
      <c r="A1997" s="5">
        <v>1000</v>
      </c>
      <c r="B1997" s="5" t="s">
        <v>8220</v>
      </c>
    </row>
    <row r="1998" spans="1:2" x14ac:dyDescent="0.3">
      <c r="A1998" s="5">
        <v>133800</v>
      </c>
      <c r="B1998" s="5" t="s">
        <v>8220</v>
      </c>
    </row>
    <row r="1999" spans="1:2" x14ac:dyDescent="0.3">
      <c r="A1999" s="5">
        <v>6500</v>
      </c>
      <c r="B1999" s="5" t="s">
        <v>8220</v>
      </c>
    </row>
    <row r="2000" spans="1:2" x14ac:dyDescent="0.3">
      <c r="A2000" s="5">
        <v>2500</v>
      </c>
      <c r="B2000" s="5" t="s">
        <v>8220</v>
      </c>
    </row>
    <row r="2001" spans="1:2" x14ac:dyDescent="0.3">
      <c r="A2001" s="5">
        <v>31000</v>
      </c>
      <c r="B2001" s="5" t="s">
        <v>8220</v>
      </c>
    </row>
    <row r="2002" spans="1:2" x14ac:dyDescent="0.3">
      <c r="A2002" s="5">
        <v>5000</v>
      </c>
      <c r="B2002" s="5" t="s">
        <v>8220</v>
      </c>
    </row>
    <row r="2003" spans="1:2" x14ac:dyDescent="0.3">
      <c r="A2003" s="5">
        <v>55000</v>
      </c>
      <c r="B2003" s="5" t="s">
        <v>8218</v>
      </c>
    </row>
    <row r="2004" spans="1:2" x14ac:dyDescent="0.3">
      <c r="A2004" s="5">
        <v>50000</v>
      </c>
      <c r="B2004" s="5" t="s">
        <v>8218</v>
      </c>
    </row>
    <row r="2005" spans="1:2" x14ac:dyDescent="0.3">
      <c r="A2005" s="5">
        <v>500</v>
      </c>
      <c r="B2005" s="5" t="s">
        <v>8218</v>
      </c>
    </row>
    <row r="2006" spans="1:2" x14ac:dyDescent="0.3">
      <c r="A2006" s="5">
        <v>50000</v>
      </c>
      <c r="B2006" s="5" t="s">
        <v>8218</v>
      </c>
    </row>
    <row r="2007" spans="1:2" x14ac:dyDescent="0.3">
      <c r="A2007" s="5">
        <v>30000</v>
      </c>
      <c r="B2007" s="5" t="s">
        <v>8218</v>
      </c>
    </row>
    <row r="2008" spans="1:2" x14ac:dyDescent="0.3">
      <c r="A2008" s="5">
        <v>50000</v>
      </c>
      <c r="B2008" s="5" t="s">
        <v>8218</v>
      </c>
    </row>
    <row r="2009" spans="1:2" x14ac:dyDescent="0.3">
      <c r="A2009" s="5">
        <v>10000</v>
      </c>
      <c r="B2009" s="5" t="s">
        <v>8218</v>
      </c>
    </row>
    <row r="2010" spans="1:2" x14ac:dyDescent="0.3">
      <c r="A2010" s="5">
        <v>1570.79</v>
      </c>
      <c r="B2010" s="5" t="s">
        <v>8218</v>
      </c>
    </row>
    <row r="2011" spans="1:2" x14ac:dyDescent="0.3">
      <c r="A2011" s="5">
        <v>50000</v>
      </c>
      <c r="B2011" s="5" t="s">
        <v>8218</v>
      </c>
    </row>
    <row r="2012" spans="1:2" x14ac:dyDescent="0.3">
      <c r="A2012" s="5">
        <v>30000</v>
      </c>
      <c r="B2012" s="5" t="s">
        <v>8218</v>
      </c>
    </row>
    <row r="2013" spans="1:2" x14ac:dyDescent="0.3">
      <c r="A2013" s="5">
        <v>50000</v>
      </c>
      <c r="B2013" s="5" t="s">
        <v>8218</v>
      </c>
    </row>
    <row r="2014" spans="1:2" x14ac:dyDescent="0.3">
      <c r="A2014" s="5">
        <v>5000</v>
      </c>
      <c r="B2014" s="5" t="s">
        <v>8218</v>
      </c>
    </row>
    <row r="2015" spans="1:2" x14ac:dyDescent="0.3">
      <c r="A2015" s="5">
        <v>160000</v>
      </c>
      <c r="B2015" s="5" t="s">
        <v>8218</v>
      </c>
    </row>
    <row r="2016" spans="1:2" x14ac:dyDescent="0.3">
      <c r="A2016" s="5">
        <v>30000</v>
      </c>
      <c r="B2016" s="5" t="s">
        <v>8218</v>
      </c>
    </row>
    <row r="2017" spans="1:2" x14ac:dyDescent="0.3">
      <c r="A2017" s="5">
        <v>7200</v>
      </c>
      <c r="B2017" s="5" t="s">
        <v>8218</v>
      </c>
    </row>
    <row r="2018" spans="1:2" x14ac:dyDescent="0.3">
      <c r="A2018" s="5">
        <v>10000</v>
      </c>
      <c r="B2018" s="5" t="s">
        <v>8218</v>
      </c>
    </row>
    <row r="2019" spans="1:2" x14ac:dyDescent="0.3">
      <c r="A2019" s="5">
        <v>25000</v>
      </c>
      <c r="B2019" s="5" t="s">
        <v>8218</v>
      </c>
    </row>
    <row r="2020" spans="1:2" x14ac:dyDescent="0.3">
      <c r="A2020" s="5">
        <v>65000</v>
      </c>
      <c r="B2020" s="5" t="s">
        <v>8218</v>
      </c>
    </row>
    <row r="2021" spans="1:2" x14ac:dyDescent="0.3">
      <c r="A2021" s="5">
        <v>40000</v>
      </c>
      <c r="B2021" s="5" t="s">
        <v>8218</v>
      </c>
    </row>
    <row r="2022" spans="1:2" x14ac:dyDescent="0.3">
      <c r="A2022" s="5">
        <v>1500</v>
      </c>
      <c r="B2022" s="5" t="s">
        <v>8218</v>
      </c>
    </row>
    <row r="2023" spans="1:2" x14ac:dyDescent="0.3">
      <c r="A2023" s="5">
        <v>5000</v>
      </c>
      <c r="B2023" s="5" t="s">
        <v>8218</v>
      </c>
    </row>
    <row r="2024" spans="1:2" x14ac:dyDescent="0.3">
      <c r="A2024" s="5">
        <v>100000</v>
      </c>
      <c r="B2024" s="5" t="s">
        <v>8218</v>
      </c>
    </row>
    <row r="2025" spans="1:2" x14ac:dyDescent="0.3">
      <c r="A2025" s="5">
        <v>100000</v>
      </c>
      <c r="B2025" s="5" t="s">
        <v>8218</v>
      </c>
    </row>
    <row r="2026" spans="1:2" x14ac:dyDescent="0.3">
      <c r="A2026" s="5">
        <v>4000</v>
      </c>
      <c r="B2026" s="5" t="s">
        <v>8218</v>
      </c>
    </row>
    <row r="2027" spans="1:2" x14ac:dyDescent="0.3">
      <c r="A2027" s="5">
        <v>80000</v>
      </c>
      <c r="B2027" s="5" t="s">
        <v>8218</v>
      </c>
    </row>
    <row r="2028" spans="1:2" x14ac:dyDescent="0.3">
      <c r="A2028" s="5">
        <v>25000</v>
      </c>
      <c r="B2028" s="5" t="s">
        <v>8218</v>
      </c>
    </row>
    <row r="2029" spans="1:2" x14ac:dyDescent="0.3">
      <c r="A2029" s="5">
        <v>100000</v>
      </c>
      <c r="B2029" s="5" t="s">
        <v>8218</v>
      </c>
    </row>
    <row r="2030" spans="1:2" x14ac:dyDescent="0.3">
      <c r="A2030" s="5">
        <v>3000</v>
      </c>
      <c r="B2030" s="5" t="s">
        <v>8218</v>
      </c>
    </row>
    <row r="2031" spans="1:2" x14ac:dyDescent="0.3">
      <c r="A2031" s="5">
        <v>2500</v>
      </c>
      <c r="B2031" s="5" t="s">
        <v>8218</v>
      </c>
    </row>
    <row r="2032" spans="1:2" x14ac:dyDescent="0.3">
      <c r="A2032" s="5">
        <v>32768</v>
      </c>
      <c r="B2032" s="5" t="s">
        <v>8218</v>
      </c>
    </row>
    <row r="2033" spans="1:2" x14ac:dyDescent="0.3">
      <c r="A2033" s="5">
        <v>50000</v>
      </c>
      <c r="B2033" s="5" t="s">
        <v>8218</v>
      </c>
    </row>
    <row r="2034" spans="1:2" x14ac:dyDescent="0.3">
      <c r="A2034" s="5">
        <v>25000</v>
      </c>
      <c r="B2034" s="5" t="s">
        <v>8218</v>
      </c>
    </row>
    <row r="2035" spans="1:2" x14ac:dyDescent="0.3">
      <c r="A2035" s="5">
        <v>25000</v>
      </c>
      <c r="B2035" s="5" t="s">
        <v>8218</v>
      </c>
    </row>
    <row r="2036" spans="1:2" x14ac:dyDescent="0.3">
      <c r="A2036" s="5">
        <v>78000</v>
      </c>
      <c r="B2036" s="5" t="s">
        <v>8218</v>
      </c>
    </row>
    <row r="2037" spans="1:2" x14ac:dyDescent="0.3">
      <c r="A2037" s="5">
        <v>80000</v>
      </c>
      <c r="B2037" s="5" t="s">
        <v>8218</v>
      </c>
    </row>
    <row r="2038" spans="1:2" x14ac:dyDescent="0.3">
      <c r="A2038" s="5">
        <v>30000</v>
      </c>
      <c r="B2038" s="5" t="s">
        <v>8218</v>
      </c>
    </row>
    <row r="2039" spans="1:2" x14ac:dyDescent="0.3">
      <c r="A2039" s="5">
        <v>10000</v>
      </c>
      <c r="B2039" s="5" t="s">
        <v>8218</v>
      </c>
    </row>
    <row r="2040" spans="1:2" x14ac:dyDescent="0.3">
      <c r="A2040" s="5">
        <v>8000</v>
      </c>
      <c r="B2040" s="5" t="s">
        <v>8218</v>
      </c>
    </row>
    <row r="2041" spans="1:2" x14ac:dyDescent="0.3">
      <c r="A2041" s="5">
        <v>125000</v>
      </c>
      <c r="B2041" s="5" t="s">
        <v>8218</v>
      </c>
    </row>
    <row r="2042" spans="1:2" x14ac:dyDescent="0.3">
      <c r="A2042" s="5">
        <v>3000</v>
      </c>
      <c r="B2042" s="5" t="s">
        <v>8218</v>
      </c>
    </row>
    <row r="2043" spans="1:2" x14ac:dyDescent="0.3">
      <c r="A2043" s="5">
        <v>9500</v>
      </c>
      <c r="B2043" s="5" t="s">
        <v>8218</v>
      </c>
    </row>
    <row r="2044" spans="1:2" x14ac:dyDescent="0.3">
      <c r="A2044" s="5">
        <v>10000</v>
      </c>
      <c r="B2044" s="5" t="s">
        <v>8218</v>
      </c>
    </row>
    <row r="2045" spans="1:2" x14ac:dyDescent="0.3">
      <c r="A2045" s="5">
        <v>1385</v>
      </c>
      <c r="B2045" s="5" t="s">
        <v>8218</v>
      </c>
    </row>
    <row r="2046" spans="1:2" x14ac:dyDescent="0.3">
      <c r="A2046" s="5">
        <v>15000</v>
      </c>
      <c r="B2046" s="5" t="s">
        <v>8218</v>
      </c>
    </row>
    <row r="2047" spans="1:2" x14ac:dyDescent="0.3">
      <c r="A2047" s="5">
        <v>4900</v>
      </c>
      <c r="B2047" s="5" t="s">
        <v>8218</v>
      </c>
    </row>
    <row r="2048" spans="1:2" x14ac:dyDescent="0.3">
      <c r="A2048" s="5">
        <v>10000</v>
      </c>
      <c r="B2048" s="5" t="s">
        <v>8218</v>
      </c>
    </row>
    <row r="2049" spans="1:2" x14ac:dyDescent="0.3">
      <c r="A2049" s="5">
        <v>98000</v>
      </c>
      <c r="B2049" s="5" t="s">
        <v>8218</v>
      </c>
    </row>
    <row r="2050" spans="1:2" x14ac:dyDescent="0.3">
      <c r="A2050" s="5">
        <v>85000</v>
      </c>
      <c r="B2050" s="5" t="s">
        <v>8218</v>
      </c>
    </row>
    <row r="2051" spans="1:2" x14ac:dyDescent="0.3">
      <c r="A2051" s="5">
        <v>50000</v>
      </c>
      <c r="B2051" s="5" t="s">
        <v>8218</v>
      </c>
    </row>
    <row r="2052" spans="1:2" x14ac:dyDescent="0.3">
      <c r="A2052" s="5">
        <v>10000</v>
      </c>
      <c r="B2052" s="5" t="s">
        <v>8218</v>
      </c>
    </row>
    <row r="2053" spans="1:2" x14ac:dyDescent="0.3">
      <c r="A2053" s="5">
        <v>8000</v>
      </c>
      <c r="B2053" s="5" t="s">
        <v>8218</v>
      </c>
    </row>
    <row r="2054" spans="1:2" x14ac:dyDescent="0.3">
      <c r="A2054" s="5">
        <v>50000</v>
      </c>
      <c r="B2054" s="5" t="s">
        <v>8218</v>
      </c>
    </row>
    <row r="2055" spans="1:2" x14ac:dyDescent="0.3">
      <c r="A2055" s="5">
        <v>5000</v>
      </c>
      <c r="B2055" s="5" t="s">
        <v>8218</v>
      </c>
    </row>
    <row r="2056" spans="1:2" x14ac:dyDescent="0.3">
      <c r="A2056" s="5">
        <v>35000</v>
      </c>
      <c r="B2056" s="5" t="s">
        <v>8218</v>
      </c>
    </row>
    <row r="2057" spans="1:2" x14ac:dyDescent="0.3">
      <c r="A2057" s="5">
        <v>6000</v>
      </c>
      <c r="B2057" s="5" t="s">
        <v>8218</v>
      </c>
    </row>
    <row r="2058" spans="1:2" x14ac:dyDescent="0.3">
      <c r="A2058" s="5">
        <v>50000</v>
      </c>
      <c r="B2058" s="5" t="s">
        <v>8218</v>
      </c>
    </row>
    <row r="2059" spans="1:2" x14ac:dyDescent="0.3">
      <c r="A2059" s="5">
        <v>15000</v>
      </c>
      <c r="B2059" s="5" t="s">
        <v>8218</v>
      </c>
    </row>
    <row r="2060" spans="1:2" x14ac:dyDescent="0.3">
      <c r="A2060" s="5">
        <v>2560</v>
      </c>
      <c r="B2060" s="5" t="s">
        <v>8218</v>
      </c>
    </row>
    <row r="2061" spans="1:2" x14ac:dyDescent="0.3">
      <c r="A2061" s="5">
        <v>30000</v>
      </c>
      <c r="B2061" s="5" t="s">
        <v>8218</v>
      </c>
    </row>
    <row r="2062" spans="1:2" x14ac:dyDescent="0.3">
      <c r="A2062" s="5">
        <v>25000</v>
      </c>
      <c r="B2062" s="5" t="s">
        <v>8218</v>
      </c>
    </row>
    <row r="2063" spans="1:2" x14ac:dyDescent="0.3">
      <c r="A2063" s="5">
        <v>5000</v>
      </c>
      <c r="B2063" s="5" t="s">
        <v>8218</v>
      </c>
    </row>
    <row r="2064" spans="1:2" x14ac:dyDescent="0.3">
      <c r="A2064" s="5">
        <v>100000</v>
      </c>
      <c r="B2064" s="5" t="s">
        <v>8218</v>
      </c>
    </row>
    <row r="2065" spans="1:2" x14ac:dyDescent="0.3">
      <c r="A2065" s="5">
        <v>4000</v>
      </c>
      <c r="B2065" s="5" t="s">
        <v>8218</v>
      </c>
    </row>
    <row r="2066" spans="1:2" x14ac:dyDescent="0.3">
      <c r="A2066" s="5">
        <v>261962</v>
      </c>
      <c r="B2066" s="5" t="s">
        <v>8218</v>
      </c>
    </row>
    <row r="2067" spans="1:2" x14ac:dyDescent="0.3">
      <c r="A2067" s="5">
        <v>40000</v>
      </c>
      <c r="B2067" s="5" t="s">
        <v>8218</v>
      </c>
    </row>
    <row r="2068" spans="1:2" x14ac:dyDescent="0.3">
      <c r="A2068" s="5">
        <v>2000</v>
      </c>
      <c r="B2068" s="5" t="s">
        <v>8218</v>
      </c>
    </row>
    <row r="2069" spans="1:2" x14ac:dyDescent="0.3">
      <c r="A2069" s="5">
        <v>495</v>
      </c>
      <c r="B2069" s="5" t="s">
        <v>8218</v>
      </c>
    </row>
    <row r="2070" spans="1:2" x14ac:dyDescent="0.3">
      <c r="A2070" s="5">
        <v>25000</v>
      </c>
      <c r="B2070" s="5" t="s">
        <v>8218</v>
      </c>
    </row>
    <row r="2071" spans="1:2" x14ac:dyDescent="0.3">
      <c r="A2071" s="5">
        <v>50000</v>
      </c>
      <c r="B2071" s="5" t="s">
        <v>8218</v>
      </c>
    </row>
    <row r="2072" spans="1:2" x14ac:dyDescent="0.3">
      <c r="A2072" s="5">
        <v>125000</v>
      </c>
      <c r="B2072" s="5" t="s">
        <v>8218</v>
      </c>
    </row>
    <row r="2073" spans="1:2" x14ac:dyDescent="0.3">
      <c r="A2073" s="5">
        <v>20000</v>
      </c>
      <c r="B2073" s="5" t="s">
        <v>8218</v>
      </c>
    </row>
    <row r="2074" spans="1:2" x14ac:dyDescent="0.3">
      <c r="A2074" s="5">
        <v>71500</v>
      </c>
      <c r="B2074" s="5" t="s">
        <v>8218</v>
      </c>
    </row>
    <row r="2075" spans="1:2" x14ac:dyDescent="0.3">
      <c r="A2075" s="5">
        <v>100000</v>
      </c>
      <c r="B2075" s="5" t="s">
        <v>8218</v>
      </c>
    </row>
    <row r="2076" spans="1:2" x14ac:dyDescent="0.3">
      <c r="A2076" s="5">
        <v>600</v>
      </c>
      <c r="B2076" s="5" t="s">
        <v>8218</v>
      </c>
    </row>
    <row r="2077" spans="1:2" x14ac:dyDescent="0.3">
      <c r="A2077" s="5">
        <v>9999</v>
      </c>
      <c r="B2077" s="5" t="s">
        <v>8218</v>
      </c>
    </row>
    <row r="2078" spans="1:2" x14ac:dyDescent="0.3">
      <c r="A2078" s="5">
        <v>179000</v>
      </c>
      <c r="B2078" s="5" t="s">
        <v>8218</v>
      </c>
    </row>
    <row r="2079" spans="1:2" x14ac:dyDescent="0.3">
      <c r="A2079" s="5">
        <v>50000</v>
      </c>
      <c r="B2079" s="5" t="s">
        <v>8218</v>
      </c>
    </row>
    <row r="2080" spans="1:2" x14ac:dyDescent="0.3">
      <c r="A2080" s="5">
        <v>20000</v>
      </c>
      <c r="B2080" s="5" t="s">
        <v>8218</v>
      </c>
    </row>
    <row r="2081" spans="1:2" x14ac:dyDescent="0.3">
      <c r="A2081" s="5">
        <v>10000</v>
      </c>
      <c r="B2081" s="5" t="s">
        <v>8218</v>
      </c>
    </row>
    <row r="2082" spans="1:2" x14ac:dyDescent="0.3">
      <c r="A2082" s="5">
        <v>1000</v>
      </c>
      <c r="B2082" s="5" t="s">
        <v>8218</v>
      </c>
    </row>
    <row r="2083" spans="1:2" x14ac:dyDescent="0.3">
      <c r="A2083" s="5">
        <v>3500</v>
      </c>
      <c r="B2083" s="5" t="s">
        <v>8218</v>
      </c>
    </row>
    <row r="2084" spans="1:2" x14ac:dyDescent="0.3">
      <c r="A2084" s="5">
        <v>1500</v>
      </c>
      <c r="B2084" s="5" t="s">
        <v>8218</v>
      </c>
    </row>
    <row r="2085" spans="1:2" x14ac:dyDescent="0.3">
      <c r="A2085" s="5">
        <v>750</v>
      </c>
      <c r="B2085" s="5" t="s">
        <v>8218</v>
      </c>
    </row>
    <row r="2086" spans="1:2" x14ac:dyDescent="0.3">
      <c r="A2086" s="5">
        <v>3000</v>
      </c>
      <c r="B2086" s="5" t="s">
        <v>8218</v>
      </c>
    </row>
    <row r="2087" spans="1:2" x14ac:dyDescent="0.3">
      <c r="A2087" s="5">
        <v>6000</v>
      </c>
      <c r="B2087" s="5" t="s">
        <v>8218</v>
      </c>
    </row>
    <row r="2088" spans="1:2" x14ac:dyDescent="0.3">
      <c r="A2088" s="5">
        <v>4000</v>
      </c>
      <c r="B2088" s="5" t="s">
        <v>8218</v>
      </c>
    </row>
    <row r="2089" spans="1:2" x14ac:dyDescent="0.3">
      <c r="A2089" s="5">
        <v>1500</v>
      </c>
      <c r="B2089" s="5" t="s">
        <v>8218</v>
      </c>
    </row>
    <row r="2090" spans="1:2" x14ac:dyDescent="0.3">
      <c r="A2090" s="5">
        <v>3000</v>
      </c>
      <c r="B2090" s="5" t="s">
        <v>8218</v>
      </c>
    </row>
    <row r="2091" spans="1:2" x14ac:dyDescent="0.3">
      <c r="A2091" s="5">
        <v>2500</v>
      </c>
      <c r="B2091" s="5" t="s">
        <v>8218</v>
      </c>
    </row>
    <row r="2092" spans="1:2" x14ac:dyDescent="0.3">
      <c r="A2092" s="5">
        <v>8000</v>
      </c>
      <c r="B2092" s="5" t="s">
        <v>8218</v>
      </c>
    </row>
    <row r="2093" spans="1:2" x14ac:dyDescent="0.3">
      <c r="A2093" s="5">
        <v>18000</v>
      </c>
      <c r="B2093" s="5" t="s">
        <v>8218</v>
      </c>
    </row>
    <row r="2094" spans="1:2" x14ac:dyDescent="0.3">
      <c r="A2094" s="5">
        <v>6000</v>
      </c>
      <c r="B2094" s="5" t="s">
        <v>8218</v>
      </c>
    </row>
    <row r="2095" spans="1:2" x14ac:dyDescent="0.3">
      <c r="A2095" s="5">
        <v>1500</v>
      </c>
      <c r="B2095" s="5" t="s">
        <v>8218</v>
      </c>
    </row>
    <row r="2096" spans="1:2" x14ac:dyDescent="0.3">
      <c r="A2096" s="5">
        <v>3500</v>
      </c>
      <c r="B2096" s="5" t="s">
        <v>8218</v>
      </c>
    </row>
    <row r="2097" spans="1:2" x14ac:dyDescent="0.3">
      <c r="A2097" s="5">
        <v>2500</v>
      </c>
      <c r="B2097" s="5" t="s">
        <v>8218</v>
      </c>
    </row>
    <row r="2098" spans="1:2" x14ac:dyDescent="0.3">
      <c r="A2098" s="5">
        <v>600</v>
      </c>
      <c r="B2098" s="5" t="s">
        <v>8218</v>
      </c>
    </row>
    <row r="2099" spans="1:2" x14ac:dyDescent="0.3">
      <c r="A2099" s="5">
        <v>3000</v>
      </c>
      <c r="B2099" s="5" t="s">
        <v>8218</v>
      </c>
    </row>
    <row r="2100" spans="1:2" x14ac:dyDescent="0.3">
      <c r="A2100" s="5">
        <v>6000</v>
      </c>
      <c r="B2100" s="5" t="s">
        <v>8218</v>
      </c>
    </row>
    <row r="2101" spans="1:2" x14ac:dyDescent="0.3">
      <c r="A2101" s="5">
        <v>3000</v>
      </c>
      <c r="B2101" s="5" t="s">
        <v>8218</v>
      </c>
    </row>
    <row r="2102" spans="1:2" x14ac:dyDescent="0.3">
      <c r="A2102" s="5">
        <v>600</v>
      </c>
      <c r="B2102" s="5" t="s">
        <v>8218</v>
      </c>
    </row>
    <row r="2103" spans="1:2" x14ac:dyDescent="0.3">
      <c r="A2103" s="5">
        <v>2000</v>
      </c>
      <c r="B2103" s="5" t="s">
        <v>8218</v>
      </c>
    </row>
    <row r="2104" spans="1:2" x14ac:dyDescent="0.3">
      <c r="A2104" s="5">
        <v>1000</v>
      </c>
      <c r="B2104" s="5" t="s">
        <v>8218</v>
      </c>
    </row>
    <row r="2105" spans="1:2" x14ac:dyDescent="0.3">
      <c r="A2105" s="5">
        <v>7777</v>
      </c>
      <c r="B2105" s="5" t="s">
        <v>8218</v>
      </c>
    </row>
    <row r="2106" spans="1:2" x14ac:dyDescent="0.3">
      <c r="A2106" s="5">
        <v>800</v>
      </c>
      <c r="B2106" s="5" t="s">
        <v>8218</v>
      </c>
    </row>
    <row r="2107" spans="1:2" x14ac:dyDescent="0.3">
      <c r="A2107" s="5">
        <v>2000</v>
      </c>
      <c r="B2107" s="5" t="s">
        <v>8218</v>
      </c>
    </row>
    <row r="2108" spans="1:2" x14ac:dyDescent="0.3">
      <c r="A2108" s="5">
        <v>2200</v>
      </c>
      <c r="B2108" s="5" t="s">
        <v>8218</v>
      </c>
    </row>
    <row r="2109" spans="1:2" x14ac:dyDescent="0.3">
      <c r="A2109" s="5">
        <v>2000</v>
      </c>
      <c r="B2109" s="5" t="s">
        <v>8218</v>
      </c>
    </row>
    <row r="2110" spans="1:2" x14ac:dyDescent="0.3">
      <c r="A2110" s="5">
        <v>16000</v>
      </c>
      <c r="B2110" s="5" t="s">
        <v>8218</v>
      </c>
    </row>
    <row r="2111" spans="1:2" x14ac:dyDescent="0.3">
      <c r="A2111" s="5">
        <v>4000</v>
      </c>
      <c r="B2111" s="5" t="s">
        <v>8218</v>
      </c>
    </row>
    <row r="2112" spans="1:2" x14ac:dyDescent="0.3">
      <c r="A2112" s="5">
        <v>2000</v>
      </c>
      <c r="B2112" s="5" t="s">
        <v>8218</v>
      </c>
    </row>
    <row r="2113" spans="1:2" x14ac:dyDescent="0.3">
      <c r="A2113" s="5">
        <v>2000</v>
      </c>
      <c r="B2113" s="5" t="s">
        <v>8218</v>
      </c>
    </row>
    <row r="2114" spans="1:2" x14ac:dyDescent="0.3">
      <c r="A2114" s="5">
        <v>300</v>
      </c>
      <c r="B2114" s="5" t="s">
        <v>8218</v>
      </c>
    </row>
    <row r="2115" spans="1:2" x14ac:dyDescent="0.3">
      <c r="A2115" s="5">
        <v>7000</v>
      </c>
      <c r="B2115" s="5" t="s">
        <v>8218</v>
      </c>
    </row>
    <row r="2116" spans="1:2" x14ac:dyDescent="0.3">
      <c r="A2116" s="5">
        <v>5000</v>
      </c>
      <c r="B2116" s="5" t="s">
        <v>8218</v>
      </c>
    </row>
    <row r="2117" spans="1:2" x14ac:dyDescent="0.3">
      <c r="A2117" s="5">
        <v>1500</v>
      </c>
      <c r="B2117" s="5" t="s">
        <v>8218</v>
      </c>
    </row>
    <row r="2118" spans="1:2" x14ac:dyDescent="0.3">
      <c r="A2118" s="5">
        <v>48000</v>
      </c>
      <c r="B2118" s="5" t="s">
        <v>8218</v>
      </c>
    </row>
    <row r="2119" spans="1:2" x14ac:dyDescent="0.3">
      <c r="A2119" s="5">
        <v>1200</v>
      </c>
      <c r="B2119" s="5" t="s">
        <v>8218</v>
      </c>
    </row>
    <row r="2120" spans="1:2" x14ac:dyDescent="0.3">
      <c r="A2120" s="5">
        <v>1000</v>
      </c>
      <c r="B2120" s="5" t="s">
        <v>8218</v>
      </c>
    </row>
    <row r="2121" spans="1:2" x14ac:dyDescent="0.3">
      <c r="A2121" s="5">
        <v>2000</v>
      </c>
      <c r="B2121" s="5" t="s">
        <v>8218</v>
      </c>
    </row>
    <row r="2122" spans="1:2" x14ac:dyDescent="0.3">
      <c r="A2122" s="5">
        <v>8000</v>
      </c>
      <c r="B2122" s="5" t="s">
        <v>8218</v>
      </c>
    </row>
    <row r="2123" spans="1:2" x14ac:dyDescent="0.3">
      <c r="A2123" s="5">
        <v>50000</v>
      </c>
      <c r="B2123" s="5" t="s">
        <v>8220</v>
      </c>
    </row>
    <row r="2124" spans="1:2" x14ac:dyDescent="0.3">
      <c r="A2124" s="5">
        <v>80000</v>
      </c>
      <c r="B2124" s="5" t="s">
        <v>8220</v>
      </c>
    </row>
    <row r="2125" spans="1:2" x14ac:dyDescent="0.3">
      <c r="A2125" s="5">
        <v>500</v>
      </c>
      <c r="B2125" s="5" t="s">
        <v>8220</v>
      </c>
    </row>
    <row r="2126" spans="1:2" x14ac:dyDescent="0.3">
      <c r="A2126" s="5">
        <v>1100</v>
      </c>
      <c r="B2126" s="5" t="s">
        <v>8220</v>
      </c>
    </row>
    <row r="2127" spans="1:2" x14ac:dyDescent="0.3">
      <c r="A2127" s="5">
        <v>60000</v>
      </c>
      <c r="B2127" s="5" t="s">
        <v>8220</v>
      </c>
    </row>
    <row r="2128" spans="1:2" x14ac:dyDescent="0.3">
      <c r="A2128" s="5">
        <v>20000</v>
      </c>
      <c r="B2128" s="5" t="s">
        <v>8220</v>
      </c>
    </row>
    <row r="2129" spans="1:2" x14ac:dyDescent="0.3">
      <c r="A2129" s="5">
        <v>28000</v>
      </c>
      <c r="B2129" s="5" t="s">
        <v>8220</v>
      </c>
    </row>
    <row r="2130" spans="1:2" x14ac:dyDescent="0.3">
      <c r="A2130" s="5">
        <v>15000</v>
      </c>
      <c r="B2130" s="5" t="s">
        <v>8220</v>
      </c>
    </row>
    <row r="2131" spans="1:2" x14ac:dyDescent="0.3">
      <c r="A2131" s="5">
        <v>2000</v>
      </c>
      <c r="B2131" s="5" t="s">
        <v>8220</v>
      </c>
    </row>
    <row r="2132" spans="1:2" x14ac:dyDescent="0.3">
      <c r="A2132" s="5">
        <v>42000</v>
      </c>
      <c r="B2132" s="5" t="s">
        <v>8220</v>
      </c>
    </row>
    <row r="2133" spans="1:2" x14ac:dyDescent="0.3">
      <c r="A2133" s="5">
        <v>500</v>
      </c>
      <c r="B2133" s="5" t="s">
        <v>8220</v>
      </c>
    </row>
    <row r="2134" spans="1:2" x14ac:dyDescent="0.3">
      <c r="A2134" s="5">
        <v>100000</v>
      </c>
      <c r="B2134" s="5" t="s">
        <v>8220</v>
      </c>
    </row>
    <row r="2135" spans="1:2" x14ac:dyDescent="0.3">
      <c r="A2135" s="5">
        <v>1000</v>
      </c>
      <c r="B2135" s="5" t="s">
        <v>8220</v>
      </c>
    </row>
    <row r="2136" spans="1:2" x14ac:dyDescent="0.3">
      <c r="A2136" s="5">
        <v>6000</v>
      </c>
      <c r="B2136" s="5" t="s">
        <v>8220</v>
      </c>
    </row>
    <row r="2137" spans="1:2" x14ac:dyDescent="0.3">
      <c r="A2137" s="5">
        <v>5000</v>
      </c>
      <c r="B2137" s="5" t="s">
        <v>8220</v>
      </c>
    </row>
    <row r="2138" spans="1:2" x14ac:dyDescent="0.3">
      <c r="A2138" s="5">
        <v>80000</v>
      </c>
      <c r="B2138" s="5" t="s">
        <v>8220</v>
      </c>
    </row>
    <row r="2139" spans="1:2" x14ac:dyDescent="0.3">
      <c r="A2139" s="5">
        <v>50000</v>
      </c>
      <c r="B2139" s="5" t="s">
        <v>8220</v>
      </c>
    </row>
    <row r="2140" spans="1:2" x14ac:dyDescent="0.3">
      <c r="A2140" s="5">
        <v>1000</v>
      </c>
      <c r="B2140" s="5" t="s">
        <v>8220</v>
      </c>
    </row>
    <row r="2141" spans="1:2" x14ac:dyDescent="0.3">
      <c r="A2141" s="5">
        <v>30000</v>
      </c>
      <c r="B2141" s="5" t="s">
        <v>8220</v>
      </c>
    </row>
    <row r="2142" spans="1:2" x14ac:dyDescent="0.3">
      <c r="A2142" s="5">
        <v>500000</v>
      </c>
      <c r="B2142" s="5" t="s">
        <v>8220</v>
      </c>
    </row>
    <row r="2143" spans="1:2" x14ac:dyDescent="0.3">
      <c r="A2143" s="5">
        <v>15000</v>
      </c>
      <c r="B2143" s="5" t="s">
        <v>8220</v>
      </c>
    </row>
    <row r="2144" spans="1:2" x14ac:dyDescent="0.3">
      <c r="A2144" s="5">
        <v>10500</v>
      </c>
      <c r="B2144" s="5" t="s">
        <v>8220</v>
      </c>
    </row>
    <row r="2145" spans="1:2" x14ac:dyDescent="0.3">
      <c r="A2145" s="5">
        <v>2000</v>
      </c>
      <c r="B2145" s="5" t="s">
        <v>8220</v>
      </c>
    </row>
    <row r="2146" spans="1:2" x14ac:dyDescent="0.3">
      <c r="A2146" s="5">
        <v>35500</v>
      </c>
      <c r="B2146" s="5" t="s">
        <v>8220</v>
      </c>
    </row>
    <row r="2147" spans="1:2" x14ac:dyDescent="0.3">
      <c r="A2147" s="5">
        <v>15000</v>
      </c>
      <c r="B2147" s="5" t="s">
        <v>8220</v>
      </c>
    </row>
    <row r="2148" spans="1:2" x14ac:dyDescent="0.3">
      <c r="A2148" s="5">
        <v>5000</v>
      </c>
      <c r="B2148" s="5" t="s">
        <v>8220</v>
      </c>
    </row>
    <row r="2149" spans="1:2" x14ac:dyDescent="0.3">
      <c r="A2149" s="5">
        <v>390000</v>
      </c>
      <c r="B2149" s="5" t="s">
        <v>8220</v>
      </c>
    </row>
    <row r="2150" spans="1:2" x14ac:dyDescent="0.3">
      <c r="A2150" s="5">
        <v>100</v>
      </c>
      <c r="B2150" s="5" t="s">
        <v>8220</v>
      </c>
    </row>
    <row r="2151" spans="1:2" x14ac:dyDescent="0.3">
      <c r="A2151" s="5">
        <v>2000</v>
      </c>
      <c r="B2151" s="5" t="s">
        <v>8220</v>
      </c>
    </row>
    <row r="2152" spans="1:2" x14ac:dyDescent="0.3">
      <c r="A2152" s="5">
        <v>50000</v>
      </c>
      <c r="B2152" s="5" t="s">
        <v>8220</v>
      </c>
    </row>
    <row r="2153" spans="1:2" x14ac:dyDescent="0.3">
      <c r="A2153" s="5">
        <v>45000</v>
      </c>
      <c r="B2153" s="5" t="s">
        <v>8220</v>
      </c>
    </row>
    <row r="2154" spans="1:2" x14ac:dyDescent="0.3">
      <c r="A2154" s="5">
        <v>30000</v>
      </c>
      <c r="B2154" s="5" t="s">
        <v>8220</v>
      </c>
    </row>
    <row r="2155" spans="1:2" x14ac:dyDescent="0.3">
      <c r="A2155" s="5">
        <v>372625</v>
      </c>
      <c r="B2155" s="5" t="s">
        <v>8220</v>
      </c>
    </row>
    <row r="2156" spans="1:2" x14ac:dyDescent="0.3">
      <c r="A2156" s="5">
        <v>250</v>
      </c>
      <c r="B2156" s="5" t="s">
        <v>8220</v>
      </c>
    </row>
    <row r="2157" spans="1:2" x14ac:dyDescent="0.3">
      <c r="A2157" s="5">
        <v>5000</v>
      </c>
      <c r="B2157" s="5" t="s">
        <v>8220</v>
      </c>
    </row>
    <row r="2158" spans="1:2" x14ac:dyDescent="0.3">
      <c r="A2158" s="5">
        <v>56000</v>
      </c>
      <c r="B2158" s="5" t="s">
        <v>8220</v>
      </c>
    </row>
    <row r="2159" spans="1:2" x14ac:dyDescent="0.3">
      <c r="A2159" s="5">
        <v>75000</v>
      </c>
      <c r="B2159" s="5" t="s">
        <v>8220</v>
      </c>
    </row>
    <row r="2160" spans="1:2" x14ac:dyDescent="0.3">
      <c r="A2160" s="5">
        <v>300000</v>
      </c>
      <c r="B2160" s="5" t="s">
        <v>8220</v>
      </c>
    </row>
    <row r="2161" spans="1:2" x14ac:dyDescent="0.3">
      <c r="A2161" s="5">
        <v>3600</v>
      </c>
      <c r="B2161" s="5" t="s">
        <v>8220</v>
      </c>
    </row>
    <row r="2162" spans="1:2" x14ac:dyDescent="0.3">
      <c r="A2162" s="5">
        <v>10000</v>
      </c>
      <c r="B2162" s="5" t="s">
        <v>8220</v>
      </c>
    </row>
    <row r="2163" spans="1:2" x14ac:dyDescent="0.3">
      <c r="A2163" s="5">
        <v>400</v>
      </c>
      <c r="B2163" s="5" t="s">
        <v>8218</v>
      </c>
    </row>
    <row r="2164" spans="1:2" x14ac:dyDescent="0.3">
      <c r="A2164" s="5">
        <v>4500</v>
      </c>
      <c r="B2164" s="5" t="s">
        <v>8218</v>
      </c>
    </row>
    <row r="2165" spans="1:2" x14ac:dyDescent="0.3">
      <c r="A2165" s="5">
        <v>2500</v>
      </c>
      <c r="B2165" s="5" t="s">
        <v>8218</v>
      </c>
    </row>
    <row r="2166" spans="1:2" x14ac:dyDescent="0.3">
      <c r="A2166" s="5">
        <v>5500</v>
      </c>
      <c r="B2166" s="5" t="s">
        <v>8218</v>
      </c>
    </row>
    <row r="2167" spans="1:2" x14ac:dyDescent="0.3">
      <c r="A2167" s="5">
        <v>2500</v>
      </c>
      <c r="B2167" s="5" t="s">
        <v>8218</v>
      </c>
    </row>
    <row r="2168" spans="1:2" x14ac:dyDescent="0.3">
      <c r="A2168" s="5">
        <v>2000</v>
      </c>
      <c r="B2168" s="5" t="s">
        <v>8218</v>
      </c>
    </row>
    <row r="2169" spans="1:2" x14ac:dyDescent="0.3">
      <c r="A2169" s="5">
        <v>150</v>
      </c>
      <c r="B2169" s="5" t="s">
        <v>8218</v>
      </c>
    </row>
    <row r="2170" spans="1:2" x14ac:dyDescent="0.3">
      <c r="A2170" s="5">
        <v>18000</v>
      </c>
      <c r="B2170" s="5" t="s">
        <v>8218</v>
      </c>
    </row>
    <row r="2171" spans="1:2" x14ac:dyDescent="0.3">
      <c r="A2171" s="5">
        <v>153</v>
      </c>
      <c r="B2171" s="5" t="s">
        <v>8218</v>
      </c>
    </row>
    <row r="2172" spans="1:2" x14ac:dyDescent="0.3">
      <c r="A2172" s="5">
        <v>350</v>
      </c>
      <c r="B2172" s="5" t="s">
        <v>8218</v>
      </c>
    </row>
    <row r="2173" spans="1:2" x14ac:dyDescent="0.3">
      <c r="A2173" s="5">
        <v>4000</v>
      </c>
      <c r="B2173" s="5" t="s">
        <v>8218</v>
      </c>
    </row>
    <row r="2174" spans="1:2" x14ac:dyDescent="0.3">
      <c r="A2174" s="5">
        <v>1000</v>
      </c>
      <c r="B2174" s="5" t="s">
        <v>8218</v>
      </c>
    </row>
    <row r="2175" spans="1:2" x14ac:dyDescent="0.3">
      <c r="A2175" s="5">
        <v>4200</v>
      </c>
      <c r="B2175" s="5" t="s">
        <v>8218</v>
      </c>
    </row>
    <row r="2176" spans="1:2" x14ac:dyDescent="0.3">
      <c r="A2176" s="5">
        <v>4000</v>
      </c>
      <c r="B2176" s="5" t="s">
        <v>8218</v>
      </c>
    </row>
    <row r="2177" spans="1:2" x14ac:dyDescent="0.3">
      <c r="A2177" s="5">
        <v>700</v>
      </c>
      <c r="B2177" s="5" t="s">
        <v>8218</v>
      </c>
    </row>
    <row r="2178" spans="1:2" x14ac:dyDescent="0.3">
      <c r="A2178" s="5">
        <v>5000</v>
      </c>
      <c r="B2178" s="5" t="s">
        <v>8218</v>
      </c>
    </row>
    <row r="2179" spans="1:2" x14ac:dyDescent="0.3">
      <c r="A2179" s="5">
        <v>2500</v>
      </c>
      <c r="B2179" s="5" t="s">
        <v>8218</v>
      </c>
    </row>
    <row r="2180" spans="1:2" x14ac:dyDescent="0.3">
      <c r="A2180" s="5">
        <v>25000</v>
      </c>
      <c r="B2180" s="5" t="s">
        <v>8218</v>
      </c>
    </row>
    <row r="2181" spans="1:2" x14ac:dyDescent="0.3">
      <c r="A2181" s="5">
        <v>1000</v>
      </c>
      <c r="B2181" s="5" t="s">
        <v>8218</v>
      </c>
    </row>
    <row r="2182" spans="1:2" x14ac:dyDescent="0.3">
      <c r="A2182" s="5">
        <v>5000</v>
      </c>
      <c r="B2182" s="5" t="s">
        <v>8218</v>
      </c>
    </row>
    <row r="2183" spans="1:2" x14ac:dyDescent="0.3">
      <c r="A2183" s="5">
        <v>2000</v>
      </c>
      <c r="B2183" s="5" t="s">
        <v>8218</v>
      </c>
    </row>
    <row r="2184" spans="1:2" x14ac:dyDescent="0.3">
      <c r="A2184" s="5">
        <v>3000</v>
      </c>
      <c r="B2184" s="5" t="s">
        <v>8218</v>
      </c>
    </row>
    <row r="2185" spans="1:2" x14ac:dyDescent="0.3">
      <c r="A2185" s="5">
        <v>1800</v>
      </c>
      <c r="B2185" s="5" t="s">
        <v>8218</v>
      </c>
    </row>
    <row r="2186" spans="1:2" x14ac:dyDescent="0.3">
      <c r="A2186" s="5">
        <v>10000</v>
      </c>
      <c r="B2186" s="5" t="s">
        <v>8218</v>
      </c>
    </row>
    <row r="2187" spans="1:2" x14ac:dyDescent="0.3">
      <c r="A2187" s="5">
        <v>5000</v>
      </c>
      <c r="B2187" s="5" t="s">
        <v>8218</v>
      </c>
    </row>
    <row r="2188" spans="1:2" x14ac:dyDescent="0.3">
      <c r="A2188" s="5">
        <v>20000</v>
      </c>
      <c r="B2188" s="5" t="s">
        <v>8218</v>
      </c>
    </row>
    <row r="2189" spans="1:2" x14ac:dyDescent="0.3">
      <c r="A2189" s="5">
        <v>20000</v>
      </c>
      <c r="B2189" s="5" t="s">
        <v>8218</v>
      </c>
    </row>
    <row r="2190" spans="1:2" x14ac:dyDescent="0.3">
      <c r="A2190" s="5">
        <v>5494</v>
      </c>
      <c r="B2190" s="5" t="s">
        <v>8218</v>
      </c>
    </row>
    <row r="2191" spans="1:2" x14ac:dyDescent="0.3">
      <c r="A2191" s="5">
        <v>1200</v>
      </c>
      <c r="B2191" s="5" t="s">
        <v>8218</v>
      </c>
    </row>
    <row r="2192" spans="1:2" x14ac:dyDescent="0.3">
      <c r="A2192" s="5">
        <v>19000</v>
      </c>
      <c r="B2192" s="5" t="s">
        <v>8218</v>
      </c>
    </row>
    <row r="2193" spans="1:2" x14ac:dyDescent="0.3">
      <c r="A2193" s="5">
        <v>750</v>
      </c>
      <c r="B2193" s="5" t="s">
        <v>8218</v>
      </c>
    </row>
    <row r="2194" spans="1:2" x14ac:dyDescent="0.3">
      <c r="A2194" s="5">
        <v>12000</v>
      </c>
      <c r="B2194" s="5" t="s">
        <v>8218</v>
      </c>
    </row>
    <row r="2195" spans="1:2" x14ac:dyDescent="0.3">
      <c r="A2195" s="5">
        <v>15000</v>
      </c>
      <c r="B2195" s="5" t="s">
        <v>8218</v>
      </c>
    </row>
    <row r="2196" spans="1:2" x14ac:dyDescent="0.3">
      <c r="A2196" s="5">
        <v>10000</v>
      </c>
      <c r="B2196" s="5" t="s">
        <v>8218</v>
      </c>
    </row>
    <row r="2197" spans="1:2" x14ac:dyDescent="0.3">
      <c r="A2197" s="5">
        <v>4600</v>
      </c>
      <c r="B2197" s="5" t="s">
        <v>8218</v>
      </c>
    </row>
    <row r="2198" spans="1:2" x14ac:dyDescent="0.3">
      <c r="A2198" s="5">
        <v>14000</v>
      </c>
      <c r="B2198" s="5" t="s">
        <v>8218</v>
      </c>
    </row>
    <row r="2199" spans="1:2" x14ac:dyDescent="0.3">
      <c r="A2199" s="5">
        <v>30000</v>
      </c>
      <c r="B2199" s="5" t="s">
        <v>8218</v>
      </c>
    </row>
    <row r="2200" spans="1:2" x14ac:dyDescent="0.3">
      <c r="A2200" s="5">
        <v>40000</v>
      </c>
      <c r="B2200" s="5" t="s">
        <v>8218</v>
      </c>
    </row>
    <row r="2201" spans="1:2" x14ac:dyDescent="0.3">
      <c r="A2201" s="5">
        <v>9000</v>
      </c>
      <c r="B2201" s="5" t="s">
        <v>8218</v>
      </c>
    </row>
    <row r="2202" spans="1:2" x14ac:dyDescent="0.3">
      <c r="A2202" s="5">
        <v>2000</v>
      </c>
      <c r="B2202" s="5" t="s">
        <v>8218</v>
      </c>
    </row>
    <row r="2203" spans="1:2" x14ac:dyDescent="0.3">
      <c r="A2203" s="5">
        <v>110</v>
      </c>
      <c r="B2203" s="5" t="s">
        <v>8218</v>
      </c>
    </row>
    <row r="2204" spans="1:2" x14ac:dyDescent="0.3">
      <c r="A2204" s="5">
        <v>4000</v>
      </c>
      <c r="B2204" s="5" t="s">
        <v>8218</v>
      </c>
    </row>
    <row r="2205" spans="1:2" x14ac:dyDescent="0.3">
      <c r="A2205" s="5">
        <v>2000</v>
      </c>
      <c r="B2205" s="5" t="s">
        <v>8218</v>
      </c>
    </row>
    <row r="2206" spans="1:2" x14ac:dyDescent="0.3">
      <c r="A2206" s="5">
        <v>1500</v>
      </c>
      <c r="B2206" s="5" t="s">
        <v>8218</v>
      </c>
    </row>
    <row r="2207" spans="1:2" x14ac:dyDescent="0.3">
      <c r="A2207" s="5">
        <v>750</v>
      </c>
      <c r="B2207" s="5" t="s">
        <v>8218</v>
      </c>
    </row>
    <row r="2208" spans="1:2" x14ac:dyDescent="0.3">
      <c r="A2208" s="5">
        <v>1100</v>
      </c>
      <c r="B2208" s="5" t="s">
        <v>8218</v>
      </c>
    </row>
    <row r="2209" spans="1:2" x14ac:dyDescent="0.3">
      <c r="A2209" s="5">
        <v>2000</v>
      </c>
      <c r="B2209" s="5" t="s">
        <v>8218</v>
      </c>
    </row>
    <row r="2210" spans="1:2" x14ac:dyDescent="0.3">
      <c r="A2210" s="5">
        <v>1000</v>
      </c>
      <c r="B2210" s="5" t="s">
        <v>8218</v>
      </c>
    </row>
    <row r="2211" spans="1:2" x14ac:dyDescent="0.3">
      <c r="A2211" s="5">
        <v>500</v>
      </c>
      <c r="B2211" s="5" t="s">
        <v>8218</v>
      </c>
    </row>
    <row r="2212" spans="1:2" x14ac:dyDescent="0.3">
      <c r="A2212" s="5">
        <v>4000</v>
      </c>
      <c r="B2212" s="5" t="s">
        <v>8218</v>
      </c>
    </row>
    <row r="2213" spans="1:2" x14ac:dyDescent="0.3">
      <c r="A2213" s="5">
        <v>2500</v>
      </c>
      <c r="B2213" s="5" t="s">
        <v>8218</v>
      </c>
    </row>
    <row r="2214" spans="1:2" x14ac:dyDescent="0.3">
      <c r="A2214" s="5">
        <v>6000</v>
      </c>
      <c r="B2214" s="5" t="s">
        <v>8218</v>
      </c>
    </row>
    <row r="2215" spans="1:2" x14ac:dyDescent="0.3">
      <c r="A2215" s="5">
        <v>5</v>
      </c>
      <c r="B2215" s="5" t="s">
        <v>8218</v>
      </c>
    </row>
    <row r="2216" spans="1:2" x14ac:dyDescent="0.3">
      <c r="A2216" s="5">
        <v>600</v>
      </c>
      <c r="B2216" s="5" t="s">
        <v>8218</v>
      </c>
    </row>
    <row r="2217" spans="1:2" x14ac:dyDescent="0.3">
      <c r="A2217" s="5">
        <v>550</v>
      </c>
      <c r="B2217" s="5" t="s">
        <v>8218</v>
      </c>
    </row>
    <row r="2218" spans="1:2" x14ac:dyDescent="0.3">
      <c r="A2218" s="5">
        <v>300</v>
      </c>
      <c r="B2218" s="5" t="s">
        <v>8218</v>
      </c>
    </row>
    <row r="2219" spans="1:2" x14ac:dyDescent="0.3">
      <c r="A2219" s="5">
        <v>420</v>
      </c>
      <c r="B2219" s="5" t="s">
        <v>8218</v>
      </c>
    </row>
    <row r="2220" spans="1:2" x14ac:dyDescent="0.3">
      <c r="A2220" s="5">
        <v>2000</v>
      </c>
      <c r="B2220" s="5" t="s">
        <v>8218</v>
      </c>
    </row>
    <row r="2221" spans="1:2" x14ac:dyDescent="0.3">
      <c r="A2221" s="5">
        <v>1000</v>
      </c>
      <c r="B2221" s="5" t="s">
        <v>8218</v>
      </c>
    </row>
    <row r="2222" spans="1:2" x14ac:dyDescent="0.3">
      <c r="A2222" s="5">
        <v>3500</v>
      </c>
      <c r="B2222" s="5" t="s">
        <v>8218</v>
      </c>
    </row>
    <row r="2223" spans="1:2" x14ac:dyDescent="0.3">
      <c r="A2223" s="5">
        <v>7500</v>
      </c>
      <c r="B2223" s="5" t="s">
        <v>8218</v>
      </c>
    </row>
    <row r="2224" spans="1:2" x14ac:dyDescent="0.3">
      <c r="A2224" s="5">
        <v>500</v>
      </c>
      <c r="B2224" s="5" t="s">
        <v>8218</v>
      </c>
    </row>
    <row r="2225" spans="1:2" x14ac:dyDescent="0.3">
      <c r="A2225" s="5">
        <v>19500</v>
      </c>
      <c r="B2225" s="5" t="s">
        <v>8218</v>
      </c>
    </row>
    <row r="2226" spans="1:2" x14ac:dyDescent="0.3">
      <c r="A2226" s="5">
        <v>10000</v>
      </c>
      <c r="B2226" s="5" t="s">
        <v>8218</v>
      </c>
    </row>
    <row r="2227" spans="1:2" x14ac:dyDescent="0.3">
      <c r="A2227" s="5">
        <v>21000</v>
      </c>
      <c r="B2227" s="5" t="s">
        <v>8218</v>
      </c>
    </row>
    <row r="2228" spans="1:2" x14ac:dyDescent="0.3">
      <c r="A2228" s="5">
        <v>18000</v>
      </c>
      <c r="B2228" s="5" t="s">
        <v>8218</v>
      </c>
    </row>
    <row r="2229" spans="1:2" x14ac:dyDescent="0.3">
      <c r="A2229" s="5">
        <v>13000</v>
      </c>
      <c r="B2229" s="5" t="s">
        <v>8218</v>
      </c>
    </row>
    <row r="2230" spans="1:2" x14ac:dyDescent="0.3">
      <c r="A2230" s="5">
        <v>1000</v>
      </c>
      <c r="B2230" s="5" t="s">
        <v>8218</v>
      </c>
    </row>
    <row r="2231" spans="1:2" x14ac:dyDescent="0.3">
      <c r="A2231" s="5">
        <v>8012</v>
      </c>
      <c r="B2231" s="5" t="s">
        <v>8218</v>
      </c>
    </row>
    <row r="2232" spans="1:2" x14ac:dyDescent="0.3">
      <c r="A2232" s="5">
        <v>8500</v>
      </c>
      <c r="B2232" s="5" t="s">
        <v>8218</v>
      </c>
    </row>
    <row r="2233" spans="1:2" x14ac:dyDescent="0.3">
      <c r="A2233" s="5">
        <v>2500</v>
      </c>
      <c r="B2233" s="5" t="s">
        <v>8218</v>
      </c>
    </row>
    <row r="2234" spans="1:2" x14ac:dyDescent="0.3">
      <c r="A2234" s="5">
        <v>5000</v>
      </c>
      <c r="B2234" s="5" t="s">
        <v>8218</v>
      </c>
    </row>
    <row r="2235" spans="1:2" x14ac:dyDescent="0.3">
      <c r="A2235" s="5">
        <v>2500</v>
      </c>
      <c r="B2235" s="5" t="s">
        <v>8218</v>
      </c>
    </row>
    <row r="2236" spans="1:2" x14ac:dyDescent="0.3">
      <c r="A2236" s="5">
        <v>100</v>
      </c>
      <c r="B2236" s="5" t="s">
        <v>8218</v>
      </c>
    </row>
    <row r="2237" spans="1:2" x14ac:dyDescent="0.3">
      <c r="A2237" s="5">
        <v>13000</v>
      </c>
      <c r="B2237" s="5" t="s">
        <v>8218</v>
      </c>
    </row>
    <row r="2238" spans="1:2" x14ac:dyDescent="0.3">
      <c r="A2238" s="5">
        <v>2800</v>
      </c>
      <c r="B2238" s="5" t="s">
        <v>8218</v>
      </c>
    </row>
    <row r="2239" spans="1:2" x14ac:dyDescent="0.3">
      <c r="A2239" s="5">
        <v>18000</v>
      </c>
      <c r="B2239" s="5" t="s">
        <v>8218</v>
      </c>
    </row>
    <row r="2240" spans="1:2" x14ac:dyDescent="0.3">
      <c r="A2240" s="5">
        <v>4000</v>
      </c>
      <c r="B2240" s="5" t="s">
        <v>8218</v>
      </c>
    </row>
    <row r="2241" spans="1:2" x14ac:dyDescent="0.3">
      <c r="A2241" s="5">
        <v>25000</v>
      </c>
      <c r="B2241" s="5" t="s">
        <v>8218</v>
      </c>
    </row>
    <row r="2242" spans="1:2" x14ac:dyDescent="0.3">
      <c r="A2242" s="5">
        <v>5000</v>
      </c>
      <c r="B2242" s="5" t="s">
        <v>8218</v>
      </c>
    </row>
    <row r="2243" spans="1:2" x14ac:dyDescent="0.3">
      <c r="A2243" s="5">
        <v>1000</v>
      </c>
      <c r="B2243" s="5" t="s">
        <v>8218</v>
      </c>
    </row>
    <row r="2244" spans="1:2" x14ac:dyDescent="0.3">
      <c r="A2244" s="5">
        <v>10000</v>
      </c>
      <c r="B2244" s="5" t="s">
        <v>8218</v>
      </c>
    </row>
    <row r="2245" spans="1:2" x14ac:dyDescent="0.3">
      <c r="A2245" s="5">
        <v>1</v>
      </c>
      <c r="B2245" s="5" t="s">
        <v>8218</v>
      </c>
    </row>
    <row r="2246" spans="1:2" x14ac:dyDescent="0.3">
      <c r="A2246" s="5">
        <v>5000</v>
      </c>
      <c r="B2246" s="5" t="s">
        <v>8218</v>
      </c>
    </row>
    <row r="2247" spans="1:2" x14ac:dyDescent="0.3">
      <c r="A2247" s="5">
        <v>4000</v>
      </c>
      <c r="B2247" s="5" t="s">
        <v>8218</v>
      </c>
    </row>
    <row r="2248" spans="1:2" x14ac:dyDescent="0.3">
      <c r="A2248" s="5">
        <v>2500</v>
      </c>
      <c r="B2248" s="5" t="s">
        <v>8218</v>
      </c>
    </row>
    <row r="2249" spans="1:2" x14ac:dyDescent="0.3">
      <c r="A2249" s="5">
        <v>18500</v>
      </c>
      <c r="B2249" s="5" t="s">
        <v>8218</v>
      </c>
    </row>
    <row r="2250" spans="1:2" x14ac:dyDescent="0.3">
      <c r="A2250" s="5">
        <v>7000</v>
      </c>
      <c r="B2250" s="5" t="s">
        <v>8218</v>
      </c>
    </row>
    <row r="2251" spans="1:2" x14ac:dyDescent="0.3">
      <c r="A2251" s="5">
        <v>3500</v>
      </c>
      <c r="B2251" s="5" t="s">
        <v>8218</v>
      </c>
    </row>
    <row r="2252" spans="1:2" x14ac:dyDescent="0.3">
      <c r="A2252" s="5">
        <v>25000</v>
      </c>
      <c r="B2252" s="5" t="s">
        <v>8218</v>
      </c>
    </row>
    <row r="2253" spans="1:2" x14ac:dyDescent="0.3">
      <c r="A2253" s="5">
        <v>8500</v>
      </c>
      <c r="B2253" s="5" t="s">
        <v>8218</v>
      </c>
    </row>
    <row r="2254" spans="1:2" x14ac:dyDescent="0.3">
      <c r="A2254" s="5">
        <v>9000</v>
      </c>
      <c r="B2254" s="5" t="s">
        <v>8218</v>
      </c>
    </row>
    <row r="2255" spans="1:2" x14ac:dyDescent="0.3">
      <c r="A2255" s="5">
        <v>8000</v>
      </c>
      <c r="B2255" s="5" t="s">
        <v>8218</v>
      </c>
    </row>
    <row r="2256" spans="1:2" x14ac:dyDescent="0.3">
      <c r="A2256" s="5">
        <v>500</v>
      </c>
      <c r="B2256" s="5" t="s">
        <v>8218</v>
      </c>
    </row>
    <row r="2257" spans="1:2" x14ac:dyDescent="0.3">
      <c r="A2257" s="5">
        <v>3950</v>
      </c>
      <c r="B2257" s="5" t="s">
        <v>8218</v>
      </c>
    </row>
    <row r="2258" spans="1:2" x14ac:dyDescent="0.3">
      <c r="A2258" s="5">
        <v>480</v>
      </c>
      <c r="B2258" s="5" t="s">
        <v>8218</v>
      </c>
    </row>
    <row r="2259" spans="1:2" x14ac:dyDescent="0.3">
      <c r="A2259" s="5">
        <v>2500</v>
      </c>
      <c r="B2259" s="5" t="s">
        <v>8218</v>
      </c>
    </row>
    <row r="2260" spans="1:2" x14ac:dyDescent="0.3">
      <c r="A2260" s="5">
        <v>2200</v>
      </c>
      <c r="B2260" s="5" t="s">
        <v>8218</v>
      </c>
    </row>
    <row r="2261" spans="1:2" x14ac:dyDescent="0.3">
      <c r="A2261" s="5">
        <v>1000</v>
      </c>
      <c r="B2261" s="5" t="s">
        <v>8218</v>
      </c>
    </row>
    <row r="2262" spans="1:2" x14ac:dyDescent="0.3">
      <c r="A2262" s="5">
        <v>2500</v>
      </c>
      <c r="B2262" s="5" t="s">
        <v>8218</v>
      </c>
    </row>
    <row r="2263" spans="1:2" x14ac:dyDescent="0.3">
      <c r="A2263" s="5">
        <v>1000</v>
      </c>
      <c r="B2263" s="5" t="s">
        <v>8218</v>
      </c>
    </row>
    <row r="2264" spans="1:2" x14ac:dyDescent="0.3">
      <c r="A2264" s="5">
        <v>3300</v>
      </c>
      <c r="B2264" s="5" t="s">
        <v>8218</v>
      </c>
    </row>
    <row r="2265" spans="1:2" x14ac:dyDescent="0.3">
      <c r="A2265" s="5">
        <v>7500</v>
      </c>
      <c r="B2265" s="5" t="s">
        <v>8218</v>
      </c>
    </row>
    <row r="2266" spans="1:2" x14ac:dyDescent="0.3">
      <c r="A2266" s="5">
        <v>6000</v>
      </c>
      <c r="B2266" s="5" t="s">
        <v>8218</v>
      </c>
    </row>
    <row r="2267" spans="1:2" x14ac:dyDescent="0.3">
      <c r="A2267" s="5">
        <v>200</v>
      </c>
      <c r="B2267" s="5" t="s">
        <v>8218</v>
      </c>
    </row>
    <row r="2268" spans="1:2" x14ac:dyDescent="0.3">
      <c r="A2268" s="5">
        <v>1500</v>
      </c>
      <c r="B2268" s="5" t="s">
        <v>8218</v>
      </c>
    </row>
    <row r="2269" spans="1:2" x14ac:dyDescent="0.3">
      <c r="A2269" s="5">
        <v>20000</v>
      </c>
      <c r="B2269" s="5" t="s">
        <v>8218</v>
      </c>
    </row>
    <row r="2270" spans="1:2" x14ac:dyDescent="0.3">
      <c r="A2270" s="5">
        <v>28000</v>
      </c>
      <c r="B2270" s="5" t="s">
        <v>8218</v>
      </c>
    </row>
    <row r="2271" spans="1:2" x14ac:dyDescent="0.3">
      <c r="A2271" s="5">
        <v>2500</v>
      </c>
      <c r="B2271" s="5" t="s">
        <v>8218</v>
      </c>
    </row>
    <row r="2272" spans="1:2" x14ac:dyDescent="0.3">
      <c r="A2272" s="5">
        <v>25000</v>
      </c>
      <c r="B2272" s="5" t="s">
        <v>8218</v>
      </c>
    </row>
    <row r="2273" spans="1:2" x14ac:dyDescent="0.3">
      <c r="A2273" s="5">
        <v>20000</v>
      </c>
      <c r="B2273" s="5" t="s">
        <v>8218</v>
      </c>
    </row>
    <row r="2274" spans="1:2" x14ac:dyDescent="0.3">
      <c r="A2274" s="5">
        <v>1000</v>
      </c>
      <c r="B2274" s="5" t="s">
        <v>8218</v>
      </c>
    </row>
    <row r="2275" spans="1:2" x14ac:dyDescent="0.3">
      <c r="A2275" s="5">
        <v>2500</v>
      </c>
      <c r="B2275" s="5" t="s">
        <v>8218</v>
      </c>
    </row>
    <row r="2276" spans="1:2" x14ac:dyDescent="0.3">
      <c r="A2276" s="5">
        <v>2500</v>
      </c>
      <c r="B2276" s="5" t="s">
        <v>8218</v>
      </c>
    </row>
    <row r="2277" spans="1:2" x14ac:dyDescent="0.3">
      <c r="A2277" s="5">
        <v>650</v>
      </c>
      <c r="B2277" s="5" t="s">
        <v>8218</v>
      </c>
    </row>
    <row r="2278" spans="1:2" x14ac:dyDescent="0.3">
      <c r="A2278" s="5">
        <v>4589</v>
      </c>
      <c r="B2278" s="5" t="s">
        <v>8218</v>
      </c>
    </row>
    <row r="2279" spans="1:2" x14ac:dyDescent="0.3">
      <c r="A2279" s="5">
        <v>8500</v>
      </c>
      <c r="B2279" s="5" t="s">
        <v>8218</v>
      </c>
    </row>
    <row r="2280" spans="1:2" x14ac:dyDescent="0.3">
      <c r="A2280" s="5">
        <v>2000</v>
      </c>
      <c r="B2280" s="5" t="s">
        <v>8218</v>
      </c>
    </row>
    <row r="2281" spans="1:2" x14ac:dyDescent="0.3">
      <c r="A2281" s="5">
        <v>1000</v>
      </c>
      <c r="B2281" s="5" t="s">
        <v>8218</v>
      </c>
    </row>
    <row r="2282" spans="1:2" x14ac:dyDescent="0.3">
      <c r="A2282" s="5">
        <v>9800</v>
      </c>
      <c r="B2282" s="5" t="s">
        <v>8218</v>
      </c>
    </row>
    <row r="2283" spans="1:2" x14ac:dyDescent="0.3">
      <c r="A2283" s="5">
        <v>300</v>
      </c>
      <c r="B2283" s="5" t="s">
        <v>8218</v>
      </c>
    </row>
    <row r="2284" spans="1:2" x14ac:dyDescent="0.3">
      <c r="A2284" s="5">
        <v>750</v>
      </c>
      <c r="B2284" s="5" t="s">
        <v>8218</v>
      </c>
    </row>
    <row r="2285" spans="1:2" x14ac:dyDescent="0.3">
      <c r="A2285" s="5">
        <v>3000</v>
      </c>
      <c r="B2285" s="5" t="s">
        <v>8218</v>
      </c>
    </row>
    <row r="2286" spans="1:2" x14ac:dyDescent="0.3">
      <c r="A2286" s="5">
        <v>6000</v>
      </c>
      <c r="B2286" s="5" t="s">
        <v>8218</v>
      </c>
    </row>
    <row r="2287" spans="1:2" x14ac:dyDescent="0.3">
      <c r="A2287" s="5">
        <v>3000</v>
      </c>
      <c r="B2287" s="5" t="s">
        <v>8218</v>
      </c>
    </row>
    <row r="2288" spans="1:2" x14ac:dyDescent="0.3">
      <c r="A2288" s="5">
        <v>1500</v>
      </c>
      <c r="B2288" s="5" t="s">
        <v>8218</v>
      </c>
    </row>
    <row r="2289" spans="1:2" x14ac:dyDescent="0.3">
      <c r="A2289" s="5">
        <v>4500</v>
      </c>
      <c r="B2289" s="5" t="s">
        <v>8218</v>
      </c>
    </row>
    <row r="2290" spans="1:2" x14ac:dyDescent="0.3">
      <c r="A2290" s="5">
        <v>1000</v>
      </c>
      <c r="B2290" s="5" t="s">
        <v>8218</v>
      </c>
    </row>
    <row r="2291" spans="1:2" x14ac:dyDescent="0.3">
      <c r="A2291" s="5">
        <v>1500</v>
      </c>
      <c r="B2291" s="5" t="s">
        <v>8218</v>
      </c>
    </row>
    <row r="2292" spans="1:2" x14ac:dyDescent="0.3">
      <c r="A2292" s="5">
        <v>1500</v>
      </c>
      <c r="B2292" s="5" t="s">
        <v>8218</v>
      </c>
    </row>
    <row r="2293" spans="1:2" x14ac:dyDescent="0.3">
      <c r="A2293" s="5">
        <v>2500</v>
      </c>
      <c r="B2293" s="5" t="s">
        <v>8218</v>
      </c>
    </row>
    <row r="2294" spans="1:2" x14ac:dyDescent="0.3">
      <c r="A2294" s="5">
        <v>2000</v>
      </c>
      <c r="B2294" s="5" t="s">
        <v>8218</v>
      </c>
    </row>
    <row r="2295" spans="1:2" x14ac:dyDescent="0.3">
      <c r="A2295" s="5">
        <v>850</v>
      </c>
      <c r="B2295" s="5" t="s">
        <v>8218</v>
      </c>
    </row>
    <row r="2296" spans="1:2" x14ac:dyDescent="0.3">
      <c r="A2296" s="5">
        <v>5000</v>
      </c>
      <c r="B2296" s="5" t="s">
        <v>8218</v>
      </c>
    </row>
    <row r="2297" spans="1:2" x14ac:dyDescent="0.3">
      <c r="A2297" s="5">
        <v>1200</v>
      </c>
      <c r="B2297" s="5" t="s">
        <v>8218</v>
      </c>
    </row>
    <row r="2298" spans="1:2" x14ac:dyDescent="0.3">
      <c r="A2298" s="5">
        <v>7000</v>
      </c>
      <c r="B2298" s="5" t="s">
        <v>8218</v>
      </c>
    </row>
    <row r="2299" spans="1:2" x14ac:dyDescent="0.3">
      <c r="A2299" s="5">
        <v>1000</v>
      </c>
      <c r="B2299" s="5" t="s">
        <v>8218</v>
      </c>
    </row>
    <row r="2300" spans="1:2" x14ac:dyDescent="0.3">
      <c r="A2300" s="5">
        <v>30000</v>
      </c>
      <c r="B2300" s="5" t="s">
        <v>8218</v>
      </c>
    </row>
    <row r="2301" spans="1:2" x14ac:dyDescent="0.3">
      <c r="A2301" s="5">
        <v>300</v>
      </c>
      <c r="B2301" s="5" t="s">
        <v>8218</v>
      </c>
    </row>
    <row r="2302" spans="1:2" x14ac:dyDescent="0.3">
      <c r="A2302" s="5">
        <v>800</v>
      </c>
      <c r="B2302" s="5" t="s">
        <v>8218</v>
      </c>
    </row>
    <row r="2303" spans="1:2" x14ac:dyDescent="0.3">
      <c r="A2303" s="5">
        <v>5000</v>
      </c>
      <c r="B2303" s="5" t="s">
        <v>8218</v>
      </c>
    </row>
    <row r="2304" spans="1:2" x14ac:dyDescent="0.3">
      <c r="A2304" s="5">
        <v>2300</v>
      </c>
      <c r="B2304" s="5" t="s">
        <v>8218</v>
      </c>
    </row>
    <row r="2305" spans="1:2" x14ac:dyDescent="0.3">
      <c r="A2305" s="5">
        <v>6450</v>
      </c>
      <c r="B2305" s="5" t="s">
        <v>8218</v>
      </c>
    </row>
    <row r="2306" spans="1:2" x14ac:dyDescent="0.3">
      <c r="A2306" s="5">
        <v>6000</v>
      </c>
      <c r="B2306" s="5" t="s">
        <v>8218</v>
      </c>
    </row>
    <row r="2307" spans="1:2" x14ac:dyDescent="0.3">
      <c r="A2307" s="5">
        <v>18000</v>
      </c>
      <c r="B2307" s="5" t="s">
        <v>8218</v>
      </c>
    </row>
    <row r="2308" spans="1:2" x14ac:dyDescent="0.3">
      <c r="A2308" s="5">
        <v>3500</v>
      </c>
      <c r="B2308" s="5" t="s">
        <v>8218</v>
      </c>
    </row>
    <row r="2309" spans="1:2" x14ac:dyDescent="0.3">
      <c r="A2309" s="5">
        <v>1964.47</v>
      </c>
      <c r="B2309" s="5" t="s">
        <v>8218</v>
      </c>
    </row>
    <row r="2310" spans="1:2" x14ac:dyDescent="0.3">
      <c r="A2310" s="5">
        <v>50000</v>
      </c>
      <c r="B2310" s="5" t="s">
        <v>8218</v>
      </c>
    </row>
    <row r="2311" spans="1:2" x14ac:dyDescent="0.3">
      <c r="A2311" s="5">
        <v>6000</v>
      </c>
      <c r="B2311" s="5" t="s">
        <v>8218</v>
      </c>
    </row>
    <row r="2312" spans="1:2" x14ac:dyDescent="0.3">
      <c r="A2312" s="5">
        <v>18500</v>
      </c>
      <c r="B2312" s="5" t="s">
        <v>8218</v>
      </c>
    </row>
    <row r="2313" spans="1:2" x14ac:dyDescent="0.3">
      <c r="A2313" s="5">
        <v>9000</v>
      </c>
      <c r="B2313" s="5" t="s">
        <v>8218</v>
      </c>
    </row>
    <row r="2314" spans="1:2" x14ac:dyDescent="0.3">
      <c r="A2314" s="5">
        <v>3000</v>
      </c>
      <c r="B2314" s="5" t="s">
        <v>8218</v>
      </c>
    </row>
    <row r="2315" spans="1:2" x14ac:dyDescent="0.3">
      <c r="A2315" s="5">
        <v>5000</v>
      </c>
      <c r="B2315" s="5" t="s">
        <v>8218</v>
      </c>
    </row>
    <row r="2316" spans="1:2" x14ac:dyDescent="0.3">
      <c r="A2316" s="5">
        <v>1200</v>
      </c>
      <c r="B2316" s="5" t="s">
        <v>8218</v>
      </c>
    </row>
    <row r="2317" spans="1:2" x14ac:dyDescent="0.3">
      <c r="A2317" s="5">
        <v>2500</v>
      </c>
      <c r="B2317" s="5" t="s">
        <v>8218</v>
      </c>
    </row>
    <row r="2318" spans="1:2" x14ac:dyDescent="0.3">
      <c r="A2318" s="5">
        <v>15000</v>
      </c>
      <c r="B2318" s="5" t="s">
        <v>8218</v>
      </c>
    </row>
    <row r="2319" spans="1:2" x14ac:dyDescent="0.3">
      <c r="A2319" s="5">
        <v>400</v>
      </c>
      <c r="B2319" s="5" t="s">
        <v>8218</v>
      </c>
    </row>
    <row r="2320" spans="1:2" x14ac:dyDescent="0.3">
      <c r="A2320" s="5">
        <v>5000</v>
      </c>
      <c r="B2320" s="5" t="s">
        <v>8218</v>
      </c>
    </row>
    <row r="2321" spans="1:2" x14ac:dyDescent="0.3">
      <c r="A2321" s="5">
        <v>3000</v>
      </c>
      <c r="B2321" s="5" t="s">
        <v>8218</v>
      </c>
    </row>
    <row r="2322" spans="1:2" x14ac:dyDescent="0.3">
      <c r="A2322" s="5">
        <v>5000</v>
      </c>
      <c r="B2322" s="5" t="s">
        <v>8218</v>
      </c>
    </row>
    <row r="2323" spans="1:2" x14ac:dyDescent="0.3">
      <c r="A2323" s="5">
        <v>10557</v>
      </c>
      <c r="B2323" s="5" t="s">
        <v>8221</v>
      </c>
    </row>
    <row r="2324" spans="1:2" x14ac:dyDescent="0.3">
      <c r="A2324" s="5">
        <v>2700</v>
      </c>
      <c r="B2324" s="5" t="s">
        <v>8221</v>
      </c>
    </row>
    <row r="2325" spans="1:2" x14ac:dyDescent="0.3">
      <c r="A2325" s="5">
        <v>250</v>
      </c>
      <c r="B2325" s="5" t="s">
        <v>8221</v>
      </c>
    </row>
    <row r="2326" spans="1:2" x14ac:dyDescent="0.3">
      <c r="A2326" s="5">
        <v>7500</v>
      </c>
      <c r="B2326" s="5" t="s">
        <v>8221</v>
      </c>
    </row>
    <row r="2327" spans="1:2" x14ac:dyDescent="0.3">
      <c r="A2327" s="5">
        <v>1000</v>
      </c>
      <c r="B2327" s="5" t="s">
        <v>8221</v>
      </c>
    </row>
    <row r="2328" spans="1:2" x14ac:dyDescent="0.3">
      <c r="A2328" s="5">
        <v>15000</v>
      </c>
      <c r="B2328" s="5" t="s">
        <v>8221</v>
      </c>
    </row>
    <row r="2329" spans="1:2" x14ac:dyDescent="0.3">
      <c r="A2329" s="5">
        <v>35000</v>
      </c>
      <c r="B2329" s="5" t="s">
        <v>8218</v>
      </c>
    </row>
    <row r="2330" spans="1:2" x14ac:dyDescent="0.3">
      <c r="A2330" s="5">
        <v>10000</v>
      </c>
      <c r="B2330" s="5" t="s">
        <v>8218</v>
      </c>
    </row>
    <row r="2331" spans="1:2" x14ac:dyDescent="0.3">
      <c r="A2331" s="5">
        <v>25000</v>
      </c>
      <c r="B2331" s="5" t="s">
        <v>8218</v>
      </c>
    </row>
    <row r="2332" spans="1:2" x14ac:dyDescent="0.3">
      <c r="A2332" s="5">
        <v>35000</v>
      </c>
      <c r="B2332" s="5" t="s">
        <v>8218</v>
      </c>
    </row>
    <row r="2333" spans="1:2" x14ac:dyDescent="0.3">
      <c r="A2333" s="5">
        <v>8000</v>
      </c>
      <c r="B2333" s="5" t="s">
        <v>8218</v>
      </c>
    </row>
    <row r="2334" spans="1:2" x14ac:dyDescent="0.3">
      <c r="A2334" s="5">
        <v>25000</v>
      </c>
      <c r="B2334" s="5" t="s">
        <v>8218</v>
      </c>
    </row>
    <row r="2335" spans="1:2" x14ac:dyDescent="0.3">
      <c r="A2335" s="5">
        <v>600</v>
      </c>
      <c r="B2335" s="5" t="s">
        <v>8218</v>
      </c>
    </row>
    <row r="2336" spans="1:2" x14ac:dyDescent="0.3">
      <c r="A2336" s="5">
        <v>4000</v>
      </c>
      <c r="B2336" s="5" t="s">
        <v>8218</v>
      </c>
    </row>
    <row r="2337" spans="1:2" x14ac:dyDescent="0.3">
      <c r="A2337" s="5">
        <v>25000</v>
      </c>
      <c r="B2337" s="5" t="s">
        <v>8218</v>
      </c>
    </row>
    <row r="2338" spans="1:2" x14ac:dyDescent="0.3">
      <c r="A2338" s="5">
        <v>20000</v>
      </c>
      <c r="B2338" s="5" t="s">
        <v>8218</v>
      </c>
    </row>
    <row r="2339" spans="1:2" x14ac:dyDescent="0.3">
      <c r="A2339" s="5">
        <v>12000</v>
      </c>
      <c r="B2339" s="5" t="s">
        <v>8218</v>
      </c>
    </row>
    <row r="2340" spans="1:2" x14ac:dyDescent="0.3">
      <c r="A2340" s="5">
        <v>15000</v>
      </c>
      <c r="B2340" s="5" t="s">
        <v>8218</v>
      </c>
    </row>
    <row r="2341" spans="1:2" x14ac:dyDescent="0.3">
      <c r="A2341" s="5">
        <v>25000</v>
      </c>
      <c r="B2341" s="5" t="s">
        <v>8218</v>
      </c>
    </row>
    <row r="2342" spans="1:2" x14ac:dyDescent="0.3">
      <c r="A2342" s="5">
        <v>40000</v>
      </c>
      <c r="B2342" s="5" t="s">
        <v>8218</v>
      </c>
    </row>
    <row r="2343" spans="1:2" x14ac:dyDescent="0.3">
      <c r="A2343" s="5">
        <v>5000</v>
      </c>
      <c r="B2343" s="5" t="s">
        <v>8219</v>
      </c>
    </row>
    <row r="2344" spans="1:2" x14ac:dyDescent="0.3">
      <c r="A2344" s="5">
        <v>5500</v>
      </c>
      <c r="B2344" s="5" t="s">
        <v>8219</v>
      </c>
    </row>
    <row r="2345" spans="1:2" x14ac:dyDescent="0.3">
      <c r="A2345" s="5">
        <v>10000</v>
      </c>
      <c r="B2345" s="5" t="s">
        <v>8219</v>
      </c>
    </row>
    <row r="2346" spans="1:2" x14ac:dyDescent="0.3">
      <c r="A2346" s="5">
        <v>1000</v>
      </c>
      <c r="B2346" s="5" t="s">
        <v>8219</v>
      </c>
    </row>
    <row r="2347" spans="1:2" x14ac:dyDescent="0.3">
      <c r="A2347" s="5">
        <v>3000</v>
      </c>
      <c r="B2347" s="5" t="s">
        <v>8219</v>
      </c>
    </row>
    <row r="2348" spans="1:2" x14ac:dyDescent="0.3">
      <c r="A2348" s="5">
        <v>60000</v>
      </c>
      <c r="B2348" s="5" t="s">
        <v>8219</v>
      </c>
    </row>
    <row r="2349" spans="1:2" x14ac:dyDescent="0.3">
      <c r="A2349" s="5">
        <v>1000</v>
      </c>
      <c r="B2349" s="5" t="s">
        <v>8219</v>
      </c>
    </row>
    <row r="2350" spans="1:2" x14ac:dyDescent="0.3">
      <c r="A2350" s="5">
        <v>70000</v>
      </c>
      <c r="B2350" s="5" t="s">
        <v>8219</v>
      </c>
    </row>
    <row r="2351" spans="1:2" x14ac:dyDescent="0.3">
      <c r="A2351" s="5">
        <v>474900</v>
      </c>
      <c r="B2351" s="5" t="s">
        <v>8219</v>
      </c>
    </row>
    <row r="2352" spans="1:2" x14ac:dyDescent="0.3">
      <c r="A2352" s="5">
        <v>50000</v>
      </c>
      <c r="B2352" s="5" t="s">
        <v>8219</v>
      </c>
    </row>
    <row r="2353" spans="1:2" x14ac:dyDescent="0.3">
      <c r="A2353" s="5">
        <v>18900</v>
      </c>
      <c r="B2353" s="5" t="s">
        <v>8219</v>
      </c>
    </row>
    <row r="2354" spans="1:2" x14ac:dyDescent="0.3">
      <c r="A2354" s="5">
        <v>2000</v>
      </c>
      <c r="B2354" s="5" t="s">
        <v>8219</v>
      </c>
    </row>
    <row r="2355" spans="1:2" x14ac:dyDescent="0.3">
      <c r="A2355" s="5">
        <v>1000</v>
      </c>
      <c r="B2355" s="5" t="s">
        <v>8219</v>
      </c>
    </row>
    <row r="2356" spans="1:2" x14ac:dyDescent="0.3">
      <c r="A2356" s="5">
        <v>35000</v>
      </c>
      <c r="B2356" s="5" t="s">
        <v>8219</v>
      </c>
    </row>
    <row r="2357" spans="1:2" x14ac:dyDescent="0.3">
      <c r="A2357" s="5">
        <v>8000</v>
      </c>
      <c r="B2357" s="5" t="s">
        <v>8219</v>
      </c>
    </row>
    <row r="2358" spans="1:2" x14ac:dyDescent="0.3">
      <c r="A2358" s="5">
        <v>10000</v>
      </c>
      <c r="B2358" s="5" t="s">
        <v>8219</v>
      </c>
    </row>
    <row r="2359" spans="1:2" x14ac:dyDescent="0.3">
      <c r="A2359" s="5">
        <v>27000</v>
      </c>
      <c r="B2359" s="5" t="s">
        <v>8219</v>
      </c>
    </row>
    <row r="2360" spans="1:2" x14ac:dyDescent="0.3">
      <c r="A2360" s="5">
        <v>1500</v>
      </c>
      <c r="B2360" s="5" t="s">
        <v>8219</v>
      </c>
    </row>
    <row r="2361" spans="1:2" x14ac:dyDescent="0.3">
      <c r="A2361" s="5">
        <v>7500</v>
      </c>
      <c r="B2361" s="5" t="s">
        <v>8219</v>
      </c>
    </row>
    <row r="2362" spans="1:2" x14ac:dyDescent="0.3">
      <c r="A2362" s="5">
        <v>5000</v>
      </c>
      <c r="B2362" s="5" t="s">
        <v>8219</v>
      </c>
    </row>
    <row r="2363" spans="1:2" x14ac:dyDescent="0.3">
      <c r="A2363" s="5">
        <v>200</v>
      </c>
      <c r="B2363" s="5" t="s">
        <v>8219</v>
      </c>
    </row>
    <row r="2364" spans="1:2" x14ac:dyDescent="0.3">
      <c r="A2364" s="5">
        <v>420</v>
      </c>
      <c r="B2364" s="5" t="s">
        <v>8219</v>
      </c>
    </row>
    <row r="2365" spans="1:2" x14ac:dyDescent="0.3">
      <c r="A2365" s="5">
        <v>175000</v>
      </c>
      <c r="B2365" s="5" t="s">
        <v>8219</v>
      </c>
    </row>
    <row r="2366" spans="1:2" x14ac:dyDescent="0.3">
      <c r="A2366" s="5">
        <v>128</v>
      </c>
      <c r="B2366" s="5" t="s">
        <v>8219</v>
      </c>
    </row>
    <row r="2367" spans="1:2" x14ac:dyDescent="0.3">
      <c r="A2367" s="5">
        <v>1000</v>
      </c>
      <c r="B2367" s="5" t="s">
        <v>8219</v>
      </c>
    </row>
    <row r="2368" spans="1:2" x14ac:dyDescent="0.3">
      <c r="A2368" s="5">
        <v>25000</v>
      </c>
      <c r="B2368" s="5" t="s">
        <v>8219</v>
      </c>
    </row>
    <row r="2369" spans="1:2" x14ac:dyDescent="0.3">
      <c r="A2369" s="5">
        <v>50000</v>
      </c>
      <c r="B2369" s="5" t="s">
        <v>8219</v>
      </c>
    </row>
    <row r="2370" spans="1:2" x14ac:dyDescent="0.3">
      <c r="A2370" s="5">
        <v>40000</v>
      </c>
      <c r="B2370" s="5" t="s">
        <v>8219</v>
      </c>
    </row>
    <row r="2371" spans="1:2" x14ac:dyDescent="0.3">
      <c r="A2371" s="5">
        <v>25000</v>
      </c>
      <c r="B2371" s="5" t="s">
        <v>8219</v>
      </c>
    </row>
    <row r="2372" spans="1:2" x14ac:dyDescent="0.3">
      <c r="A2372" s="5">
        <v>25000</v>
      </c>
      <c r="B2372" s="5" t="s">
        <v>8219</v>
      </c>
    </row>
    <row r="2373" spans="1:2" x14ac:dyDescent="0.3">
      <c r="A2373" s="5">
        <v>2000</v>
      </c>
      <c r="B2373" s="5" t="s">
        <v>8219</v>
      </c>
    </row>
    <row r="2374" spans="1:2" x14ac:dyDescent="0.3">
      <c r="A2374" s="5">
        <v>5500</v>
      </c>
      <c r="B2374" s="5" t="s">
        <v>8219</v>
      </c>
    </row>
    <row r="2375" spans="1:2" x14ac:dyDescent="0.3">
      <c r="A2375" s="5">
        <v>850000</v>
      </c>
      <c r="B2375" s="5" t="s">
        <v>8219</v>
      </c>
    </row>
    <row r="2376" spans="1:2" x14ac:dyDescent="0.3">
      <c r="A2376" s="5">
        <v>22000</v>
      </c>
      <c r="B2376" s="5" t="s">
        <v>8219</v>
      </c>
    </row>
    <row r="2377" spans="1:2" x14ac:dyDescent="0.3">
      <c r="A2377" s="5">
        <v>10000</v>
      </c>
      <c r="B2377" s="5" t="s">
        <v>8219</v>
      </c>
    </row>
    <row r="2378" spans="1:2" x14ac:dyDescent="0.3">
      <c r="A2378" s="5">
        <v>3000</v>
      </c>
      <c r="B2378" s="5" t="s">
        <v>8219</v>
      </c>
    </row>
    <row r="2379" spans="1:2" x14ac:dyDescent="0.3">
      <c r="A2379" s="5">
        <v>2500</v>
      </c>
      <c r="B2379" s="5" t="s">
        <v>8219</v>
      </c>
    </row>
    <row r="2380" spans="1:2" x14ac:dyDescent="0.3">
      <c r="A2380" s="5">
        <v>110000</v>
      </c>
      <c r="B2380" s="5" t="s">
        <v>8219</v>
      </c>
    </row>
    <row r="2381" spans="1:2" x14ac:dyDescent="0.3">
      <c r="A2381" s="5">
        <v>30000</v>
      </c>
      <c r="B2381" s="5" t="s">
        <v>8219</v>
      </c>
    </row>
    <row r="2382" spans="1:2" x14ac:dyDescent="0.3">
      <c r="A2382" s="5">
        <v>15000</v>
      </c>
      <c r="B2382" s="5" t="s">
        <v>8219</v>
      </c>
    </row>
    <row r="2383" spans="1:2" x14ac:dyDescent="0.3">
      <c r="A2383" s="5">
        <v>86350</v>
      </c>
      <c r="B2383" s="5" t="s">
        <v>8219</v>
      </c>
    </row>
    <row r="2384" spans="1:2" x14ac:dyDescent="0.3">
      <c r="A2384" s="5">
        <v>3000</v>
      </c>
      <c r="B2384" s="5" t="s">
        <v>8219</v>
      </c>
    </row>
    <row r="2385" spans="1:2" x14ac:dyDescent="0.3">
      <c r="A2385" s="5">
        <v>10000</v>
      </c>
      <c r="B2385" s="5" t="s">
        <v>8219</v>
      </c>
    </row>
    <row r="2386" spans="1:2" x14ac:dyDescent="0.3">
      <c r="A2386" s="5">
        <v>1000</v>
      </c>
      <c r="B2386" s="5" t="s">
        <v>8219</v>
      </c>
    </row>
    <row r="2387" spans="1:2" x14ac:dyDescent="0.3">
      <c r="A2387" s="5">
        <v>65000</v>
      </c>
      <c r="B2387" s="5" t="s">
        <v>8219</v>
      </c>
    </row>
    <row r="2388" spans="1:2" x14ac:dyDescent="0.3">
      <c r="A2388" s="5">
        <v>30000</v>
      </c>
      <c r="B2388" s="5" t="s">
        <v>8219</v>
      </c>
    </row>
    <row r="2389" spans="1:2" x14ac:dyDescent="0.3">
      <c r="A2389" s="5">
        <v>150000</v>
      </c>
      <c r="B2389" s="5" t="s">
        <v>8219</v>
      </c>
    </row>
    <row r="2390" spans="1:2" x14ac:dyDescent="0.3">
      <c r="A2390" s="5">
        <v>37000</v>
      </c>
      <c r="B2390" s="5" t="s">
        <v>8219</v>
      </c>
    </row>
    <row r="2391" spans="1:2" x14ac:dyDescent="0.3">
      <c r="A2391" s="5">
        <v>16000</v>
      </c>
      <c r="B2391" s="5" t="s">
        <v>8219</v>
      </c>
    </row>
    <row r="2392" spans="1:2" x14ac:dyDescent="0.3">
      <c r="A2392" s="5">
        <v>510000</v>
      </c>
      <c r="B2392" s="5" t="s">
        <v>8219</v>
      </c>
    </row>
    <row r="2393" spans="1:2" x14ac:dyDescent="0.3">
      <c r="A2393" s="5">
        <v>20000</v>
      </c>
      <c r="B2393" s="5" t="s">
        <v>8219</v>
      </c>
    </row>
    <row r="2394" spans="1:2" x14ac:dyDescent="0.3">
      <c r="A2394" s="5">
        <v>4200</v>
      </c>
      <c r="B2394" s="5" t="s">
        <v>8219</v>
      </c>
    </row>
    <row r="2395" spans="1:2" x14ac:dyDescent="0.3">
      <c r="A2395" s="5">
        <v>100000</v>
      </c>
      <c r="B2395" s="5" t="s">
        <v>8219</v>
      </c>
    </row>
    <row r="2396" spans="1:2" x14ac:dyDescent="0.3">
      <c r="A2396" s="5">
        <v>5000</v>
      </c>
      <c r="B2396" s="5" t="s">
        <v>8219</v>
      </c>
    </row>
    <row r="2397" spans="1:2" x14ac:dyDescent="0.3">
      <c r="A2397" s="5">
        <v>33000</v>
      </c>
      <c r="B2397" s="5" t="s">
        <v>8219</v>
      </c>
    </row>
    <row r="2398" spans="1:2" x14ac:dyDescent="0.3">
      <c r="A2398" s="5">
        <v>5000</v>
      </c>
      <c r="B2398" s="5" t="s">
        <v>8219</v>
      </c>
    </row>
    <row r="2399" spans="1:2" x14ac:dyDescent="0.3">
      <c r="A2399" s="5">
        <v>124000</v>
      </c>
      <c r="B2399" s="5" t="s">
        <v>8219</v>
      </c>
    </row>
    <row r="2400" spans="1:2" x14ac:dyDescent="0.3">
      <c r="A2400" s="5">
        <v>4000</v>
      </c>
      <c r="B2400" s="5" t="s">
        <v>8219</v>
      </c>
    </row>
    <row r="2401" spans="1:2" x14ac:dyDescent="0.3">
      <c r="A2401" s="5">
        <v>13000</v>
      </c>
      <c r="B2401" s="5" t="s">
        <v>8219</v>
      </c>
    </row>
    <row r="2402" spans="1:2" x14ac:dyDescent="0.3">
      <c r="A2402" s="5">
        <v>50000</v>
      </c>
      <c r="B2402" s="5" t="s">
        <v>8219</v>
      </c>
    </row>
    <row r="2403" spans="1:2" x14ac:dyDescent="0.3">
      <c r="A2403" s="5">
        <v>28000</v>
      </c>
      <c r="B2403" s="5" t="s">
        <v>8220</v>
      </c>
    </row>
    <row r="2404" spans="1:2" x14ac:dyDescent="0.3">
      <c r="A2404" s="5">
        <v>12000</v>
      </c>
      <c r="B2404" s="5" t="s">
        <v>8220</v>
      </c>
    </row>
    <row r="2405" spans="1:2" x14ac:dyDescent="0.3">
      <c r="A2405" s="5">
        <v>1200</v>
      </c>
      <c r="B2405" s="5" t="s">
        <v>8220</v>
      </c>
    </row>
    <row r="2406" spans="1:2" x14ac:dyDescent="0.3">
      <c r="A2406" s="5">
        <v>15000</v>
      </c>
      <c r="B2406" s="5" t="s">
        <v>8220</v>
      </c>
    </row>
    <row r="2407" spans="1:2" x14ac:dyDescent="0.3">
      <c r="A2407" s="5">
        <v>5000</v>
      </c>
      <c r="B2407" s="5" t="s">
        <v>8220</v>
      </c>
    </row>
    <row r="2408" spans="1:2" x14ac:dyDescent="0.3">
      <c r="A2408" s="5">
        <v>3250</v>
      </c>
      <c r="B2408" s="5" t="s">
        <v>8220</v>
      </c>
    </row>
    <row r="2409" spans="1:2" x14ac:dyDescent="0.3">
      <c r="A2409" s="5">
        <v>22000</v>
      </c>
      <c r="B2409" s="5" t="s">
        <v>8220</v>
      </c>
    </row>
    <row r="2410" spans="1:2" x14ac:dyDescent="0.3">
      <c r="A2410" s="5">
        <v>15000</v>
      </c>
      <c r="B2410" s="5" t="s">
        <v>8220</v>
      </c>
    </row>
    <row r="2411" spans="1:2" x14ac:dyDescent="0.3">
      <c r="A2411" s="5">
        <v>25000</v>
      </c>
      <c r="B2411" s="5" t="s">
        <v>8220</v>
      </c>
    </row>
    <row r="2412" spans="1:2" x14ac:dyDescent="0.3">
      <c r="A2412" s="5">
        <v>15000</v>
      </c>
      <c r="B2412" s="5" t="s">
        <v>8220</v>
      </c>
    </row>
    <row r="2413" spans="1:2" x14ac:dyDescent="0.3">
      <c r="A2413" s="5">
        <v>25000</v>
      </c>
      <c r="B2413" s="5" t="s">
        <v>8220</v>
      </c>
    </row>
    <row r="2414" spans="1:2" x14ac:dyDescent="0.3">
      <c r="A2414" s="5">
        <v>8000</v>
      </c>
      <c r="B2414" s="5" t="s">
        <v>8220</v>
      </c>
    </row>
    <row r="2415" spans="1:2" x14ac:dyDescent="0.3">
      <c r="A2415" s="5">
        <v>3000</v>
      </c>
      <c r="B2415" s="5" t="s">
        <v>8220</v>
      </c>
    </row>
    <row r="2416" spans="1:2" x14ac:dyDescent="0.3">
      <c r="A2416" s="5">
        <v>15000</v>
      </c>
      <c r="B2416" s="5" t="s">
        <v>8220</v>
      </c>
    </row>
    <row r="2417" spans="1:2" x14ac:dyDescent="0.3">
      <c r="A2417" s="5">
        <v>60000</v>
      </c>
      <c r="B2417" s="5" t="s">
        <v>8220</v>
      </c>
    </row>
    <row r="2418" spans="1:2" x14ac:dyDescent="0.3">
      <c r="A2418" s="5">
        <v>20000</v>
      </c>
      <c r="B2418" s="5" t="s">
        <v>8220</v>
      </c>
    </row>
    <row r="2419" spans="1:2" x14ac:dyDescent="0.3">
      <c r="A2419" s="5">
        <v>1000</v>
      </c>
      <c r="B2419" s="5" t="s">
        <v>8220</v>
      </c>
    </row>
    <row r="2420" spans="1:2" x14ac:dyDescent="0.3">
      <c r="A2420" s="5">
        <v>25000</v>
      </c>
      <c r="B2420" s="5" t="s">
        <v>8220</v>
      </c>
    </row>
    <row r="2421" spans="1:2" x14ac:dyDescent="0.3">
      <c r="A2421" s="5">
        <v>3000</v>
      </c>
      <c r="B2421" s="5" t="s">
        <v>8220</v>
      </c>
    </row>
    <row r="2422" spans="1:2" x14ac:dyDescent="0.3">
      <c r="A2422" s="5">
        <v>16870</v>
      </c>
      <c r="B2422" s="5" t="s">
        <v>8220</v>
      </c>
    </row>
    <row r="2423" spans="1:2" x14ac:dyDescent="0.3">
      <c r="A2423" s="5">
        <v>6000</v>
      </c>
      <c r="B2423" s="5" t="s">
        <v>8220</v>
      </c>
    </row>
    <row r="2424" spans="1:2" x14ac:dyDescent="0.3">
      <c r="A2424" s="5">
        <v>500</v>
      </c>
      <c r="B2424" s="5" t="s">
        <v>8220</v>
      </c>
    </row>
    <row r="2425" spans="1:2" x14ac:dyDescent="0.3">
      <c r="A2425" s="5">
        <v>60000</v>
      </c>
      <c r="B2425" s="5" t="s">
        <v>8220</v>
      </c>
    </row>
    <row r="2426" spans="1:2" x14ac:dyDescent="0.3">
      <c r="A2426" s="5">
        <v>25000</v>
      </c>
      <c r="B2426" s="5" t="s">
        <v>8220</v>
      </c>
    </row>
    <row r="2427" spans="1:2" x14ac:dyDescent="0.3">
      <c r="A2427" s="5">
        <v>3500</v>
      </c>
      <c r="B2427" s="5" t="s">
        <v>8220</v>
      </c>
    </row>
    <row r="2428" spans="1:2" x14ac:dyDescent="0.3">
      <c r="A2428" s="5">
        <v>20000</v>
      </c>
      <c r="B2428" s="5" t="s">
        <v>8220</v>
      </c>
    </row>
    <row r="2429" spans="1:2" x14ac:dyDescent="0.3">
      <c r="A2429" s="5">
        <v>50000</v>
      </c>
      <c r="B2429" s="5" t="s">
        <v>8220</v>
      </c>
    </row>
    <row r="2430" spans="1:2" x14ac:dyDescent="0.3">
      <c r="A2430" s="5">
        <v>35000</v>
      </c>
      <c r="B2430" s="5" t="s">
        <v>8220</v>
      </c>
    </row>
    <row r="2431" spans="1:2" x14ac:dyDescent="0.3">
      <c r="A2431" s="5">
        <v>140000</v>
      </c>
      <c r="B2431" s="5" t="s">
        <v>8220</v>
      </c>
    </row>
    <row r="2432" spans="1:2" x14ac:dyDescent="0.3">
      <c r="A2432" s="5">
        <v>3000</v>
      </c>
      <c r="B2432" s="5" t="s">
        <v>8220</v>
      </c>
    </row>
    <row r="2433" spans="1:2" x14ac:dyDescent="0.3">
      <c r="A2433" s="5">
        <v>100000</v>
      </c>
      <c r="B2433" s="5" t="s">
        <v>8220</v>
      </c>
    </row>
    <row r="2434" spans="1:2" x14ac:dyDescent="0.3">
      <c r="A2434" s="5">
        <v>14000</v>
      </c>
      <c r="B2434" s="5" t="s">
        <v>8220</v>
      </c>
    </row>
    <row r="2435" spans="1:2" x14ac:dyDescent="0.3">
      <c r="A2435" s="5">
        <v>10000</v>
      </c>
      <c r="B2435" s="5" t="s">
        <v>8220</v>
      </c>
    </row>
    <row r="2436" spans="1:2" x14ac:dyDescent="0.3">
      <c r="A2436" s="5">
        <v>20000</v>
      </c>
      <c r="B2436" s="5" t="s">
        <v>8220</v>
      </c>
    </row>
    <row r="2437" spans="1:2" x14ac:dyDescent="0.3">
      <c r="A2437" s="5">
        <v>250000</v>
      </c>
      <c r="B2437" s="5" t="s">
        <v>8220</v>
      </c>
    </row>
    <row r="2438" spans="1:2" x14ac:dyDescent="0.3">
      <c r="A2438" s="5">
        <v>117000</v>
      </c>
      <c r="B2438" s="5" t="s">
        <v>8220</v>
      </c>
    </row>
    <row r="2439" spans="1:2" x14ac:dyDescent="0.3">
      <c r="A2439" s="5">
        <v>8000</v>
      </c>
      <c r="B2439" s="5" t="s">
        <v>8220</v>
      </c>
    </row>
    <row r="2440" spans="1:2" x14ac:dyDescent="0.3">
      <c r="A2440" s="5">
        <v>15000</v>
      </c>
      <c r="B2440" s="5" t="s">
        <v>8220</v>
      </c>
    </row>
    <row r="2441" spans="1:2" x14ac:dyDescent="0.3">
      <c r="A2441" s="5">
        <v>10000</v>
      </c>
      <c r="B2441" s="5" t="s">
        <v>8220</v>
      </c>
    </row>
    <row r="2442" spans="1:2" x14ac:dyDescent="0.3">
      <c r="A2442" s="5">
        <v>5000</v>
      </c>
      <c r="B2442" s="5" t="s">
        <v>8220</v>
      </c>
    </row>
    <row r="2443" spans="1:2" x14ac:dyDescent="0.3">
      <c r="A2443" s="5">
        <v>7500</v>
      </c>
      <c r="B2443" s="5" t="s">
        <v>8218</v>
      </c>
    </row>
    <row r="2444" spans="1:2" x14ac:dyDescent="0.3">
      <c r="A2444" s="5">
        <v>24000</v>
      </c>
      <c r="B2444" s="5" t="s">
        <v>8218</v>
      </c>
    </row>
    <row r="2445" spans="1:2" x14ac:dyDescent="0.3">
      <c r="A2445" s="5">
        <v>20000</v>
      </c>
      <c r="B2445" s="5" t="s">
        <v>8218</v>
      </c>
    </row>
    <row r="2446" spans="1:2" x14ac:dyDescent="0.3">
      <c r="A2446" s="5">
        <v>3000</v>
      </c>
      <c r="B2446" s="5" t="s">
        <v>8218</v>
      </c>
    </row>
    <row r="2447" spans="1:2" x14ac:dyDescent="0.3">
      <c r="A2447" s="5">
        <v>5000</v>
      </c>
      <c r="B2447" s="5" t="s">
        <v>8218</v>
      </c>
    </row>
    <row r="2448" spans="1:2" x14ac:dyDescent="0.3">
      <c r="A2448" s="5">
        <v>5000</v>
      </c>
      <c r="B2448" s="5" t="s">
        <v>8218</v>
      </c>
    </row>
    <row r="2449" spans="1:2" x14ac:dyDescent="0.3">
      <c r="A2449" s="5">
        <v>2500</v>
      </c>
      <c r="B2449" s="5" t="s">
        <v>8218</v>
      </c>
    </row>
    <row r="2450" spans="1:2" x14ac:dyDescent="0.3">
      <c r="A2450" s="5">
        <v>400</v>
      </c>
      <c r="B2450" s="5" t="s">
        <v>8218</v>
      </c>
    </row>
    <row r="2451" spans="1:2" x14ac:dyDescent="0.3">
      <c r="A2451" s="5">
        <v>10000</v>
      </c>
      <c r="B2451" s="5" t="s">
        <v>8218</v>
      </c>
    </row>
    <row r="2452" spans="1:2" x14ac:dyDescent="0.3">
      <c r="A2452" s="5">
        <v>15000</v>
      </c>
      <c r="B2452" s="5" t="s">
        <v>8218</v>
      </c>
    </row>
    <row r="2453" spans="1:2" x14ac:dyDescent="0.3">
      <c r="A2453" s="5">
        <v>10000</v>
      </c>
      <c r="B2453" s="5" t="s">
        <v>8218</v>
      </c>
    </row>
    <row r="2454" spans="1:2" x14ac:dyDescent="0.3">
      <c r="A2454" s="5">
        <v>600</v>
      </c>
      <c r="B2454" s="5" t="s">
        <v>8218</v>
      </c>
    </row>
    <row r="2455" spans="1:2" x14ac:dyDescent="0.3">
      <c r="A2455" s="5">
        <v>3000</v>
      </c>
      <c r="B2455" s="5" t="s">
        <v>8218</v>
      </c>
    </row>
    <row r="2456" spans="1:2" x14ac:dyDescent="0.3">
      <c r="A2456" s="5">
        <v>35000</v>
      </c>
      <c r="B2456" s="5" t="s">
        <v>8218</v>
      </c>
    </row>
    <row r="2457" spans="1:2" x14ac:dyDescent="0.3">
      <c r="A2457" s="5">
        <v>300</v>
      </c>
      <c r="B2457" s="5" t="s">
        <v>8218</v>
      </c>
    </row>
    <row r="2458" spans="1:2" x14ac:dyDescent="0.3">
      <c r="A2458" s="5">
        <v>1500</v>
      </c>
      <c r="B2458" s="5" t="s">
        <v>8218</v>
      </c>
    </row>
    <row r="2459" spans="1:2" x14ac:dyDescent="0.3">
      <c r="A2459" s="5">
        <v>23000</v>
      </c>
      <c r="B2459" s="5" t="s">
        <v>8218</v>
      </c>
    </row>
    <row r="2460" spans="1:2" x14ac:dyDescent="0.3">
      <c r="A2460" s="5">
        <v>5000</v>
      </c>
      <c r="B2460" s="5" t="s">
        <v>8218</v>
      </c>
    </row>
    <row r="2461" spans="1:2" x14ac:dyDescent="0.3">
      <c r="A2461" s="5">
        <v>30000</v>
      </c>
      <c r="B2461" s="5" t="s">
        <v>8218</v>
      </c>
    </row>
    <row r="2462" spans="1:2" x14ac:dyDescent="0.3">
      <c r="A2462" s="5">
        <v>8500</v>
      </c>
      <c r="B2462" s="5" t="s">
        <v>8218</v>
      </c>
    </row>
    <row r="2463" spans="1:2" x14ac:dyDescent="0.3">
      <c r="A2463" s="5">
        <v>7500</v>
      </c>
      <c r="B2463" s="5" t="s">
        <v>8218</v>
      </c>
    </row>
    <row r="2464" spans="1:2" x14ac:dyDescent="0.3">
      <c r="A2464" s="5">
        <v>3000</v>
      </c>
      <c r="B2464" s="5" t="s">
        <v>8218</v>
      </c>
    </row>
    <row r="2465" spans="1:2" x14ac:dyDescent="0.3">
      <c r="A2465" s="5">
        <v>2000</v>
      </c>
      <c r="B2465" s="5" t="s">
        <v>8218</v>
      </c>
    </row>
    <row r="2466" spans="1:2" x14ac:dyDescent="0.3">
      <c r="A2466" s="5">
        <v>2000</v>
      </c>
      <c r="B2466" s="5" t="s">
        <v>8218</v>
      </c>
    </row>
    <row r="2467" spans="1:2" x14ac:dyDescent="0.3">
      <c r="A2467" s="5">
        <v>700</v>
      </c>
      <c r="B2467" s="5" t="s">
        <v>8218</v>
      </c>
    </row>
    <row r="2468" spans="1:2" x14ac:dyDescent="0.3">
      <c r="A2468" s="5">
        <v>2500</v>
      </c>
      <c r="B2468" s="5" t="s">
        <v>8218</v>
      </c>
    </row>
    <row r="2469" spans="1:2" x14ac:dyDescent="0.3">
      <c r="A2469" s="5">
        <v>1000</v>
      </c>
      <c r="B2469" s="5" t="s">
        <v>8218</v>
      </c>
    </row>
    <row r="2470" spans="1:2" x14ac:dyDescent="0.3">
      <c r="A2470" s="5">
        <v>2000</v>
      </c>
      <c r="B2470" s="5" t="s">
        <v>8218</v>
      </c>
    </row>
    <row r="2471" spans="1:2" x14ac:dyDescent="0.3">
      <c r="A2471" s="5">
        <v>1200</v>
      </c>
      <c r="B2471" s="5" t="s">
        <v>8218</v>
      </c>
    </row>
    <row r="2472" spans="1:2" x14ac:dyDescent="0.3">
      <c r="A2472" s="5">
        <v>1000</v>
      </c>
      <c r="B2472" s="5" t="s">
        <v>8218</v>
      </c>
    </row>
    <row r="2473" spans="1:2" x14ac:dyDescent="0.3">
      <c r="A2473" s="5">
        <v>500</v>
      </c>
      <c r="B2473" s="5" t="s">
        <v>8218</v>
      </c>
    </row>
    <row r="2474" spans="1:2" x14ac:dyDescent="0.3">
      <c r="A2474" s="5">
        <v>7500</v>
      </c>
      <c r="B2474" s="5" t="s">
        <v>8218</v>
      </c>
    </row>
    <row r="2475" spans="1:2" x14ac:dyDescent="0.3">
      <c r="A2475" s="5">
        <v>2000</v>
      </c>
      <c r="B2475" s="5" t="s">
        <v>8218</v>
      </c>
    </row>
    <row r="2476" spans="1:2" x14ac:dyDescent="0.3">
      <c r="A2476" s="5">
        <v>5000</v>
      </c>
      <c r="B2476" s="5" t="s">
        <v>8218</v>
      </c>
    </row>
    <row r="2477" spans="1:2" x14ac:dyDescent="0.3">
      <c r="A2477" s="5">
        <v>2500</v>
      </c>
      <c r="B2477" s="5" t="s">
        <v>8218</v>
      </c>
    </row>
    <row r="2478" spans="1:2" x14ac:dyDescent="0.3">
      <c r="A2478" s="5">
        <v>3200</v>
      </c>
      <c r="B2478" s="5" t="s">
        <v>8218</v>
      </c>
    </row>
    <row r="2479" spans="1:2" x14ac:dyDescent="0.3">
      <c r="A2479" s="5">
        <v>750</v>
      </c>
      <c r="B2479" s="5" t="s">
        <v>8218</v>
      </c>
    </row>
    <row r="2480" spans="1:2" x14ac:dyDescent="0.3">
      <c r="A2480" s="5">
        <v>8000</v>
      </c>
      <c r="B2480" s="5" t="s">
        <v>8218</v>
      </c>
    </row>
    <row r="2481" spans="1:2" x14ac:dyDescent="0.3">
      <c r="A2481" s="5">
        <v>300</v>
      </c>
      <c r="B2481" s="5" t="s">
        <v>8218</v>
      </c>
    </row>
    <row r="2482" spans="1:2" x14ac:dyDescent="0.3">
      <c r="A2482" s="5">
        <v>2000</v>
      </c>
      <c r="B2482" s="5" t="s">
        <v>8218</v>
      </c>
    </row>
    <row r="2483" spans="1:2" x14ac:dyDescent="0.3">
      <c r="A2483" s="5">
        <v>4000</v>
      </c>
      <c r="B2483" s="5" t="s">
        <v>8218</v>
      </c>
    </row>
    <row r="2484" spans="1:2" x14ac:dyDescent="0.3">
      <c r="A2484" s="5">
        <v>1000</v>
      </c>
      <c r="B2484" s="5" t="s">
        <v>8218</v>
      </c>
    </row>
    <row r="2485" spans="1:2" x14ac:dyDescent="0.3">
      <c r="A2485" s="5">
        <v>1100</v>
      </c>
      <c r="B2485" s="5" t="s">
        <v>8218</v>
      </c>
    </row>
    <row r="2486" spans="1:2" x14ac:dyDescent="0.3">
      <c r="A2486" s="5">
        <v>3500</v>
      </c>
      <c r="B2486" s="5" t="s">
        <v>8218</v>
      </c>
    </row>
    <row r="2487" spans="1:2" x14ac:dyDescent="0.3">
      <c r="A2487" s="5">
        <v>2000</v>
      </c>
      <c r="B2487" s="5" t="s">
        <v>8218</v>
      </c>
    </row>
    <row r="2488" spans="1:2" x14ac:dyDescent="0.3">
      <c r="A2488" s="5">
        <v>300</v>
      </c>
      <c r="B2488" s="5" t="s">
        <v>8218</v>
      </c>
    </row>
    <row r="2489" spans="1:2" x14ac:dyDescent="0.3">
      <c r="A2489" s="5">
        <v>1500</v>
      </c>
      <c r="B2489" s="5" t="s">
        <v>8218</v>
      </c>
    </row>
    <row r="2490" spans="1:2" x14ac:dyDescent="0.3">
      <c r="A2490" s="5">
        <v>3000</v>
      </c>
      <c r="B2490" s="5" t="s">
        <v>8218</v>
      </c>
    </row>
    <row r="2491" spans="1:2" x14ac:dyDescent="0.3">
      <c r="A2491" s="5">
        <v>3500</v>
      </c>
      <c r="B2491" s="5" t="s">
        <v>8218</v>
      </c>
    </row>
    <row r="2492" spans="1:2" x14ac:dyDescent="0.3">
      <c r="A2492" s="5">
        <v>500</v>
      </c>
      <c r="B2492" s="5" t="s">
        <v>8218</v>
      </c>
    </row>
    <row r="2493" spans="1:2" x14ac:dyDescent="0.3">
      <c r="A2493" s="5">
        <v>500</v>
      </c>
      <c r="B2493" s="5" t="s">
        <v>8218</v>
      </c>
    </row>
    <row r="2494" spans="1:2" x14ac:dyDescent="0.3">
      <c r="A2494" s="5">
        <v>600</v>
      </c>
      <c r="B2494" s="5" t="s">
        <v>8218</v>
      </c>
    </row>
    <row r="2495" spans="1:2" x14ac:dyDescent="0.3">
      <c r="A2495" s="5">
        <v>20000</v>
      </c>
      <c r="B2495" s="5" t="s">
        <v>8218</v>
      </c>
    </row>
    <row r="2496" spans="1:2" x14ac:dyDescent="0.3">
      <c r="A2496" s="5">
        <v>1500</v>
      </c>
      <c r="B2496" s="5" t="s">
        <v>8218</v>
      </c>
    </row>
    <row r="2497" spans="1:2" x14ac:dyDescent="0.3">
      <c r="A2497" s="5">
        <v>1500</v>
      </c>
      <c r="B2497" s="5" t="s">
        <v>8218</v>
      </c>
    </row>
    <row r="2498" spans="1:2" x14ac:dyDescent="0.3">
      <c r="A2498" s="5">
        <v>6000</v>
      </c>
      <c r="B2498" s="5" t="s">
        <v>8218</v>
      </c>
    </row>
    <row r="2499" spans="1:2" x14ac:dyDescent="0.3">
      <c r="A2499" s="5">
        <v>4000</v>
      </c>
      <c r="B2499" s="5" t="s">
        <v>8218</v>
      </c>
    </row>
    <row r="2500" spans="1:2" x14ac:dyDescent="0.3">
      <c r="A2500" s="5">
        <v>1000</v>
      </c>
      <c r="B2500" s="5" t="s">
        <v>8218</v>
      </c>
    </row>
    <row r="2501" spans="1:2" x14ac:dyDescent="0.3">
      <c r="A2501" s="5">
        <v>4000</v>
      </c>
      <c r="B2501" s="5" t="s">
        <v>8218</v>
      </c>
    </row>
    <row r="2502" spans="1:2" x14ac:dyDescent="0.3">
      <c r="A2502" s="5">
        <v>600</v>
      </c>
      <c r="B2502" s="5" t="s">
        <v>8218</v>
      </c>
    </row>
    <row r="2503" spans="1:2" x14ac:dyDescent="0.3">
      <c r="A2503" s="5">
        <v>11000</v>
      </c>
      <c r="B2503" s="5" t="s">
        <v>8220</v>
      </c>
    </row>
    <row r="2504" spans="1:2" x14ac:dyDescent="0.3">
      <c r="A2504" s="5">
        <v>110000</v>
      </c>
      <c r="B2504" s="5" t="s">
        <v>8220</v>
      </c>
    </row>
    <row r="2505" spans="1:2" x14ac:dyDescent="0.3">
      <c r="A2505" s="5">
        <v>10000</v>
      </c>
      <c r="B2505" s="5" t="s">
        <v>8220</v>
      </c>
    </row>
    <row r="2506" spans="1:2" x14ac:dyDescent="0.3">
      <c r="A2506" s="5">
        <v>35000</v>
      </c>
      <c r="B2506" s="5" t="s">
        <v>8220</v>
      </c>
    </row>
    <row r="2507" spans="1:2" x14ac:dyDescent="0.3">
      <c r="A2507" s="5">
        <v>7000</v>
      </c>
      <c r="B2507" s="5" t="s">
        <v>8220</v>
      </c>
    </row>
    <row r="2508" spans="1:2" x14ac:dyDescent="0.3">
      <c r="A2508" s="5">
        <v>5000</v>
      </c>
      <c r="B2508" s="5" t="s">
        <v>8220</v>
      </c>
    </row>
    <row r="2509" spans="1:2" x14ac:dyDescent="0.3">
      <c r="A2509" s="5">
        <v>42850</v>
      </c>
      <c r="B2509" s="5" t="s">
        <v>8220</v>
      </c>
    </row>
    <row r="2510" spans="1:2" x14ac:dyDescent="0.3">
      <c r="A2510" s="5">
        <v>20000</v>
      </c>
      <c r="B2510" s="5" t="s">
        <v>8220</v>
      </c>
    </row>
    <row r="2511" spans="1:2" x14ac:dyDescent="0.3">
      <c r="A2511" s="5">
        <v>95000</v>
      </c>
      <c r="B2511" s="5" t="s">
        <v>8220</v>
      </c>
    </row>
    <row r="2512" spans="1:2" x14ac:dyDescent="0.3">
      <c r="A2512" s="5">
        <v>50000</v>
      </c>
      <c r="B2512" s="5" t="s">
        <v>8220</v>
      </c>
    </row>
    <row r="2513" spans="1:2" x14ac:dyDescent="0.3">
      <c r="A2513" s="5">
        <v>100000</v>
      </c>
      <c r="B2513" s="5" t="s">
        <v>8220</v>
      </c>
    </row>
    <row r="2514" spans="1:2" x14ac:dyDescent="0.3">
      <c r="A2514" s="5">
        <v>1150</v>
      </c>
      <c r="B2514" s="5" t="s">
        <v>8220</v>
      </c>
    </row>
    <row r="2515" spans="1:2" x14ac:dyDescent="0.3">
      <c r="A2515" s="5">
        <v>180000</v>
      </c>
      <c r="B2515" s="5" t="s">
        <v>8220</v>
      </c>
    </row>
    <row r="2516" spans="1:2" x14ac:dyDescent="0.3">
      <c r="A2516" s="5">
        <v>12000</v>
      </c>
      <c r="B2516" s="5" t="s">
        <v>8220</v>
      </c>
    </row>
    <row r="2517" spans="1:2" x14ac:dyDescent="0.3">
      <c r="A2517" s="5">
        <v>5000</v>
      </c>
      <c r="B2517" s="5" t="s">
        <v>8220</v>
      </c>
    </row>
    <row r="2518" spans="1:2" x14ac:dyDescent="0.3">
      <c r="A2518" s="5">
        <v>22000</v>
      </c>
      <c r="B2518" s="5" t="s">
        <v>8220</v>
      </c>
    </row>
    <row r="2519" spans="1:2" x14ac:dyDescent="0.3">
      <c r="A2519" s="5">
        <v>18000</v>
      </c>
      <c r="B2519" s="5" t="s">
        <v>8220</v>
      </c>
    </row>
    <row r="2520" spans="1:2" x14ac:dyDescent="0.3">
      <c r="A2520" s="5">
        <v>5000</v>
      </c>
      <c r="B2520" s="5" t="s">
        <v>8220</v>
      </c>
    </row>
    <row r="2521" spans="1:2" x14ac:dyDescent="0.3">
      <c r="A2521" s="5">
        <v>150000</v>
      </c>
      <c r="B2521" s="5" t="s">
        <v>8220</v>
      </c>
    </row>
    <row r="2522" spans="1:2" x14ac:dyDescent="0.3">
      <c r="A2522" s="5">
        <v>100000</v>
      </c>
      <c r="B2522" s="5" t="s">
        <v>8220</v>
      </c>
    </row>
    <row r="2523" spans="1:2" x14ac:dyDescent="0.3">
      <c r="A2523" s="5">
        <v>12500</v>
      </c>
      <c r="B2523" s="5" t="s">
        <v>8218</v>
      </c>
    </row>
    <row r="2524" spans="1:2" x14ac:dyDescent="0.3">
      <c r="A2524" s="5">
        <v>5000</v>
      </c>
      <c r="B2524" s="5" t="s">
        <v>8218</v>
      </c>
    </row>
    <row r="2525" spans="1:2" x14ac:dyDescent="0.3">
      <c r="A2525" s="5">
        <v>900</v>
      </c>
      <c r="B2525" s="5" t="s">
        <v>8218</v>
      </c>
    </row>
    <row r="2526" spans="1:2" x14ac:dyDescent="0.3">
      <c r="A2526" s="5">
        <v>7500</v>
      </c>
      <c r="B2526" s="5" t="s">
        <v>8218</v>
      </c>
    </row>
    <row r="2527" spans="1:2" x14ac:dyDescent="0.3">
      <c r="A2527" s="5">
        <v>8000</v>
      </c>
      <c r="B2527" s="5" t="s">
        <v>8218</v>
      </c>
    </row>
    <row r="2528" spans="1:2" x14ac:dyDescent="0.3">
      <c r="A2528" s="5">
        <v>4000</v>
      </c>
      <c r="B2528" s="5" t="s">
        <v>8218</v>
      </c>
    </row>
    <row r="2529" spans="1:2" x14ac:dyDescent="0.3">
      <c r="A2529" s="5">
        <v>4000</v>
      </c>
      <c r="B2529" s="5" t="s">
        <v>8218</v>
      </c>
    </row>
    <row r="2530" spans="1:2" x14ac:dyDescent="0.3">
      <c r="A2530" s="5">
        <v>4000</v>
      </c>
      <c r="B2530" s="5" t="s">
        <v>8218</v>
      </c>
    </row>
    <row r="2531" spans="1:2" x14ac:dyDescent="0.3">
      <c r="A2531" s="5">
        <v>6000</v>
      </c>
      <c r="B2531" s="5" t="s">
        <v>8218</v>
      </c>
    </row>
    <row r="2532" spans="1:2" x14ac:dyDescent="0.3">
      <c r="A2532" s="5">
        <v>6500</v>
      </c>
      <c r="B2532" s="5" t="s">
        <v>8218</v>
      </c>
    </row>
    <row r="2533" spans="1:2" x14ac:dyDescent="0.3">
      <c r="A2533" s="5">
        <v>4500</v>
      </c>
      <c r="B2533" s="5" t="s">
        <v>8218</v>
      </c>
    </row>
    <row r="2534" spans="1:2" x14ac:dyDescent="0.3">
      <c r="A2534" s="5">
        <v>4000</v>
      </c>
      <c r="B2534" s="5" t="s">
        <v>8218</v>
      </c>
    </row>
    <row r="2535" spans="1:2" x14ac:dyDescent="0.3">
      <c r="A2535" s="5">
        <v>7500</v>
      </c>
      <c r="B2535" s="5" t="s">
        <v>8218</v>
      </c>
    </row>
    <row r="2536" spans="1:2" x14ac:dyDescent="0.3">
      <c r="A2536" s="5">
        <v>2000</v>
      </c>
      <c r="B2536" s="5" t="s">
        <v>8218</v>
      </c>
    </row>
    <row r="2537" spans="1:2" x14ac:dyDescent="0.3">
      <c r="A2537" s="5">
        <v>20000</v>
      </c>
      <c r="B2537" s="5" t="s">
        <v>8218</v>
      </c>
    </row>
    <row r="2538" spans="1:2" x14ac:dyDescent="0.3">
      <c r="A2538" s="5">
        <v>25</v>
      </c>
      <c r="B2538" s="5" t="s">
        <v>8218</v>
      </c>
    </row>
    <row r="2539" spans="1:2" x14ac:dyDescent="0.3">
      <c r="A2539" s="5">
        <v>1000</v>
      </c>
      <c r="B2539" s="5" t="s">
        <v>8218</v>
      </c>
    </row>
    <row r="2540" spans="1:2" x14ac:dyDescent="0.3">
      <c r="A2540" s="5">
        <v>18000</v>
      </c>
      <c r="B2540" s="5" t="s">
        <v>8218</v>
      </c>
    </row>
    <row r="2541" spans="1:2" x14ac:dyDescent="0.3">
      <c r="A2541" s="5">
        <v>10000</v>
      </c>
      <c r="B2541" s="5" t="s">
        <v>8218</v>
      </c>
    </row>
    <row r="2542" spans="1:2" x14ac:dyDescent="0.3">
      <c r="A2542" s="5">
        <v>2500</v>
      </c>
      <c r="B2542" s="5" t="s">
        <v>8218</v>
      </c>
    </row>
    <row r="2543" spans="1:2" x14ac:dyDescent="0.3">
      <c r="A2543" s="5">
        <v>3500</v>
      </c>
      <c r="B2543" s="5" t="s">
        <v>8218</v>
      </c>
    </row>
    <row r="2544" spans="1:2" x14ac:dyDescent="0.3">
      <c r="A2544" s="5">
        <v>700</v>
      </c>
      <c r="B2544" s="5" t="s">
        <v>8218</v>
      </c>
    </row>
    <row r="2545" spans="1:2" x14ac:dyDescent="0.3">
      <c r="A2545" s="5">
        <v>250</v>
      </c>
      <c r="B2545" s="5" t="s">
        <v>8218</v>
      </c>
    </row>
    <row r="2546" spans="1:2" x14ac:dyDescent="0.3">
      <c r="A2546" s="5">
        <v>5000</v>
      </c>
      <c r="B2546" s="5" t="s">
        <v>8218</v>
      </c>
    </row>
    <row r="2547" spans="1:2" x14ac:dyDescent="0.3">
      <c r="A2547" s="5">
        <v>2000</v>
      </c>
      <c r="B2547" s="5" t="s">
        <v>8218</v>
      </c>
    </row>
    <row r="2548" spans="1:2" x14ac:dyDescent="0.3">
      <c r="A2548" s="5">
        <v>3500</v>
      </c>
      <c r="B2548" s="5" t="s">
        <v>8218</v>
      </c>
    </row>
    <row r="2549" spans="1:2" x14ac:dyDescent="0.3">
      <c r="A2549" s="5">
        <v>5500</v>
      </c>
      <c r="B2549" s="5" t="s">
        <v>8218</v>
      </c>
    </row>
    <row r="2550" spans="1:2" x14ac:dyDescent="0.3">
      <c r="A2550" s="5">
        <v>6000</v>
      </c>
      <c r="B2550" s="5" t="s">
        <v>8218</v>
      </c>
    </row>
    <row r="2551" spans="1:2" x14ac:dyDescent="0.3">
      <c r="A2551" s="5">
        <v>1570</v>
      </c>
      <c r="B2551" s="5" t="s">
        <v>8218</v>
      </c>
    </row>
    <row r="2552" spans="1:2" x14ac:dyDescent="0.3">
      <c r="A2552" s="5">
        <v>6500</v>
      </c>
      <c r="B2552" s="5" t="s">
        <v>8218</v>
      </c>
    </row>
    <row r="2553" spans="1:2" x14ac:dyDescent="0.3">
      <c r="A2553" s="5">
        <v>3675</v>
      </c>
      <c r="B2553" s="5" t="s">
        <v>8218</v>
      </c>
    </row>
    <row r="2554" spans="1:2" x14ac:dyDescent="0.3">
      <c r="A2554" s="5">
        <v>3000</v>
      </c>
      <c r="B2554" s="5" t="s">
        <v>8218</v>
      </c>
    </row>
    <row r="2555" spans="1:2" x14ac:dyDescent="0.3">
      <c r="A2555" s="5">
        <v>1500</v>
      </c>
      <c r="B2555" s="5" t="s">
        <v>8218</v>
      </c>
    </row>
    <row r="2556" spans="1:2" x14ac:dyDescent="0.3">
      <c r="A2556" s="5">
        <v>3000</v>
      </c>
      <c r="B2556" s="5" t="s">
        <v>8218</v>
      </c>
    </row>
    <row r="2557" spans="1:2" x14ac:dyDescent="0.3">
      <c r="A2557" s="5">
        <v>2000</v>
      </c>
      <c r="B2557" s="5" t="s">
        <v>8218</v>
      </c>
    </row>
    <row r="2558" spans="1:2" x14ac:dyDescent="0.3">
      <c r="A2558" s="5">
        <v>745</v>
      </c>
      <c r="B2558" s="5" t="s">
        <v>8218</v>
      </c>
    </row>
    <row r="2559" spans="1:2" x14ac:dyDescent="0.3">
      <c r="A2559" s="5">
        <v>900</v>
      </c>
      <c r="B2559" s="5" t="s">
        <v>8218</v>
      </c>
    </row>
    <row r="2560" spans="1:2" x14ac:dyDescent="0.3">
      <c r="A2560" s="5">
        <v>1250</v>
      </c>
      <c r="B2560" s="5" t="s">
        <v>8218</v>
      </c>
    </row>
    <row r="2561" spans="1:2" x14ac:dyDescent="0.3">
      <c r="A2561" s="5">
        <v>800</v>
      </c>
      <c r="B2561" s="5" t="s">
        <v>8218</v>
      </c>
    </row>
    <row r="2562" spans="1:2" x14ac:dyDescent="0.3">
      <c r="A2562" s="5">
        <v>3000</v>
      </c>
      <c r="B2562" s="5" t="s">
        <v>8218</v>
      </c>
    </row>
    <row r="2563" spans="1:2" x14ac:dyDescent="0.3">
      <c r="A2563" s="5">
        <v>100000</v>
      </c>
      <c r="B2563" s="5" t="s">
        <v>8219</v>
      </c>
    </row>
    <row r="2564" spans="1:2" x14ac:dyDescent="0.3">
      <c r="A2564" s="5">
        <v>10000</v>
      </c>
      <c r="B2564" s="5" t="s">
        <v>8219</v>
      </c>
    </row>
    <row r="2565" spans="1:2" x14ac:dyDescent="0.3">
      <c r="A2565" s="5">
        <v>20000</v>
      </c>
      <c r="B2565" s="5" t="s">
        <v>8219</v>
      </c>
    </row>
    <row r="2566" spans="1:2" x14ac:dyDescent="0.3">
      <c r="A2566" s="5">
        <v>40000</v>
      </c>
      <c r="B2566" s="5" t="s">
        <v>8219</v>
      </c>
    </row>
    <row r="2567" spans="1:2" x14ac:dyDescent="0.3">
      <c r="A2567" s="5">
        <v>10000</v>
      </c>
      <c r="B2567" s="5" t="s">
        <v>8219</v>
      </c>
    </row>
    <row r="2568" spans="1:2" x14ac:dyDescent="0.3">
      <c r="A2568" s="5">
        <v>35000</v>
      </c>
      <c r="B2568" s="5" t="s">
        <v>8219</v>
      </c>
    </row>
    <row r="2569" spans="1:2" x14ac:dyDescent="0.3">
      <c r="A2569" s="5">
        <v>45000</v>
      </c>
      <c r="B2569" s="5" t="s">
        <v>8219</v>
      </c>
    </row>
    <row r="2570" spans="1:2" x14ac:dyDescent="0.3">
      <c r="A2570" s="5">
        <v>10000</v>
      </c>
      <c r="B2570" s="5" t="s">
        <v>8219</v>
      </c>
    </row>
    <row r="2571" spans="1:2" x14ac:dyDescent="0.3">
      <c r="A2571" s="5">
        <v>6500</v>
      </c>
      <c r="B2571" s="5" t="s">
        <v>8219</v>
      </c>
    </row>
    <row r="2572" spans="1:2" x14ac:dyDescent="0.3">
      <c r="A2572" s="5">
        <v>7000</v>
      </c>
      <c r="B2572" s="5" t="s">
        <v>8219</v>
      </c>
    </row>
    <row r="2573" spans="1:2" x14ac:dyDescent="0.3">
      <c r="A2573" s="5">
        <v>100000</v>
      </c>
      <c r="B2573" s="5" t="s">
        <v>8219</v>
      </c>
    </row>
    <row r="2574" spans="1:2" x14ac:dyDescent="0.3">
      <c r="A2574" s="5">
        <v>30000</v>
      </c>
      <c r="B2574" s="5" t="s">
        <v>8219</v>
      </c>
    </row>
    <row r="2575" spans="1:2" x14ac:dyDescent="0.3">
      <c r="A2575" s="5">
        <v>8000</v>
      </c>
      <c r="B2575" s="5" t="s">
        <v>8219</v>
      </c>
    </row>
    <row r="2576" spans="1:2" x14ac:dyDescent="0.3">
      <c r="A2576" s="5">
        <v>10000</v>
      </c>
      <c r="B2576" s="5" t="s">
        <v>8219</v>
      </c>
    </row>
    <row r="2577" spans="1:2" x14ac:dyDescent="0.3">
      <c r="A2577" s="5">
        <v>85000</v>
      </c>
      <c r="B2577" s="5" t="s">
        <v>8219</v>
      </c>
    </row>
    <row r="2578" spans="1:2" x14ac:dyDescent="0.3">
      <c r="A2578" s="5">
        <v>10000</v>
      </c>
      <c r="B2578" s="5" t="s">
        <v>8219</v>
      </c>
    </row>
    <row r="2579" spans="1:2" x14ac:dyDescent="0.3">
      <c r="A2579" s="5">
        <v>15000</v>
      </c>
      <c r="B2579" s="5" t="s">
        <v>8219</v>
      </c>
    </row>
    <row r="2580" spans="1:2" x14ac:dyDescent="0.3">
      <c r="A2580" s="5">
        <v>6000</v>
      </c>
      <c r="B2580" s="5" t="s">
        <v>8219</v>
      </c>
    </row>
    <row r="2581" spans="1:2" x14ac:dyDescent="0.3">
      <c r="A2581" s="5">
        <v>200000</v>
      </c>
      <c r="B2581" s="5" t="s">
        <v>8219</v>
      </c>
    </row>
    <row r="2582" spans="1:2" x14ac:dyDescent="0.3">
      <c r="A2582" s="5">
        <v>8500</v>
      </c>
      <c r="B2582" s="5" t="s">
        <v>8219</v>
      </c>
    </row>
    <row r="2583" spans="1:2" x14ac:dyDescent="0.3">
      <c r="A2583" s="5">
        <v>5000</v>
      </c>
      <c r="B2583" s="5" t="s">
        <v>8220</v>
      </c>
    </row>
    <row r="2584" spans="1:2" x14ac:dyDescent="0.3">
      <c r="A2584" s="5">
        <v>90000</v>
      </c>
      <c r="B2584" s="5" t="s">
        <v>8220</v>
      </c>
    </row>
    <row r="2585" spans="1:2" x14ac:dyDescent="0.3">
      <c r="A2585" s="5">
        <v>1000</v>
      </c>
      <c r="B2585" s="5" t="s">
        <v>8220</v>
      </c>
    </row>
    <row r="2586" spans="1:2" x14ac:dyDescent="0.3">
      <c r="A2586" s="5">
        <v>10000</v>
      </c>
      <c r="B2586" s="5" t="s">
        <v>8220</v>
      </c>
    </row>
    <row r="2587" spans="1:2" x14ac:dyDescent="0.3">
      <c r="A2587" s="5">
        <v>30000</v>
      </c>
      <c r="B2587" s="5" t="s">
        <v>8220</v>
      </c>
    </row>
    <row r="2588" spans="1:2" x14ac:dyDescent="0.3">
      <c r="A2588" s="5">
        <v>3000</v>
      </c>
      <c r="B2588" s="5" t="s">
        <v>8220</v>
      </c>
    </row>
    <row r="2589" spans="1:2" x14ac:dyDescent="0.3">
      <c r="A2589" s="5">
        <v>50000</v>
      </c>
      <c r="B2589" s="5" t="s">
        <v>8220</v>
      </c>
    </row>
    <row r="2590" spans="1:2" x14ac:dyDescent="0.3">
      <c r="A2590" s="5">
        <v>6000</v>
      </c>
      <c r="B2590" s="5" t="s">
        <v>8220</v>
      </c>
    </row>
    <row r="2591" spans="1:2" x14ac:dyDescent="0.3">
      <c r="A2591" s="5">
        <v>50000</v>
      </c>
      <c r="B2591" s="5" t="s">
        <v>8220</v>
      </c>
    </row>
    <row r="2592" spans="1:2" x14ac:dyDescent="0.3">
      <c r="A2592" s="5">
        <v>3000</v>
      </c>
      <c r="B2592" s="5" t="s">
        <v>8220</v>
      </c>
    </row>
    <row r="2593" spans="1:2" x14ac:dyDescent="0.3">
      <c r="A2593" s="5">
        <v>1500</v>
      </c>
      <c r="B2593" s="5" t="s">
        <v>8220</v>
      </c>
    </row>
    <row r="2594" spans="1:2" x14ac:dyDescent="0.3">
      <c r="A2594" s="5">
        <v>30000</v>
      </c>
      <c r="B2594" s="5" t="s">
        <v>8220</v>
      </c>
    </row>
    <row r="2595" spans="1:2" x14ac:dyDescent="0.3">
      <c r="A2595" s="5">
        <v>10000</v>
      </c>
      <c r="B2595" s="5" t="s">
        <v>8220</v>
      </c>
    </row>
    <row r="2596" spans="1:2" x14ac:dyDescent="0.3">
      <c r="A2596" s="5">
        <v>80000</v>
      </c>
      <c r="B2596" s="5" t="s">
        <v>8220</v>
      </c>
    </row>
    <row r="2597" spans="1:2" x14ac:dyDescent="0.3">
      <c r="A2597" s="5">
        <v>15000</v>
      </c>
      <c r="B2597" s="5" t="s">
        <v>8220</v>
      </c>
    </row>
    <row r="2598" spans="1:2" x14ac:dyDescent="0.3">
      <c r="A2598" s="5">
        <v>35000</v>
      </c>
      <c r="B2598" s="5" t="s">
        <v>8220</v>
      </c>
    </row>
    <row r="2599" spans="1:2" x14ac:dyDescent="0.3">
      <c r="A2599" s="5">
        <v>1500</v>
      </c>
      <c r="B2599" s="5" t="s">
        <v>8220</v>
      </c>
    </row>
    <row r="2600" spans="1:2" x14ac:dyDescent="0.3">
      <c r="A2600" s="5">
        <v>3000</v>
      </c>
      <c r="B2600" s="5" t="s">
        <v>8220</v>
      </c>
    </row>
    <row r="2601" spans="1:2" x14ac:dyDescent="0.3">
      <c r="A2601" s="5">
        <v>9041</v>
      </c>
      <c r="B2601" s="5" t="s">
        <v>8220</v>
      </c>
    </row>
    <row r="2602" spans="1:2" x14ac:dyDescent="0.3">
      <c r="A2602" s="5">
        <v>50000</v>
      </c>
      <c r="B2602" s="5" t="s">
        <v>8220</v>
      </c>
    </row>
    <row r="2603" spans="1:2" x14ac:dyDescent="0.3">
      <c r="A2603" s="5">
        <v>500</v>
      </c>
      <c r="B2603" s="5" t="s">
        <v>8218</v>
      </c>
    </row>
    <row r="2604" spans="1:2" x14ac:dyDescent="0.3">
      <c r="A2604" s="5">
        <v>12000</v>
      </c>
      <c r="B2604" s="5" t="s">
        <v>8218</v>
      </c>
    </row>
    <row r="2605" spans="1:2" x14ac:dyDescent="0.3">
      <c r="A2605" s="5">
        <v>1750</v>
      </c>
      <c r="B2605" s="5" t="s">
        <v>8218</v>
      </c>
    </row>
    <row r="2606" spans="1:2" x14ac:dyDescent="0.3">
      <c r="A2606" s="5">
        <v>20000</v>
      </c>
      <c r="B2606" s="5" t="s">
        <v>8218</v>
      </c>
    </row>
    <row r="2607" spans="1:2" x14ac:dyDescent="0.3">
      <c r="A2607" s="5">
        <v>100000</v>
      </c>
      <c r="B2607" s="5" t="s">
        <v>8218</v>
      </c>
    </row>
    <row r="2608" spans="1:2" x14ac:dyDescent="0.3">
      <c r="A2608" s="5">
        <v>11000</v>
      </c>
      <c r="B2608" s="5" t="s">
        <v>8218</v>
      </c>
    </row>
    <row r="2609" spans="1:2" x14ac:dyDescent="0.3">
      <c r="A2609" s="5">
        <v>8000</v>
      </c>
      <c r="B2609" s="5" t="s">
        <v>8218</v>
      </c>
    </row>
    <row r="2610" spans="1:2" x14ac:dyDescent="0.3">
      <c r="A2610" s="5">
        <v>8000</v>
      </c>
      <c r="B2610" s="5" t="s">
        <v>8218</v>
      </c>
    </row>
    <row r="2611" spans="1:2" x14ac:dyDescent="0.3">
      <c r="A2611" s="5">
        <v>35000</v>
      </c>
      <c r="B2611" s="5" t="s">
        <v>8218</v>
      </c>
    </row>
    <row r="2612" spans="1:2" x14ac:dyDescent="0.3">
      <c r="A2612" s="5">
        <v>22765</v>
      </c>
      <c r="B2612" s="5" t="s">
        <v>8218</v>
      </c>
    </row>
    <row r="2613" spans="1:2" x14ac:dyDescent="0.3">
      <c r="A2613" s="5">
        <v>11000</v>
      </c>
      <c r="B2613" s="5" t="s">
        <v>8218</v>
      </c>
    </row>
    <row r="2614" spans="1:2" x14ac:dyDescent="0.3">
      <c r="A2614" s="5">
        <v>10000</v>
      </c>
      <c r="B2614" s="5" t="s">
        <v>8218</v>
      </c>
    </row>
    <row r="2615" spans="1:2" x14ac:dyDescent="0.3">
      <c r="A2615" s="5">
        <v>7500</v>
      </c>
      <c r="B2615" s="5" t="s">
        <v>8218</v>
      </c>
    </row>
    <row r="2616" spans="1:2" x14ac:dyDescent="0.3">
      <c r="A2616" s="5">
        <v>10500</v>
      </c>
      <c r="B2616" s="5" t="s">
        <v>8218</v>
      </c>
    </row>
    <row r="2617" spans="1:2" x14ac:dyDescent="0.3">
      <c r="A2617" s="5">
        <v>2001</v>
      </c>
      <c r="B2617" s="5" t="s">
        <v>8218</v>
      </c>
    </row>
    <row r="2618" spans="1:2" x14ac:dyDescent="0.3">
      <c r="A2618" s="5">
        <v>25000</v>
      </c>
      <c r="B2618" s="5" t="s">
        <v>8218</v>
      </c>
    </row>
    <row r="2619" spans="1:2" x14ac:dyDescent="0.3">
      <c r="A2619" s="5">
        <v>500</v>
      </c>
      <c r="B2619" s="5" t="s">
        <v>8218</v>
      </c>
    </row>
    <row r="2620" spans="1:2" x14ac:dyDescent="0.3">
      <c r="A2620" s="5">
        <v>15000</v>
      </c>
      <c r="B2620" s="5" t="s">
        <v>8218</v>
      </c>
    </row>
    <row r="2621" spans="1:2" x14ac:dyDescent="0.3">
      <c r="A2621" s="5">
        <v>1000</v>
      </c>
      <c r="B2621" s="5" t="s">
        <v>8218</v>
      </c>
    </row>
    <row r="2622" spans="1:2" x14ac:dyDescent="0.3">
      <c r="A2622" s="5">
        <v>65000</v>
      </c>
      <c r="B2622" s="5" t="s">
        <v>8218</v>
      </c>
    </row>
    <row r="2623" spans="1:2" x14ac:dyDescent="0.3">
      <c r="A2623" s="5">
        <v>15000</v>
      </c>
      <c r="B2623" s="5" t="s">
        <v>8218</v>
      </c>
    </row>
    <row r="2624" spans="1:2" x14ac:dyDescent="0.3">
      <c r="A2624" s="5">
        <v>1500</v>
      </c>
      <c r="B2624" s="5" t="s">
        <v>8218</v>
      </c>
    </row>
    <row r="2625" spans="1:2" x14ac:dyDescent="0.3">
      <c r="A2625" s="5">
        <v>2000</v>
      </c>
      <c r="B2625" s="5" t="s">
        <v>8218</v>
      </c>
    </row>
    <row r="2626" spans="1:2" x14ac:dyDescent="0.3">
      <c r="A2626" s="5">
        <v>8000</v>
      </c>
      <c r="B2626" s="5" t="s">
        <v>8218</v>
      </c>
    </row>
    <row r="2627" spans="1:2" x14ac:dyDescent="0.3">
      <c r="A2627" s="5">
        <v>150</v>
      </c>
      <c r="B2627" s="5" t="s">
        <v>8218</v>
      </c>
    </row>
    <row r="2628" spans="1:2" x14ac:dyDescent="0.3">
      <c r="A2628" s="5">
        <v>2500</v>
      </c>
      <c r="B2628" s="5" t="s">
        <v>8218</v>
      </c>
    </row>
    <row r="2629" spans="1:2" x14ac:dyDescent="0.3">
      <c r="A2629" s="5">
        <v>150</v>
      </c>
      <c r="B2629" s="5" t="s">
        <v>8218</v>
      </c>
    </row>
    <row r="2630" spans="1:2" x14ac:dyDescent="0.3">
      <c r="A2630" s="5">
        <v>839</v>
      </c>
      <c r="B2630" s="5" t="s">
        <v>8218</v>
      </c>
    </row>
    <row r="2631" spans="1:2" x14ac:dyDescent="0.3">
      <c r="A2631" s="5">
        <v>5000</v>
      </c>
      <c r="B2631" s="5" t="s">
        <v>8218</v>
      </c>
    </row>
    <row r="2632" spans="1:2" x14ac:dyDescent="0.3">
      <c r="A2632" s="5">
        <v>2000</v>
      </c>
      <c r="B2632" s="5" t="s">
        <v>8218</v>
      </c>
    </row>
    <row r="2633" spans="1:2" x14ac:dyDescent="0.3">
      <c r="A2633" s="5">
        <v>20000</v>
      </c>
      <c r="B2633" s="5" t="s">
        <v>8218</v>
      </c>
    </row>
    <row r="2634" spans="1:2" x14ac:dyDescent="0.3">
      <c r="A2634" s="5">
        <v>1070</v>
      </c>
      <c r="B2634" s="5" t="s">
        <v>8218</v>
      </c>
    </row>
    <row r="2635" spans="1:2" x14ac:dyDescent="0.3">
      <c r="A2635" s="5">
        <v>5000</v>
      </c>
      <c r="B2635" s="5" t="s">
        <v>8218</v>
      </c>
    </row>
    <row r="2636" spans="1:2" x14ac:dyDescent="0.3">
      <c r="A2636" s="5">
        <v>930</v>
      </c>
      <c r="B2636" s="5" t="s">
        <v>8218</v>
      </c>
    </row>
    <row r="2637" spans="1:2" x14ac:dyDescent="0.3">
      <c r="A2637" s="5">
        <v>11500</v>
      </c>
      <c r="B2637" s="5" t="s">
        <v>8218</v>
      </c>
    </row>
    <row r="2638" spans="1:2" x14ac:dyDescent="0.3">
      <c r="A2638" s="5">
        <v>1000</v>
      </c>
      <c r="B2638" s="5" t="s">
        <v>8218</v>
      </c>
    </row>
    <row r="2639" spans="1:2" x14ac:dyDescent="0.3">
      <c r="A2639" s="5">
        <v>500</v>
      </c>
      <c r="B2639" s="5" t="s">
        <v>8218</v>
      </c>
    </row>
    <row r="2640" spans="1:2" x14ac:dyDescent="0.3">
      <c r="A2640" s="5">
        <v>347</v>
      </c>
      <c r="B2640" s="5" t="s">
        <v>8218</v>
      </c>
    </row>
    <row r="2641" spans="1:2" x14ac:dyDescent="0.3">
      <c r="A2641" s="5">
        <v>300</v>
      </c>
      <c r="B2641" s="5" t="s">
        <v>8218</v>
      </c>
    </row>
    <row r="2642" spans="1:2" x14ac:dyDescent="0.3">
      <c r="A2642" s="5">
        <v>3000</v>
      </c>
      <c r="B2642" s="5" t="s">
        <v>8218</v>
      </c>
    </row>
    <row r="2643" spans="1:2" x14ac:dyDescent="0.3">
      <c r="A2643" s="5">
        <v>1500</v>
      </c>
      <c r="B2643" s="5" t="s">
        <v>8220</v>
      </c>
    </row>
    <row r="2644" spans="1:2" x14ac:dyDescent="0.3">
      <c r="A2644" s="5">
        <v>500000</v>
      </c>
      <c r="B2644" s="5" t="s">
        <v>8220</v>
      </c>
    </row>
    <row r="2645" spans="1:2" x14ac:dyDescent="0.3">
      <c r="A2645" s="5">
        <v>1000000</v>
      </c>
      <c r="B2645" s="5" t="s">
        <v>8219</v>
      </c>
    </row>
    <row r="2646" spans="1:2" x14ac:dyDescent="0.3">
      <c r="A2646" s="5">
        <v>100000</v>
      </c>
      <c r="B2646" s="5" t="s">
        <v>8219</v>
      </c>
    </row>
    <row r="2647" spans="1:2" x14ac:dyDescent="0.3">
      <c r="A2647" s="5">
        <v>20000</v>
      </c>
      <c r="B2647" s="5" t="s">
        <v>8219</v>
      </c>
    </row>
    <row r="2648" spans="1:2" x14ac:dyDescent="0.3">
      <c r="A2648" s="5">
        <v>500000</v>
      </c>
      <c r="B2648" s="5" t="s">
        <v>8219</v>
      </c>
    </row>
    <row r="2649" spans="1:2" x14ac:dyDescent="0.3">
      <c r="A2649" s="5">
        <v>2500</v>
      </c>
      <c r="B2649" s="5" t="s">
        <v>8219</v>
      </c>
    </row>
    <row r="2650" spans="1:2" x14ac:dyDescent="0.3">
      <c r="A2650" s="5">
        <v>12000</v>
      </c>
      <c r="B2650" s="5" t="s">
        <v>8219</v>
      </c>
    </row>
    <row r="2651" spans="1:2" x14ac:dyDescent="0.3">
      <c r="A2651" s="5">
        <v>125000</v>
      </c>
      <c r="B2651" s="5" t="s">
        <v>8219</v>
      </c>
    </row>
    <row r="2652" spans="1:2" x14ac:dyDescent="0.3">
      <c r="A2652" s="5">
        <v>60000</v>
      </c>
      <c r="B2652" s="5" t="s">
        <v>8219</v>
      </c>
    </row>
    <row r="2653" spans="1:2" x14ac:dyDescent="0.3">
      <c r="A2653" s="5">
        <v>280000</v>
      </c>
      <c r="B2653" s="5" t="s">
        <v>8219</v>
      </c>
    </row>
    <row r="2654" spans="1:2" x14ac:dyDescent="0.3">
      <c r="A2654" s="5">
        <v>100000</v>
      </c>
      <c r="B2654" s="5" t="s">
        <v>8219</v>
      </c>
    </row>
    <row r="2655" spans="1:2" x14ac:dyDescent="0.3">
      <c r="A2655" s="5">
        <v>51000</v>
      </c>
      <c r="B2655" s="5" t="s">
        <v>8219</v>
      </c>
    </row>
    <row r="2656" spans="1:2" x14ac:dyDescent="0.3">
      <c r="A2656" s="5">
        <v>100000</v>
      </c>
      <c r="B2656" s="5" t="s">
        <v>8219</v>
      </c>
    </row>
    <row r="2657" spans="1:2" x14ac:dyDescent="0.3">
      <c r="A2657" s="5">
        <v>15000</v>
      </c>
      <c r="B2657" s="5" t="s">
        <v>8219</v>
      </c>
    </row>
    <row r="2658" spans="1:2" x14ac:dyDescent="0.3">
      <c r="A2658" s="5">
        <v>150000</v>
      </c>
      <c r="B2658" s="5" t="s">
        <v>8219</v>
      </c>
    </row>
    <row r="2659" spans="1:2" x14ac:dyDescent="0.3">
      <c r="A2659" s="5">
        <v>30000</v>
      </c>
      <c r="B2659" s="5" t="s">
        <v>8219</v>
      </c>
    </row>
    <row r="2660" spans="1:2" x14ac:dyDescent="0.3">
      <c r="A2660" s="5">
        <v>98000</v>
      </c>
      <c r="B2660" s="5" t="s">
        <v>8219</v>
      </c>
    </row>
    <row r="2661" spans="1:2" x14ac:dyDescent="0.3">
      <c r="A2661" s="5">
        <v>49000</v>
      </c>
      <c r="B2661" s="5" t="s">
        <v>8219</v>
      </c>
    </row>
    <row r="2662" spans="1:2" x14ac:dyDescent="0.3">
      <c r="A2662" s="5">
        <v>20000</v>
      </c>
      <c r="B2662" s="5" t="s">
        <v>8219</v>
      </c>
    </row>
    <row r="2663" spans="1:2" x14ac:dyDescent="0.3">
      <c r="A2663" s="5">
        <v>5000</v>
      </c>
      <c r="B2663" s="5" t="s">
        <v>8218</v>
      </c>
    </row>
    <row r="2664" spans="1:2" x14ac:dyDescent="0.3">
      <c r="A2664" s="5">
        <v>20000</v>
      </c>
      <c r="B2664" s="5" t="s">
        <v>8218</v>
      </c>
    </row>
    <row r="2665" spans="1:2" x14ac:dyDescent="0.3">
      <c r="A2665" s="5">
        <v>20000</v>
      </c>
      <c r="B2665" s="5" t="s">
        <v>8218</v>
      </c>
    </row>
    <row r="2666" spans="1:2" x14ac:dyDescent="0.3">
      <c r="A2666" s="5">
        <v>17500</v>
      </c>
      <c r="B2666" s="5" t="s">
        <v>8218</v>
      </c>
    </row>
    <row r="2667" spans="1:2" x14ac:dyDescent="0.3">
      <c r="A2667" s="5">
        <v>3500</v>
      </c>
      <c r="B2667" s="5" t="s">
        <v>8218</v>
      </c>
    </row>
    <row r="2668" spans="1:2" x14ac:dyDescent="0.3">
      <c r="A2668" s="5">
        <v>10000</v>
      </c>
      <c r="B2668" s="5" t="s">
        <v>8218</v>
      </c>
    </row>
    <row r="2669" spans="1:2" x14ac:dyDescent="0.3">
      <c r="A2669" s="5">
        <v>1500</v>
      </c>
      <c r="B2669" s="5" t="s">
        <v>8218</v>
      </c>
    </row>
    <row r="2670" spans="1:2" x14ac:dyDescent="0.3">
      <c r="A2670" s="5">
        <v>1000</v>
      </c>
      <c r="B2670" s="5" t="s">
        <v>8218</v>
      </c>
    </row>
    <row r="2671" spans="1:2" x14ac:dyDescent="0.3">
      <c r="A2671" s="5">
        <v>800</v>
      </c>
      <c r="B2671" s="5" t="s">
        <v>8218</v>
      </c>
    </row>
    <row r="2672" spans="1:2" x14ac:dyDescent="0.3">
      <c r="A2672" s="5">
        <v>38888</v>
      </c>
      <c r="B2672" s="5" t="s">
        <v>8220</v>
      </c>
    </row>
    <row r="2673" spans="1:2" x14ac:dyDescent="0.3">
      <c r="A2673" s="5">
        <v>25000</v>
      </c>
      <c r="B2673" s="5" t="s">
        <v>8220</v>
      </c>
    </row>
    <row r="2674" spans="1:2" x14ac:dyDescent="0.3">
      <c r="A2674" s="5">
        <v>10000</v>
      </c>
      <c r="B2674" s="5" t="s">
        <v>8220</v>
      </c>
    </row>
    <row r="2675" spans="1:2" x14ac:dyDescent="0.3">
      <c r="A2675" s="5">
        <v>40000</v>
      </c>
      <c r="B2675" s="5" t="s">
        <v>8220</v>
      </c>
    </row>
    <row r="2676" spans="1:2" x14ac:dyDescent="0.3">
      <c r="A2676" s="5">
        <v>35000</v>
      </c>
      <c r="B2676" s="5" t="s">
        <v>8220</v>
      </c>
    </row>
    <row r="2677" spans="1:2" x14ac:dyDescent="0.3">
      <c r="A2677" s="5">
        <v>25000</v>
      </c>
      <c r="B2677" s="5" t="s">
        <v>8220</v>
      </c>
    </row>
    <row r="2678" spans="1:2" x14ac:dyDescent="0.3">
      <c r="A2678" s="5">
        <v>2100</v>
      </c>
      <c r="B2678" s="5" t="s">
        <v>8220</v>
      </c>
    </row>
    <row r="2679" spans="1:2" x14ac:dyDescent="0.3">
      <c r="A2679" s="5">
        <v>19500</v>
      </c>
      <c r="B2679" s="5" t="s">
        <v>8220</v>
      </c>
    </row>
    <row r="2680" spans="1:2" x14ac:dyDescent="0.3">
      <c r="A2680" s="5">
        <v>8000000</v>
      </c>
      <c r="B2680" s="5" t="s">
        <v>8220</v>
      </c>
    </row>
    <row r="2681" spans="1:2" x14ac:dyDescent="0.3">
      <c r="A2681" s="5">
        <v>40000</v>
      </c>
      <c r="B2681" s="5" t="s">
        <v>8220</v>
      </c>
    </row>
    <row r="2682" spans="1:2" x14ac:dyDescent="0.3">
      <c r="A2682" s="5">
        <v>32000</v>
      </c>
      <c r="B2682" s="5" t="s">
        <v>8220</v>
      </c>
    </row>
    <row r="2683" spans="1:2" x14ac:dyDescent="0.3">
      <c r="A2683" s="5">
        <v>8000</v>
      </c>
      <c r="B2683" s="5" t="s">
        <v>8220</v>
      </c>
    </row>
    <row r="2684" spans="1:2" x14ac:dyDescent="0.3">
      <c r="A2684" s="5">
        <v>6000</v>
      </c>
      <c r="B2684" s="5" t="s">
        <v>8220</v>
      </c>
    </row>
    <row r="2685" spans="1:2" x14ac:dyDescent="0.3">
      <c r="A2685" s="5">
        <v>15000</v>
      </c>
      <c r="B2685" s="5" t="s">
        <v>8220</v>
      </c>
    </row>
    <row r="2686" spans="1:2" x14ac:dyDescent="0.3">
      <c r="A2686" s="5">
        <v>70000</v>
      </c>
      <c r="B2686" s="5" t="s">
        <v>8220</v>
      </c>
    </row>
    <row r="2687" spans="1:2" x14ac:dyDescent="0.3">
      <c r="A2687" s="5">
        <v>50000</v>
      </c>
      <c r="B2687" s="5" t="s">
        <v>8220</v>
      </c>
    </row>
    <row r="2688" spans="1:2" x14ac:dyDescent="0.3">
      <c r="A2688" s="5">
        <v>30000</v>
      </c>
      <c r="B2688" s="5" t="s">
        <v>8220</v>
      </c>
    </row>
    <row r="2689" spans="1:2" x14ac:dyDescent="0.3">
      <c r="A2689" s="5">
        <v>15000</v>
      </c>
      <c r="B2689" s="5" t="s">
        <v>8220</v>
      </c>
    </row>
    <row r="2690" spans="1:2" x14ac:dyDescent="0.3">
      <c r="A2690" s="5">
        <v>50000</v>
      </c>
      <c r="B2690" s="5" t="s">
        <v>8220</v>
      </c>
    </row>
    <row r="2691" spans="1:2" x14ac:dyDescent="0.3">
      <c r="A2691" s="5">
        <v>35000</v>
      </c>
      <c r="B2691" s="5" t="s">
        <v>8220</v>
      </c>
    </row>
    <row r="2692" spans="1:2" x14ac:dyDescent="0.3">
      <c r="A2692" s="5">
        <v>80000</v>
      </c>
      <c r="B2692" s="5" t="s">
        <v>8220</v>
      </c>
    </row>
    <row r="2693" spans="1:2" x14ac:dyDescent="0.3">
      <c r="A2693" s="5">
        <v>65000</v>
      </c>
      <c r="B2693" s="5" t="s">
        <v>8220</v>
      </c>
    </row>
    <row r="2694" spans="1:2" x14ac:dyDescent="0.3">
      <c r="A2694" s="5">
        <v>3500</v>
      </c>
      <c r="B2694" s="5" t="s">
        <v>8220</v>
      </c>
    </row>
    <row r="2695" spans="1:2" x14ac:dyDescent="0.3">
      <c r="A2695" s="5">
        <v>5000</v>
      </c>
      <c r="B2695" s="5" t="s">
        <v>8220</v>
      </c>
    </row>
    <row r="2696" spans="1:2" x14ac:dyDescent="0.3">
      <c r="A2696" s="5">
        <v>30000</v>
      </c>
      <c r="B2696" s="5" t="s">
        <v>8220</v>
      </c>
    </row>
    <row r="2697" spans="1:2" x14ac:dyDescent="0.3">
      <c r="A2697" s="5">
        <v>15000</v>
      </c>
      <c r="B2697" s="5" t="s">
        <v>8220</v>
      </c>
    </row>
    <row r="2698" spans="1:2" x14ac:dyDescent="0.3">
      <c r="A2698" s="5">
        <v>60000</v>
      </c>
      <c r="B2698" s="5" t="s">
        <v>8220</v>
      </c>
    </row>
    <row r="2699" spans="1:2" x14ac:dyDescent="0.3">
      <c r="A2699" s="5">
        <v>23000</v>
      </c>
      <c r="B2699" s="5" t="s">
        <v>8220</v>
      </c>
    </row>
    <row r="2700" spans="1:2" x14ac:dyDescent="0.3">
      <c r="A2700" s="5">
        <v>8000</v>
      </c>
      <c r="B2700" s="5" t="s">
        <v>8220</v>
      </c>
    </row>
    <row r="2701" spans="1:2" x14ac:dyDescent="0.3">
      <c r="A2701" s="5">
        <v>2</v>
      </c>
      <c r="B2701" s="5" t="s">
        <v>8220</v>
      </c>
    </row>
    <row r="2702" spans="1:2" x14ac:dyDescent="0.3">
      <c r="A2702" s="5">
        <v>9999</v>
      </c>
      <c r="B2702" s="5" t="s">
        <v>8220</v>
      </c>
    </row>
    <row r="2703" spans="1:2" x14ac:dyDescent="0.3">
      <c r="A2703" s="5">
        <v>3400</v>
      </c>
      <c r="B2703" s="5" t="s">
        <v>8221</v>
      </c>
    </row>
    <row r="2704" spans="1:2" x14ac:dyDescent="0.3">
      <c r="A2704" s="5">
        <v>10000</v>
      </c>
      <c r="B2704" s="5" t="s">
        <v>8221</v>
      </c>
    </row>
    <row r="2705" spans="1:2" x14ac:dyDescent="0.3">
      <c r="A2705" s="5">
        <v>40000</v>
      </c>
      <c r="B2705" s="5" t="s">
        <v>8221</v>
      </c>
    </row>
    <row r="2706" spans="1:2" x14ac:dyDescent="0.3">
      <c r="A2706" s="5">
        <v>19000</v>
      </c>
      <c r="B2706" s="5" t="s">
        <v>8221</v>
      </c>
    </row>
    <row r="2707" spans="1:2" x14ac:dyDescent="0.3">
      <c r="A2707" s="5">
        <v>16500</v>
      </c>
      <c r="B2707" s="5" t="s">
        <v>8221</v>
      </c>
    </row>
    <row r="2708" spans="1:2" x14ac:dyDescent="0.3">
      <c r="A2708" s="5">
        <v>35000</v>
      </c>
      <c r="B2708" s="5" t="s">
        <v>8218</v>
      </c>
    </row>
    <row r="2709" spans="1:2" x14ac:dyDescent="0.3">
      <c r="A2709" s="5">
        <v>8000</v>
      </c>
      <c r="B2709" s="5" t="s">
        <v>8218</v>
      </c>
    </row>
    <row r="2710" spans="1:2" x14ac:dyDescent="0.3">
      <c r="A2710" s="5">
        <v>20000</v>
      </c>
      <c r="B2710" s="5" t="s">
        <v>8218</v>
      </c>
    </row>
    <row r="2711" spans="1:2" x14ac:dyDescent="0.3">
      <c r="A2711" s="5">
        <v>50000</v>
      </c>
      <c r="B2711" s="5" t="s">
        <v>8218</v>
      </c>
    </row>
    <row r="2712" spans="1:2" x14ac:dyDescent="0.3">
      <c r="A2712" s="5">
        <v>60000</v>
      </c>
      <c r="B2712" s="5" t="s">
        <v>8218</v>
      </c>
    </row>
    <row r="2713" spans="1:2" x14ac:dyDescent="0.3">
      <c r="A2713" s="5">
        <v>3910</v>
      </c>
      <c r="B2713" s="5" t="s">
        <v>8218</v>
      </c>
    </row>
    <row r="2714" spans="1:2" x14ac:dyDescent="0.3">
      <c r="A2714" s="5">
        <v>5500</v>
      </c>
      <c r="B2714" s="5" t="s">
        <v>8218</v>
      </c>
    </row>
    <row r="2715" spans="1:2" x14ac:dyDescent="0.3">
      <c r="A2715" s="5">
        <v>150000</v>
      </c>
      <c r="B2715" s="5" t="s">
        <v>8218</v>
      </c>
    </row>
    <row r="2716" spans="1:2" x14ac:dyDescent="0.3">
      <c r="A2716" s="5">
        <v>25000</v>
      </c>
      <c r="B2716" s="5" t="s">
        <v>8218</v>
      </c>
    </row>
    <row r="2717" spans="1:2" x14ac:dyDescent="0.3">
      <c r="A2717" s="5">
        <v>12000</v>
      </c>
      <c r="B2717" s="5" t="s">
        <v>8218</v>
      </c>
    </row>
    <row r="2718" spans="1:2" x14ac:dyDescent="0.3">
      <c r="A2718" s="5">
        <v>10000</v>
      </c>
      <c r="B2718" s="5" t="s">
        <v>8218</v>
      </c>
    </row>
    <row r="2719" spans="1:2" x14ac:dyDescent="0.3">
      <c r="A2719" s="5">
        <v>25000</v>
      </c>
      <c r="B2719" s="5" t="s">
        <v>8218</v>
      </c>
    </row>
    <row r="2720" spans="1:2" x14ac:dyDescent="0.3">
      <c r="A2720" s="5">
        <v>18000</v>
      </c>
      <c r="B2720" s="5" t="s">
        <v>8218</v>
      </c>
    </row>
    <row r="2721" spans="1:2" x14ac:dyDescent="0.3">
      <c r="A2721" s="5">
        <v>6000</v>
      </c>
      <c r="B2721" s="5" t="s">
        <v>8218</v>
      </c>
    </row>
    <row r="2722" spans="1:2" x14ac:dyDescent="0.3">
      <c r="A2722" s="5">
        <v>25000</v>
      </c>
      <c r="B2722" s="5" t="s">
        <v>8218</v>
      </c>
    </row>
    <row r="2723" spans="1:2" x14ac:dyDescent="0.3">
      <c r="A2723" s="5">
        <v>750</v>
      </c>
      <c r="B2723" s="5" t="s">
        <v>8218</v>
      </c>
    </row>
    <row r="2724" spans="1:2" x14ac:dyDescent="0.3">
      <c r="A2724" s="5">
        <v>5000</v>
      </c>
      <c r="B2724" s="5" t="s">
        <v>8218</v>
      </c>
    </row>
    <row r="2725" spans="1:2" x14ac:dyDescent="0.3">
      <c r="A2725" s="5">
        <v>12000</v>
      </c>
      <c r="B2725" s="5" t="s">
        <v>8218</v>
      </c>
    </row>
    <row r="2726" spans="1:2" x14ac:dyDescent="0.3">
      <c r="A2726" s="5">
        <v>2468</v>
      </c>
      <c r="B2726" s="5" t="s">
        <v>8218</v>
      </c>
    </row>
    <row r="2727" spans="1:2" x14ac:dyDescent="0.3">
      <c r="A2727" s="5">
        <v>40000</v>
      </c>
      <c r="B2727" s="5" t="s">
        <v>8218</v>
      </c>
    </row>
    <row r="2728" spans="1:2" x14ac:dyDescent="0.3">
      <c r="A2728" s="5">
        <v>100000</v>
      </c>
      <c r="B2728" s="5" t="s">
        <v>8218</v>
      </c>
    </row>
    <row r="2729" spans="1:2" x14ac:dyDescent="0.3">
      <c r="A2729" s="5">
        <v>10000</v>
      </c>
      <c r="B2729" s="5" t="s">
        <v>8218</v>
      </c>
    </row>
    <row r="2730" spans="1:2" x14ac:dyDescent="0.3">
      <c r="A2730" s="5">
        <v>15000</v>
      </c>
      <c r="B2730" s="5" t="s">
        <v>8218</v>
      </c>
    </row>
    <row r="2731" spans="1:2" x14ac:dyDescent="0.3">
      <c r="A2731" s="5">
        <v>7500</v>
      </c>
      <c r="B2731" s="5" t="s">
        <v>8218</v>
      </c>
    </row>
    <row r="2732" spans="1:2" x14ac:dyDescent="0.3">
      <c r="A2732" s="5">
        <v>27000</v>
      </c>
      <c r="B2732" s="5" t="s">
        <v>8218</v>
      </c>
    </row>
    <row r="2733" spans="1:2" x14ac:dyDescent="0.3">
      <c r="A2733" s="5">
        <v>30000</v>
      </c>
      <c r="B2733" s="5" t="s">
        <v>8218</v>
      </c>
    </row>
    <row r="2734" spans="1:2" x14ac:dyDescent="0.3">
      <c r="A2734" s="5">
        <v>12000</v>
      </c>
      <c r="B2734" s="5" t="s">
        <v>8218</v>
      </c>
    </row>
    <row r="2735" spans="1:2" x14ac:dyDescent="0.3">
      <c r="A2735" s="5">
        <v>50000</v>
      </c>
      <c r="B2735" s="5" t="s">
        <v>8218</v>
      </c>
    </row>
    <row r="2736" spans="1:2" x14ac:dyDescent="0.3">
      <c r="A2736" s="5">
        <v>1</v>
      </c>
      <c r="B2736" s="5" t="s">
        <v>8218</v>
      </c>
    </row>
    <row r="2737" spans="1:2" x14ac:dyDescent="0.3">
      <c r="A2737" s="5">
        <v>750</v>
      </c>
      <c r="B2737" s="5" t="s">
        <v>8218</v>
      </c>
    </row>
    <row r="2738" spans="1:2" x14ac:dyDescent="0.3">
      <c r="A2738" s="5">
        <v>8000</v>
      </c>
      <c r="B2738" s="5" t="s">
        <v>8218</v>
      </c>
    </row>
    <row r="2739" spans="1:2" x14ac:dyDescent="0.3">
      <c r="A2739" s="5">
        <v>30000</v>
      </c>
      <c r="B2739" s="5" t="s">
        <v>8218</v>
      </c>
    </row>
    <row r="2740" spans="1:2" x14ac:dyDescent="0.3">
      <c r="A2740" s="5">
        <v>5000</v>
      </c>
      <c r="B2740" s="5" t="s">
        <v>8218</v>
      </c>
    </row>
    <row r="2741" spans="1:2" x14ac:dyDescent="0.3">
      <c r="A2741" s="5">
        <v>1100</v>
      </c>
      <c r="B2741" s="5" t="s">
        <v>8218</v>
      </c>
    </row>
    <row r="2742" spans="1:2" x14ac:dyDescent="0.3">
      <c r="A2742" s="5">
        <v>300</v>
      </c>
      <c r="B2742" s="5" t="s">
        <v>8218</v>
      </c>
    </row>
    <row r="2743" spans="1:2" x14ac:dyDescent="0.3">
      <c r="A2743" s="5">
        <v>8000</v>
      </c>
      <c r="B2743" s="5" t="s">
        <v>8220</v>
      </c>
    </row>
    <row r="2744" spans="1:2" x14ac:dyDescent="0.3">
      <c r="A2744" s="5">
        <v>2500</v>
      </c>
      <c r="B2744" s="5" t="s">
        <v>8220</v>
      </c>
    </row>
    <row r="2745" spans="1:2" x14ac:dyDescent="0.3">
      <c r="A2745" s="5">
        <v>5999</v>
      </c>
      <c r="B2745" s="5" t="s">
        <v>8220</v>
      </c>
    </row>
    <row r="2746" spans="1:2" x14ac:dyDescent="0.3">
      <c r="A2746" s="5">
        <v>16000</v>
      </c>
      <c r="B2746" s="5" t="s">
        <v>8220</v>
      </c>
    </row>
    <row r="2747" spans="1:2" x14ac:dyDescent="0.3">
      <c r="A2747" s="5">
        <v>8000</v>
      </c>
      <c r="B2747" s="5" t="s">
        <v>8220</v>
      </c>
    </row>
    <row r="2748" spans="1:2" x14ac:dyDescent="0.3">
      <c r="A2748" s="5">
        <v>3000</v>
      </c>
      <c r="B2748" s="5" t="s">
        <v>8220</v>
      </c>
    </row>
    <row r="2749" spans="1:2" x14ac:dyDescent="0.3">
      <c r="A2749" s="5">
        <v>500</v>
      </c>
      <c r="B2749" s="5" t="s">
        <v>8220</v>
      </c>
    </row>
    <row r="2750" spans="1:2" x14ac:dyDescent="0.3">
      <c r="A2750" s="5">
        <v>5000</v>
      </c>
      <c r="B2750" s="5" t="s">
        <v>8220</v>
      </c>
    </row>
    <row r="2751" spans="1:2" x14ac:dyDescent="0.3">
      <c r="A2751" s="5">
        <v>10000</v>
      </c>
      <c r="B2751" s="5" t="s">
        <v>8220</v>
      </c>
    </row>
    <row r="2752" spans="1:2" x14ac:dyDescent="0.3">
      <c r="A2752" s="5">
        <v>1999</v>
      </c>
      <c r="B2752" s="5" t="s">
        <v>8220</v>
      </c>
    </row>
    <row r="2753" spans="1:2" x14ac:dyDescent="0.3">
      <c r="A2753" s="5">
        <v>3274</v>
      </c>
      <c r="B2753" s="5" t="s">
        <v>8220</v>
      </c>
    </row>
    <row r="2754" spans="1:2" x14ac:dyDescent="0.3">
      <c r="A2754" s="5">
        <v>4800</v>
      </c>
      <c r="B2754" s="5" t="s">
        <v>8220</v>
      </c>
    </row>
    <row r="2755" spans="1:2" x14ac:dyDescent="0.3">
      <c r="A2755" s="5">
        <v>2000</v>
      </c>
      <c r="B2755" s="5" t="s">
        <v>8220</v>
      </c>
    </row>
    <row r="2756" spans="1:2" x14ac:dyDescent="0.3">
      <c r="A2756" s="5">
        <v>10000</v>
      </c>
      <c r="B2756" s="5" t="s">
        <v>8220</v>
      </c>
    </row>
    <row r="2757" spans="1:2" x14ac:dyDescent="0.3">
      <c r="A2757" s="5">
        <v>500</v>
      </c>
      <c r="B2757" s="5" t="s">
        <v>8220</v>
      </c>
    </row>
    <row r="2758" spans="1:2" x14ac:dyDescent="0.3">
      <c r="A2758" s="5">
        <v>10000</v>
      </c>
      <c r="B2758" s="5" t="s">
        <v>8220</v>
      </c>
    </row>
    <row r="2759" spans="1:2" x14ac:dyDescent="0.3">
      <c r="A2759" s="5">
        <v>1500</v>
      </c>
      <c r="B2759" s="5" t="s">
        <v>8220</v>
      </c>
    </row>
    <row r="2760" spans="1:2" x14ac:dyDescent="0.3">
      <c r="A2760" s="5">
        <v>2000</v>
      </c>
      <c r="B2760" s="5" t="s">
        <v>8220</v>
      </c>
    </row>
    <row r="2761" spans="1:2" x14ac:dyDescent="0.3">
      <c r="A2761" s="5">
        <v>1000</v>
      </c>
      <c r="B2761" s="5" t="s">
        <v>8220</v>
      </c>
    </row>
    <row r="2762" spans="1:2" x14ac:dyDescent="0.3">
      <c r="A2762" s="5">
        <v>5000</v>
      </c>
      <c r="B2762" s="5" t="s">
        <v>8220</v>
      </c>
    </row>
    <row r="2763" spans="1:2" x14ac:dyDescent="0.3">
      <c r="A2763" s="5">
        <v>5000</v>
      </c>
      <c r="B2763" s="5" t="s">
        <v>8220</v>
      </c>
    </row>
    <row r="2764" spans="1:2" x14ac:dyDescent="0.3">
      <c r="A2764" s="5">
        <v>3250</v>
      </c>
      <c r="B2764" s="5" t="s">
        <v>8220</v>
      </c>
    </row>
    <row r="2765" spans="1:2" x14ac:dyDescent="0.3">
      <c r="A2765" s="5">
        <v>39400</v>
      </c>
      <c r="B2765" s="5" t="s">
        <v>8220</v>
      </c>
    </row>
    <row r="2766" spans="1:2" x14ac:dyDescent="0.3">
      <c r="A2766" s="5">
        <v>4000</v>
      </c>
      <c r="B2766" s="5" t="s">
        <v>8220</v>
      </c>
    </row>
    <row r="2767" spans="1:2" x14ac:dyDescent="0.3">
      <c r="A2767" s="5">
        <v>4000</v>
      </c>
      <c r="B2767" s="5" t="s">
        <v>8220</v>
      </c>
    </row>
    <row r="2768" spans="1:2" x14ac:dyDescent="0.3">
      <c r="A2768" s="5">
        <v>5000</v>
      </c>
      <c r="B2768" s="5" t="s">
        <v>8220</v>
      </c>
    </row>
    <row r="2769" spans="1:2" x14ac:dyDescent="0.3">
      <c r="A2769" s="5">
        <v>4000</v>
      </c>
      <c r="B2769" s="5" t="s">
        <v>8220</v>
      </c>
    </row>
    <row r="2770" spans="1:2" x14ac:dyDescent="0.3">
      <c r="A2770" s="5">
        <v>7000</v>
      </c>
      <c r="B2770" s="5" t="s">
        <v>8220</v>
      </c>
    </row>
    <row r="2771" spans="1:2" x14ac:dyDescent="0.3">
      <c r="A2771" s="5">
        <v>800</v>
      </c>
      <c r="B2771" s="5" t="s">
        <v>8220</v>
      </c>
    </row>
    <row r="2772" spans="1:2" x14ac:dyDescent="0.3">
      <c r="A2772" s="5">
        <v>20000</v>
      </c>
      <c r="B2772" s="5" t="s">
        <v>8220</v>
      </c>
    </row>
    <row r="2773" spans="1:2" x14ac:dyDescent="0.3">
      <c r="A2773" s="5">
        <v>19980</v>
      </c>
      <c r="B2773" s="5" t="s">
        <v>8220</v>
      </c>
    </row>
    <row r="2774" spans="1:2" x14ac:dyDescent="0.3">
      <c r="A2774" s="5">
        <v>8000</v>
      </c>
      <c r="B2774" s="5" t="s">
        <v>8220</v>
      </c>
    </row>
    <row r="2775" spans="1:2" x14ac:dyDescent="0.3">
      <c r="A2775" s="5">
        <v>530</v>
      </c>
      <c r="B2775" s="5" t="s">
        <v>8220</v>
      </c>
    </row>
    <row r="2776" spans="1:2" x14ac:dyDescent="0.3">
      <c r="A2776" s="5">
        <v>4000</v>
      </c>
      <c r="B2776" s="5" t="s">
        <v>8220</v>
      </c>
    </row>
    <row r="2777" spans="1:2" x14ac:dyDescent="0.3">
      <c r="A2777" s="5">
        <v>5000</v>
      </c>
      <c r="B2777" s="5" t="s">
        <v>8220</v>
      </c>
    </row>
    <row r="2778" spans="1:2" x14ac:dyDescent="0.3">
      <c r="A2778" s="5">
        <v>21000</v>
      </c>
      <c r="B2778" s="5" t="s">
        <v>8220</v>
      </c>
    </row>
    <row r="2779" spans="1:2" x14ac:dyDescent="0.3">
      <c r="A2779" s="5">
        <v>3000</v>
      </c>
      <c r="B2779" s="5" t="s">
        <v>8220</v>
      </c>
    </row>
    <row r="2780" spans="1:2" x14ac:dyDescent="0.3">
      <c r="A2780" s="5">
        <v>5500</v>
      </c>
      <c r="B2780" s="5" t="s">
        <v>8220</v>
      </c>
    </row>
    <row r="2781" spans="1:2" x14ac:dyDescent="0.3">
      <c r="A2781" s="5">
        <v>2500</v>
      </c>
      <c r="B2781" s="5" t="s">
        <v>8220</v>
      </c>
    </row>
    <row r="2782" spans="1:2" x14ac:dyDescent="0.3">
      <c r="A2782" s="5">
        <v>100000</v>
      </c>
      <c r="B2782" s="5" t="s">
        <v>8220</v>
      </c>
    </row>
    <row r="2783" spans="1:2" x14ac:dyDescent="0.3">
      <c r="A2783" s="5">
        <v>1250</v>
      </c>
      <c r="B2783" s="5" t="s">
        <v>8218</v>
      </c>
    </row>
    <row r="2784" spans="1:2" x14ac:dyDescent="0.3">
      <c r="A2784" s="5">
        <v>1000</v>
      </c>
      <c r="B2784" s="5" t="s">
        <v>8218</v>
      </c>
    </row>
    <row r="2785" spans="1:2" x14ac:dyDescent="0.3">
      <c r="A2785" s="5">
        <v>1000</v>
      </c>
      <c r="B2785" s="5" t="s">
        <v>8218</v>
      </c>
    </row>
    <row r="2786" spans="1:2" x14ac:dyDescent="0.3">
      <c r="A2786" s="5">
        <v>6000</v>
      </c>
      <c r="B2786" s="5" t="s">
        <v>8218</v>
      </c>
    </row>
    <row r="2787" spans="1:2" x14ac:dyDescent="0.3">
      <c r="A2787" s="5">
        <v>5000</v>
      </c>
      <c r="B2787" s="5" t="s">
        <v>8218</v>
      </c>
    </row>
    <row r="2788" spans="1:2" x14ac:dyDescent="0.3">
      <c r="A2788" s="5">
        <v>2500</v>
      </c>
      <c r="B2788" s="5" t="s">
        <v>8218</v>
      </c>
    </row>
    <row r="2789" spans="1:2" x14ac:dyDescent="0.3">
      <c r="A2789" s="5">
        <v>1000</v>
      </c>
      <c r="B2789" s="5" t="s">
        <v>8218</v>
      </c>
    </row>
    <row r="2790" spans="1:2" x14ac:dyDescent="0.3">
      <c r="A2790" s="5">
        <v>2000</v>
      </c>
      <c r="B2790" s="5" t="s">
        <v>8218</v>
      </c>
    </row>
    <row r="2791" spans="1:2" x14ac:dyDescent="0.3">
      <c r="A2791" s="5">
        <v>3000</v>
      </c>
      <c r="B2791" s="5" t="s">
        <v>8218</v>
      </c>
    </row>
    <row r="2792" spans="1:2" x14ac:dyDescent="0.3">
      <c r="A2792" s="5">
        <v>3000</v>
      </c>
      <c r="B2792" s="5" t="s">
        <v>8218</v>
      </c>
    </row>
    <row r="2793" spans="1:2" x14ac:dyDescent="0.3">
      <c r="A2793" s="5">
        <v>2000</v>
      </c>
      <c r="B2793" s="5" t="s">
        <v>8218</v>
      </c>
    </row>
    <row r="2794" spans="1:2" x14ac:dyDescent="0.3">
      <c r="A2794" s="5">
        <v>2000</v>
      </c>
      <c r="B2794" s="5" t="s">
        <v>8218</v>
      </c>
    </row>
    <row r="2795" spans="1:2" x14ac:dyDescent="0.3">
      <c r="A2795" s="5">
        <v>10000</v>
      </c>
      <c r="B2795" s="5" t="s">
        <v>8218</v>
      </c>
    </row>
    <row r="2796" spans="1:2" x14ac:dyDescent="0.3">
      <c r="A2796" s="5">
        <v>50</v>
      </c>
      <c r="B2796" s="5" t="s">
        <v>8218</v>
      </c>
    </row>
    <row r="2797" spans="1:2" x14ac:dyDescent="0.3">
      <c r="A2797" s="5">
        <v>700</v>
      </c>
      <c r="B2797" s="5" t="s">
        <v>8218</v>
      </c>
    </row>
    <row r="2798" spans="1:2" x14ac:dyDescent="0.3">
      <c r="A2798" s="5">
        <v>800</v>
      </c>
      <c r="B2798" s="5" t="s">
        <v>8218</v>
      </c>
    </row>
    <row r="2799" spans="1:2" x14ac:dyDescent="0.3">
      <c r="A2799" s="5">
        <v>8000</v>
      </c>
      <c r="B2799" s="5" t="s">
        <v>8218</v>
      </c>
    </row>
    <row r="2800" spans="1:2" x14ac:dyDescent="0.3">
      <c r="A2800" s="5">
        <v>5000</v>
      </c>
      <c r="B2800" s="5" t="s">
        <v>8218</v>
      </c>
    </row>
    <row r="2801" spans="1:2" x14ac:dyDescent="0.3">
      <c r="A2801" s="5">
        <v>5000</v>
      </c>
      <c r="B2801" s="5" t="s">
        <v>8218</v>
      </c>
    </row>
    <row r="2802" spans="1:2" x14ac:dyDescent="0.3">
      <c r="A2802" s="5">
        <v>1000</v>
      </c>
      <c r="B2802" s="5" t="s">
        <v>8218</v>
      </c>
    </row>
    <row r="2803" spans="1:2" x14ac:dyDescent="0.3">
      <c r="A2803" s="5">
        <v>500</v>
      </c>
      <c r="B2803" s="5" t="s">
        <v>8218</v>
      </c>
    </row>
    <row r="2804" spans="1:2" x14ac:dyDescent="0.3">
      <c r="A2804" s="5">
        <v>3000</v>
      </c>
      <c r="B2804" s="5" t="s">
        <v>8218</v>
      </c>
    </row>
    <row r="2805" spans="1:2" x14ac:dyDescent="0.3">
      <c r="A2805" s="5">
        <v>10000</v>
      </c>
      <c r="B2805" s="5" t="s">
        <v>8218</v>
      </c>
    </row>
    <row r="2806" spans="1:2" x14ac:dyDescent="0.3">
      <c r="A2806" s="5">
        <v>1000</v>
      </c>
      <c r="B2806" s="5" t="s">
        <v>8218</v>
      </c>
    </row>
    <row r="2807" spans="1:2" x14ac:dyDescent="0.3">
      <c r="A2807" s="5">
        <v>400</v>
      </c>
      <c r="B2807" s="5" t="s">
        <v>8218</v>
      </c>
    </row>
    <row r="2808" spans="1:2" x14ac:dyDescent="0.3">
      <c r="A2808" s="5">
        <v>3000</v>
      </c>
      <c r="B2808" s="5" t="s">
        <v>8218</v>
      </c>
    </row>
    <row r="2809" spans="1:2" x14ac:dyDescent="0.3">
      <c r="A2809" s="5">
        <v>5000</v>
      </c>
      <c r="B2809" s="5" t="s">
        <v>8218</v>
      </c>
    </row>
    <row r="2810" spans="1:2" x14ac:dyDescent="0.3">
      <c r="A2810" s="5">
        <v>4500</v>
      </c>
      <c r="B2810" s="5" t="s">
        <v>8218</v>
      </c>
    </row>
    <row r="2811" spans="1:2" x14ac:dyDescent="0.3">
      <c r="A2811" s="5">
        <v>2500</v>
      </c>
      <c r="B2811" s="5" t="s">
        <v>8218</v>
      </c>
    </row>
    <row r="2812" spans="1:2" x14ac:dyDescent="0.3">
      <c r="A2812" s="5">
        <v>2500</v>
      </c>
      <c r="B2812" s="5" t="s">
        <v>8218</v>
      </c>
    </row>
    <row r="2813" spans="1:2" x14ac:dyDescent="0.3">
      <c r="A2813" s="5">
        <v>10000</v>
      </c>
      <c r="B2813" s="5" t="s">
        <v>8218</v>
      </c>
    </row>
    <row r="2814" spans="1:2" x14ac:dyDescent="0.3">
      <c r="A2814" s="5">
        <v>5000</v>
      </c>
      <c r="B2814" s="5" t="s">
        <v>8218</v>
      </c>
    </row>
    <row r="2815" spans="1:2" x14ac:dyDescent="0.3">
      <c r="A2815" s="5">
        <v>2800</v>
      </c>
      <c r="B2815" s="5" t="s">
        <v>8218</v>
      </c>
    </row>
    <row r="2816" spans="1:2" x14ac:dyDescent="0.3">
      <c r="A2816" s="5">
        <v>1500</v>
      </c>
      <c r="B2816" s="5" t="s">
        <v>8218</v>
      </c>
    </row>
    <row r="2817" spans="1:2" x14ac:dyDescent="0.3">
      <c r="A2817" s="5">
        <v>250</v>
      </c>
      <c r="B2817" s="5" t="s">
        <v>8218</v>
      </c>
    </row>
    <row r="2818" spans="1:2" x14ac:dyDescent="0.3">
      <c r="A2818" s="5">
        <v>3000</v>
      </c>
      <c r="B2818" s="5" t="s">
        <v>8218</v>
      </c>
    </row>
    <row r="2819" spans="1:2" x14ac:dyDescent="0.3">
      <c r="A2819" s="5">
        <v>600</v>
      </c>
      <c r="B2819" s="5" t="s">
        <v>8218</v>
      </c>
    </row>
    <row r="2820" spans="1:2" x14ac:dyDescent="0.3">
      <c r="A2820" s="5">
        <v>10000</v>
      </c>
      <c r="B2820" s="5" t="s">
        <v>8218</v>
      </c>
    </row>
    <row r="2821" spans="1:2" x14ac:dyDescent="0.3">
      <c r="A2821" s="5">
        <v>5000</v>
      </c>
      <c r="B2821" s="5" t="s">
        <v>8218</v>
      </c>
    </row>
    <row r="2822" spans="1:2" x14ac:dyDescent="0.3">
      <c r="A2822" s="5">
        <v>200</v>
      </c>
      <c r="B2822" s="5" t="s">
        <v>8218</v>
      </c>
    </row>
    <row r="2823" spans="1:2" x14ac:dyDescent="0.3">
      <c r="A2823" s="5">
        <v>1000</v>
      </c>
      <c r="B2823" s="5" t="s">
        <v>8218</v>
      </c>
    </row>
    <row r="2824" spans="1:2" x14ac:dyDescent="0.3">
      <c r="A2824" s="5">
        <v>6000</v>
      </c>
      <c r="B2824" s="5" t="s">
        <v>8218</v>
      </c>
    </row>
    <row r="2825" spans="1:2" x14ac:dyDescent="0.3">
      <c r="A2825" s="5">
        <v>100</v>
      </c>
      <c r="B2825" s="5" t="s">
        <v>8218</v>
      </c>
    </row>
    <row r="2826" spans="1:2" x14ac:dyDescent="0.3">
      <c r="A2826" s="5">
        <v>650</v>
      </c>
      <c r="B2826" s="5" t="s">
        <v>8218</v>
      </c>
    </row>
    <row r="2827" spans="1:2" x14ac:dyDescent="0.3">
      <c r="A2827" s="5">
        <v>3000</v>
      </c>
      <c r="B2827" s="5" t="s">
        <v>8218</v>
      </c>
    </row>
    <row r="2828" spans="1:2" x14ac:dyDescent="0.3">
      <c r="A2828" s="5">
        <v>2000</v>
      </c>
      <c r="B2828" s="5" t="s">
        <v>8218</v>
      </c>
    </row>
    <row r="2829" spans="1:2" x14ac:dyDescent="0.3">
      <c r="A2829" s="5">
        <v>2000</v>
      </c>
      <c r="B2829" s="5" t="s">
        <v>8218</v>
      </c>
    </row>
    <row r="2830" spans="1:2" x14ac:dyDescent="0.3">
      <c r="A2830" s="5">
        <v>9500</v>
      </c>
      <c r="B2830" s="5" t="s">
        <v>8218</v>
      </c>
    </row>
    <row r="2831" spans="1:2" x14ac:dyDescent="0.3">
      <c r="A2831" s="5">
        <v>2500</v>
      </c>
      <c r="B2831" s="5" t="s">
        <v>8218</v>
      </c>
    </row>
    <row r="2832" spans="1:2" x14ac:dyDescent="0.3">
      <c r="A2832" s="5">
        <v>3000</v>
      </c>
      <c r="B2832" s="5" t="s">
        <v>8218</v>
      </c>
    </row>
    <row r="2833" spans="1:2" x14ac:dyDescent="0.3">
      <c r="A2833" s="5">
        <v>3000</v>
      </c>
      <c r="B2833" s="5" t="s">
        <v>8218</v>
      </c>
    </row>
    <row r="2834" spans="1:2" x14ac:dyDescent="0.3">
      <c r="A2834" s="5">
        <v>2500</v>
      </c>
      <c r="B2834" s="5" t="s">
        <v>8218</v>
      </c>
    </row>
    <row r="2835" spans="1:2" x14ac:dyDescent="0.3">
      <c r="A2835" s="5">
        <v>2700</v>
      </c>
      <c r="B2835" s="5" t="s">
        <v>8218</v>
      </c>
    </row>
    <row r="2836" spans="1:2" x14ac:dyDescent="0.3">
      <c r="A2836" s="5">
        <v>800</v>
      </c>
      <c r="B2836" s="5" t="s">
        <v>8218</v>
      </c>
    </row>
    <row r="2837" spans="1:2" x14ac:dyDescent="0.3">
      <c r="A2837" s="5">
        <v>1000</v>
      </c>
      <c r="B2837" s="5" t="s">
        <v>8218</v>
      </c>
    </row>
    <row r="2838" spans="1:2" x14ac:dyDescent="0.3">
      <c r="A2838" s="5">
        <v>450</v>
      </c>
      <c r="B2838" s="5" t="s">
        <v>8218</v>
      </c>
    </row>
    <row r="2839" spans="1:2" x14ac:dyDescent="0.3">
      <c r="A2839" s="5">
        <v>850</v>
      </c>
      <c r="B2839" s="5" t="s">
        <v>8218</v>
      </c>
    </row>
    <row r="2840" spans="1:2" x14ac:dyDescent="0.3">
      <c r="A2840" s="5">
        <v>2000</v>
      </c>
      <c r="B2840" s="5" t="s">
        <v>8218</v>
      </c>
    </row>
    <row r="2841" spans="1:2" x14ac:dyDescent="0.3">
      <c r="A2841" s="5">
        <v>3500</v>
      </c>
      <c r="B2841" s="5" t="s">
        <v>8218</v>
      </c>
    </row>
    <row r="2842" spans="1:2" x14ac:dyDescent="0.3">
      <c r="A2842" s="5">
        <v>2500</v>
      </c>
      <c r="B2842" s="5" t="s">
        <v>8218</v>
      </c>
    </row>
    <row r="2843" spans="1:2" x14ac:dyDescent="0.3">
      <c r="A2843" s="5">
        <v>1000</v>
      </c>
      <c r="B2843" s="5" t="s">
        <v>8220</v>
      </c>
    </row>
    <row r="2844" spans="1:2" x14ac:dyDescent="0.3">
      <c r="A2844" s="5">
        <v>1500</v>
      </c>
      <c r="B2844" s="5" t="s">
        <v>8220</v>
      </c>
    </row>
    <row r="2845" spans="1:2" x14ac:dyDescent="0.3">
      <c r="A2845" s="5">
        <v>1200</v>
      </c>
      <c r="B2845" s="5" t="s">
        <v>8220</v>
      </c>
    </row>
    <row r="2846" spans="1:2" x14ac:dyDescent="0.3">
      <c r="A2846" s="5">
        <v>550</v>
      </c>
      <c r="B2846" s="5" t="s">
        <v>8220</v>
      </c>
    </row>
    <row r="2847" spans="1:2" x14ac:dyDescent="0.3">
      <c r="A2847" s="5">
        <v>7500</v>
      </c>
      <c r="B2847" s="5" t="s">
        <v>8220</v>
      </c>
    </row>
    <row r="2848" spans="1:2" x14ac:dyDescent="0.3">
      <c r="A2848" s="5">
        <v>8000</v>
      </c>
      <c r="B2848" s="5" t="s">
        <v>8220</v>
      </c>
    </row>
    <row r="2849" spans="1:2" x14ac:dyDescent="0.3">
      <c r="A2849" s="5">
        <v>2000</v>
      </c>
      <c r="B2849" s="5" t="s">
        <v>8220</v>
      </c>
    </row>
    <row r="2850" spans="1:2" x14ac:dyDescent="0.3">
      <c r="A2850" s="5">
        <v>35000</v>
      </c>
      <c r="B2850" s="5" t="s">
        <v>8220</v>
      </c>
    </row>
    <row r="2851" spans="1:2" x14ac:dyDescent="0.3">
      <c r="A2851" s="5">
        <v>500</v>
      </c>
      <c r="B2851" s="5" t="s">
        <v>8220</v>
      </c>
    </row>
    <row r="2852" spans="1:2" x14ac:dyDescent="0.3">
      <c r="A2852" s="5">
        <v>8000</v>
      </c>
      <c r="B2852" s="5" t="s">
        <v>8220</v>
      </c>
    </row>
    <row r="2853" spans="1:2" x14ac:dyDescent="0.3">
      <c r="A2853" s="5">
        <v>4500</v>
      </c>
      <c r="B2853" s="5" t="s">
        <v>8220</v>
      </c>
    </row>
    <row r="2854" spans="1:2" x14ac:dyDescent="0.3">
      <c r="A2854" s="5">
        <v>5000</v>
      </c>
      <c r="B2854" s="5" t="s">
        <v>8220</v>
      </c>
    </row>
    <row r="2855" spans="1:2" x14ac:dyDescent="0.3">
      <c r="A2855" s="5">
        <v>9500</v>
      </c>
      <c r="B2855" s="5" t="s">
        <v>8220</v>
      </c>
    </row>
    <row r="2856" spans="1:2" x14ac:dyDescent="0.3">
      <c r="A2856" s="5">
        <v>1000</v>
      </c>
      <c r="B2856" s="5" t="s">
        <v>8220</v>
      </c>
    </row>
    <row r="2857" spans="1:2" x14ac:dyDescent="0.3">
      <c r="A2857" s="5">
        <v>600</v>
      </c>
      <c r="B2857" s="5" t="s">
        <v>8220</v>
      </c>
    </row>
    <row r="2858" spans="1:2" x14ac:dyDescent="0.3">
      <c r="A2858" s="5">
        <v>3000</v>
      </c>
      <c r="B2858" s="5" t="s">
        <v>8220</v>
      </c>
    </row>
    <row r="2859" spans="1:2" x14ac:dyDescent="0.3">
      <c r="A2859" s="5">
        <v>38000</v>
      </c>
      <c r="B2859" s="5" t="s">
        <v>8220</v>
      </c>
    </row>
    <row r="2860" spans="1:2" x14ac:dyDescent="0.3">
      <c r="A2860" s="5">
        <v>1000</v>
      </c>
      <c r="B2860" s="5" t="s">
        <v>8220</v>
      </c>
    </row>
    <row r="2861" spans="1:2" x14ac:dyDescent="0.3">
      <c r="A2861" s="5">
        <v>2000</v>
      </c>
      <c r="B2861" s="5" t="s">
        <v>8220</v>
      </c>
    </row>
    <row r="2862" spans="1:2" x14ac:dyDescent="0.3">
      <c r="A2862" s="5">
        <v>4000</v>
      </c>
      <c r="B2862" s="5" t="s">
        <v>8220</v>
      </c>
    </row>
    <row r="2863" spans="1:2" x14ac:dyDescent="0.3">
      <c r="A2863" s="5">
        <v>250</v>
      </c>
      <c r="B2863" s="5" t="s">
        <v>8220</v>
      </c>
    </row>
    <row r="2864" spans="1:2" x14ac:dyDescent="0.3">
      <c r="A2864" s="5">
        <v>12700</v>
      </c>
      <c r="B2864" s="5" t="s">
        <v>8220</v>
      </c>
    </row>
    <row r="2865" spans="1:2" x14ac:dyDescent="0.3">
      <c r="A2865" s="5">
        <v>50000</v>
      </c>
      <c r="B2865" s="5" t="s">
        <v>8220</v>
      </c>
    </row>
    <row r="2866" spans="1:2" x14ac:dyDescent="0.3">
      <c r="A2866" s="5">
        <v>2500</v>
      </c>
      <c r="B2866" s="5" t="s">
        <v>8220</v>
      </c>
    </row>
    <row r="2867" spans="1:2" x14ac:dyDescent="0.3">
      <c r="A2867" s="5">
        <v>2888</v>
      </c>
      <c r="B2867" s="5" t="s">
        <v>8220</v>
      </c>
    </row>
    <row r="2868" spans="1:2" x14ac:dyDescent="0.3">
      <c r="A2868" s="5">
        <v>5000</v>
      </c>
      <c r="B2868" s="5" t="s">
        <v>8220</v>
      </c>
    </row>
    <row r="2869" spans="1:2" x14ac:dyDescent="0.3">
      <c r="A2869" s="5">
        <v>2500</v>
      </c>
      <c r="B2869" s="5" t="s">
        <v>8220</v>
      </c>
    </row>
    <row r="2870" spans="1:2" x14ac:dyDescent="0.3">
      <c r="A2870" s="5">
        <v>15000</v>
      </c>
      <c r="B2870" s="5" t="s">
        <v>8220</v>
      </c>
    </row>
    <row r="2871" spans="1:2" x14ac:dyDescent="0.3">
      <c r="A2871" s="5">
        <v>20000</v>
      </c>
      <c r="B2871" s="5" t="s">
        <v>8220</v>
      </c>
    </row>
    <row r="2872" spans="1:2" x14ac:dyDescent="0.3">
      <c r="A2872" s="5">
        <v>5000</v>
      </c>
      <c r="B2872" s="5" t="s">
        <v>8220</v>
      </c>
    </row>
    <row r="2873" spans="1:2" x14ac:dyDescent="0.3">
      <c r="A2873" s="5">
        <v>10000</v>
      </c>
      <c r="B2873" s="5" t="s">
        <v>8220</v>
      </c>
    </row>
    <row r="2874" spans="1:2" x14ac:dyDescent="0.3">
      <c r="A2874" s="5">
        <v>3000</v>
      </c>
      <c r="B2874" s="5" t="s">
        <v>8220</v>
      </c>
    </row>
    <row r="2875" spans="1:2" x14ac:dyDescent="0.3">
      <c r="A2875" s="5">
        <v>2500</v>
      </c>
      <c r="B2875" s="5" t="s">
        <v>8220</v>
      </c>
    </row>
    <row r="2876" spans="1:2" x14ac:dyDescent="0.3">
      <c r="A2876" s="5">
        <v>5000</v>
      </c>
      <c r="B2876" s="5" t="s">
        <v>8220</v>
      </c>
    </row>
    <row r="2877" spans="1:2" x14ac:dyDescent="0.3">
      <c r="A2877" s="5">
        <v>20000</v>
      </c>
      <c r="B2877" s="5" t="s">
        <v>8220</v>
      </c>
    </row>
    <row r="2878" spans="1:2" x14ac:dyDescent="0.3">
      <c r="A2878" s="5">
        <v>150000</v>
      </c>
      <c r="B2878" s="5" t="s">
        <v>8220</v>
      </c>
    </row>
    <row r="2879" spans="1:2" x14ac:dyDescent="0.3">
      <c r="A2879" s="5">
        <v>6000</v>
      </c>
      <c r="B2879" s="5" t="s">
        <v>8220</v>
      </c>
    </row>
    <row r="2880" spans="1:2" x14ac:dyDescent="0.3">
      <c r="A2880" s="5">
        <v>3000</v>
      </c>
      <c r="B2880" s="5" t="s">
        <v>8220</v>
      </c>
    </row>
    <row r="2881" spans="1:2" x14ac:dyDescent="0.3">
      <c r="A2881" s="5">
        <v>11200</v>
      </c>
      <c r="B2881" s="5" t="s">
        <v>8220</v>
      </c>
    </row>
    <row r="2882" spans="1:2" x14ac:dyDescent="0.3">
      <c r="A2882" s="5">
        <v>12000</v>
      </c>
      <c r="B2882" s="5" t="s">
        <v>8220</v>
      </c>
    </row>
    <row r="2883" spans="1:2" x14ac:dyDescent="0.3">
      <c r="A2883" s="5">
        <v>5500</v>
      </c>
      <c r="B2883" s="5" t="s">
        <v>8220</v>
      </c>
    </row>
    <row r="2884" spans="1:2" x14ac:dyDescent="0.3">
      <c r="A2884" s="5">
        <v>750</v>
      </c>
      <c r="B2884" s="5" t="s">
        <v>8220</v>
      </c>
    </row>
    <row r="2885" spans="1:2" x14ac:dyDescent="0.3">
      <c r="A2885" s="5">
        <v>10000</v>
      </c>
      <c r="B2885" s="5" t="s">
        <v>8220</v>
      </c>
    </row>
    <row r="2886" spans="1:2" x14ac:dyDescent="0.3">
      <c r="A2886" s="5">
        <v>45000</v>
      </c>
      <c r="B2886" s="5" t="s">
        <v>8220</v>
      </c>
    </row>
    <row r="2887" spans="1:2" x14ac:dyDescent="0.3">
      <c r="A2887" s="5">
        <v>400</v>
      </c>
      <c r="B2887" s="5" t="s">
        <v>8220</v>
      </c>
    </row>
    <row r="2888" spans="1:2" x14ac:dyDescent="0.3">
      <c r="A2888" s="5">
        <v>200</v>
      </c>
      <c r="B2888" s="5" t="s">
        <v>8220</v>
      </c>
    </row>
    <row r="2889" spans="1:2" x14ac:dyDescent="0.3">
      <c r="A2889" s="5">
        <v>3000</v>
      </c>
      <c r="B2889" s="5" t="s">
        <v>8220</v>
      </c>
    </row>
    <row r="2890" spans="1:2" x14ac:dyDescent="0.3">
      <c r="A2890" s="5">
        <v>30000</v>
      </c>
      <c r="B2890" s="5" t="s">
        <v>8220</v>
      </c>
    </row>
    <row r="2891" spans="1:2" x14ac:dyDescent="0.3">
      <c r="A2891" s="5">
        <v>3000</v>
      </c>
      <c r="B2891" s="5" t="s">
        <v>8220</v>
      </c>
    </row>
    <row r="2892" spans="1:2" x14ac:dyDescent="0.3">
      <c r="A2892" s="5">
        <v>2000</v>
      </c>
      <c r="B2892" s="5" t="s">
        <v>8220</v>
      </c>
    </row>
    <row r="2893" spans="1:2" x14ac:dyDescent="0.3">
      <c r="A2893" s="5">
        <v>10000</v>
      </c>
      <c r="B2893" s="5" t="s">
        <v>8220</v>
      </c>
    </row>
    <row r="2894" spans="1:2" x14ac:dyDescent="0.3">
      <c r="A2894" s="5">
        <v>5500</v>
      </c>
      <c r="B2894" s="5" t="s">
        <v>8220</v>
      </c>
    </row>
    <row r="2895" spans="1:2" x14ac:dyDescent="0.3">
      <c r="A2895" s="5">
        <v>5000</v>
      </c>
      <c r="B2895" s="5" t="s">
        <v>8220</v>
      </c>
    </row>
    <row r="2896" spans="1:2" x14ac:dyDescent="0.3">
      <c r="A2896" s="5">
        <v>50000</v>
      </c>
      <c r="B2896" s="5" t="s">
        <v>8220</v>
      </c>
    </row>
    <row r="2897" spans="1:2" x14ac:dyDescent="0.3">
      <c r="A2897" s="5">
        <v>500</v>
      </c>
      <c r="B2897" s="5" t="s">
        <v>8220</v>
      </c>
    </row>
    <row r="2898" spans="1:2" x14ac:dyDescent="0.3">
      <c r="A2898" s="5">
        <v>3000</v>
      </c>
      <c r="B2898" s="5" t="s">
        <v>8220</v>
      </c>
    </row>
    <row r="2899" spans="1:2" x14ac:dyDescent="0.3">
      <c r="A2899" s="5">
        <v>12000</v>
      </c>
      <c r="B2899" s="5" t="s">
        <v>8220</v>
      </c>
    </row>
    <row r="2900" spans="1:2" x14ac:dyDescent="0.3">
      <c r="A2900" s="5">
        <v>7500</v>
      </c>
      <c r="B2900" s="5" t="s">
        <v>8220</v>
      </c>
    </row>
    <row r="2901" spans="1:2" x14ac:dyDescent="0.3">
      <c r="A2901" s="5">
        <v>10000</v>
      </c>
      <c r="B2901" s="5" t="s">
        <v>8220</v>
      </c>
    </row>
    <row r="2902" spans="1:2" x14ac:dyDescent="0.3">
      <c r="A2902" s="5">
        <v>5500</v>
      </c>
      <c r="B2902" s="5" t="s">
        <v>8220</v>
      </c>
    </row>
    <row r="2903" spans="1:2" x14ac:dyDescent="0.3">
      <c r="A2903" s="5">
        <v>750</v>
      </c>
      <c r="B2903" s="5" t="s">
        <v>8220</v>
      </c>
    </row>
    <row r="2904" spans="1:2" x14ac:dyDescent="0.3">
      <c r="A2904" s="5">
        <v>150000</v>
      </c>
      <c r="B2904" s="5" t="s">
        <v>8220</v>
      </c>
    </row>
    <row r="2905" spans="1:2" x14ac:dyDescent="0.3">
      <c r="A2905" s="5">
        <v>5000</v>
      </c>
      <c r="B2905" s="5" t="s">
        <v>8220</v>
      </c>
    </row>
    <row r="2906" spans="1:2" x14ac:dyDescent="0.3">
      <c r="A2906" s="5">
        <v>1500</v>
      </c>
      <c r="B2906" s="5" t="s">
        <v>8220</v>
      </c>
    </row>
    <row r="2907" spans="1:2" x14ac:dyDescent="0.3">
      <c r="A2907" s="5">
        <v>3500</v>
      </c>
      <c r="B2907" s="5" t="s">
        <v>8220</v>
      </c>
    </row>
    <row r="2908" spans="1:2" x14ac:dyDescent="0.3">
      <c r="A2908" s="5">
        <v>6000</v>
      </c>
      <c r="B2908" s="5" t="s">
        <v>8220</v>
      </c>
    </row>
    <row r="2909" spans="1:2" x14ac:dyDescent="0.3">
      <c r="A2909" s="5">
        <v>2500</v>
      </c>
      <c r="B2909" s="5" t="s">
        <v>8220</v>
      </c>
    </row>
    <row r="2910" spans="1:2" x14ac:dyDescent="0.3">
      <c r="A2910" s="5">
        <v>9600</v>
      </c>
      <c r="B2910" s="5" t="s">
        <v>8220</v>
      </c>
    </row>
    <row r="2911" spans="1:2" x14ac:dyDescent="0.3">
      <c r="A2911" s="5">
        <v>180000</v>
      </c>
      <c r="B2911" s="5" t="s">
        <v>8220</v>
      </c>
    </row>
    <row r="2912" spans="1:2" x14ac:dyDescent="0.3">
      <c r="A2912" s="5">
        <v>30000</v>
      </c>
      <c r="B2912" s="5" t="s">
        <v>8220</v>
      </c>
    </row>
    <row r="2913" spans="1:2" x14ac:dyDescent="0.3">
      <c r="A2913" s="5">
        <v>1800</v>
      </c>
      <c r="B2913" s="5" t="s">
        <v>8220</v>
      </c>
    </row>
    <row r="2914" spans="1:2" x14ac:dyDescent="0.3">
      <c r="A2914" s="5">
        <v>14440</v>
      </c>
      <c r="B2914" s="5" t="s">
        <v>8220</v>
      </c>
    </row>
    <row r="2915" spans="1:2" x14ac:dyDescent="0.3">
      <c r="A2915" s="5">
        <v>10000</v>
      </c>
      <c r="B2915" s="5" t="s">
        <v>8220</v>
      </c>
    </row>
    <row r="2916" spans="1:2" x14ac:dyDescent="0.3">
      <c r="A2916" s="5">
        <v>25000</v>
      </c>
      <c r="B2916" s="5" t="s">
        <v>8220</v>
      </c>
    </row>
    <row r="2917" spans="1:2" x14ac:dyDescent="0.3">
      <c r="A2917" s="5">
        <v>1000</v>
      </c>
      <c r="B2917" s="5" t="s">
        <v>8220</v>
      </c>
    </row>
    <row r="2918" spans="1:2" x14ac:dyDescent="0.3">
      <c r="A2918" s="5">
        <v>1850</v>
      </c>
      <c r="B2918" s="5" t="s">
        <v>8220</v>
      </c>
    </row>
    <row r="2919" spans="1:2" x14ac:dyDescent="0.3">
      <c r="A2919" s="5">
        <v>2000</v>
      </c>
      <c r="B2919" s="5" t="s">
        <v>8220</v>
      </c>
    </row>
    <row r="2920" spans="1:2" x14ac:dyDescent="0.3">
      <c r="A2920" s="5">
        <v>5000</v>
      </c>
      <c r="B2920" s="5" t="s">
        <v>8220</v>
      </c>
    </row>
    <row r="2921" spans="1:2" x14ac:dyDescent="0.3">
      <c r="A2921" s="5">
        <v>600</v>
      </c>
      <c r="B2921" s="5" t="s">
        <v>8220</v>
      </c>
    </row>
    <row r="2922" spans="1:2" x14ac:dyDescent="0.3">
      <c r="A2922" s="5">
        <v>2500</v>
      </c>
      <c r="B2922" s="5" t="s">
        <v>8220</v>
      </c>
    </row>
    <row r="2923" spans="1:2" x14ac:dyDescent="0.3">
      <c r="A2923" s="5">
        <v>100</v>
      </c>
      <c r="B2923" s="5" t="s">
        <v>8218</v>
      </c>
    </row>
    <row r="2924" spans="1:2" x14ac:dyDescent="0.3">
      <c r="A2924" s="5">
        <v>500</v>
      </c>
      <c r="B2924" s="5" t="s">
        <v>8218</v>
      </c>
    </row>
    <row r="2925" spans="1:2" x14ac:dyDescent="0.3">
      <c r="A2925" s="5">
        <v>300</v>
      </c>
      <c r="B2925" s="5" t="s">
        <v>8218</v>
      </c>
    </row>
    <row r="2926" spans="1:2" x14ac:dyDescent="0.3">
      <c r="A2926" s="5">
        <v>25000</v>
      </c>
      <c r="B2926" s="5" t="s">
        <v>8218</v>
      </c>
    </row>
    <row r="2927" spans="1:2" x14ac:dyDescent="0.3">
      <c r="A2927" s="5">
        <v>45000</v>
      </c>
      <c r="B2927" s="5" t="s">
        <v>8218</v>
      </c>
    </row>
    <row r="2928" spans="1:2" x14ac:dyDescent="0.3">
      <c r="A2928" s="5">
        <v>3000</v>
      </c>
      <c r="B2928" s="5" t="s">
        <v>8218</v>
      </c>
    </row>
    <row r="2929" spans="1:2" x14ac:dyDescent="0.3">
      <c r="A2929" s="5">
        <v>1800</v>
      </c>
      <c r="B2929" s="5" t="s">
        <v>8218</v>
      </c>
    </row>
    <row r="2930" spans="1:2" x14ac:dyDescent="0.3">
      <c r="A2930" s="5">
        <v>1000</v>
      </c>
      <c r="B2930" s="5" t="s">
        <v>8218</v>
      </c>
    </row>
    <row r="2931" spans="1:2" x14ac:dyDescent="0.3">
      <c r="A2931" s="5">
        <v>8000</v>
      </c>
      <c r="B2931" s="5" t="s">
        <v>8218</v>
      </c>
    </row>
    <row r="2932" spans="1:2" x14ac:dyDescent="0.3">
      <c r="A2932" s="5">
        <v>10000</v>
      </c>
      <c r="B2932" s="5" t="s">
        <v>8218</v>
      </c>
    </row>
    <row r="2933" spans="1:2" x14ac:dyDescent="0.3">
      <c r="A2933" s="5">
        <v>750</v>
      </c>
      <c r="B2933" s="5" t="s">
        <v>8218</v>
      </c>
    </row>
    <row r="2934" spans="1:2" x14ac:dyDescent="0.3">
      <c r="A2934" s="5">
        <v>3100</v>
      </c>
      <c r="B2934" s="5" t="s">
        <v>8218</v>
      </c>
    </row>
    <row r="2935" spans="1:2" x14ac:dyDescent="0.3">
      <c r="A2935" s="5">
        <v>2500</v>
      </c>
      <c r="B2935" s="5" t="s">
        <v>8218</v>
      </c>
    </row>
    <row r="2936" spans="1:2" x14ac:dyDescent="0.3">
      <c r="A2936" s="5">
        <v>2500</v>
      </c>
      <c r="B2936" s="5" t="s">
        <v>8218</v>
      </c>
    </row>
    <row r="2937" spans="1:2" x14ac:dyDescent="0.3">
      <c r="A2937" s="5">
        <v>3500</v>
      </c>
      <c r="B2937" s="5" t="s">
        <v>8218</v>
      </c>
    </row>
    <row r="2938" spans="1:2" x14ac:dyDescent="0.3">
      <c r="A2938" s="5">
        <v>1000</v>
      </c>
      <c r="B2938" s="5" t="s">
        <v>8218</v>
      </c>
    </row>
    <row r="2939" spans="1:2" x14ac:dyDescent="0.3">
      <c r="A2939" s="5">
        <v>1500</v>
      </c>
      <c r="B2939" s="5" t="s">
        <v>8218</v>
      </c>
    </row>
    <row r="2940" spans="1:2" x14ac:dyDescent="0.3">
      <c r="A2940" s="5">
        <v>4000</v>
      </c>
      <c r="B2940" s="5" t="s">
        <v>8218</v>
      </c>
    </row>
    <row r="2941" spans="1:2" x14ac:dyDescent="0.3">
      <c r="A2941" s="5">
        <v>8000</v>
      </c>
      <c r="B2941" s="5" t="s">
        <v>8218</v>
      </c>
    </row>
    <row r="2942" spans="1:2" x14ac:dyDescent="0.3">
      <c r="A2942" s="5">
        <v>2500</v>
      </c>
      <c r="B2942" s="5" t="s">
        <v>8218</v>
      </c>
    </row>
    <row r="2943" spans="1:2" x14ac:dyDescent="0.3">
      <c r="A2943" s="5">
        <v>25000</v>
      </c>
      <c r="B2943" s="5" t="s">
        <v>8220</v>
      </c>
    </row>
    <row r="2944" spans="1:2" x14ac:dyDescent="0.3">
      <c r="A2944" s="5">
        <v>200000</v>
      </c>
      <c r="B2944" s="5" t="s">
        <v>8220</v>
      </c>
    </row>
    <row r="2945" spans="1:2" x14ac:dyDescent="0.3">
      <c r="A2945" s="5">
        <v>3000</v>
      </c>
      <c r="B2945" s="5" t="s">
        <v>8220</v>
      </c>
    </row>
    <row r="2946" spans="1:2" x14ac:dyDescent="0.3">
      <c r="A2946" s="5">
        <v>10000</v>
      </c>
      <c r="B2946" s="5" t="s">
        <v>8220</v>
      </c>
    </row>
    <row r="2947" spans="1:2" x14ac:dyDescent="0.3">
      <c r="A2947" s="5">
        <v>50000</v>
      </c>
      <c r="B2947" s="5" t="s">
        <v>8220</v>
      </c>
    </row>
    <row r="2948" spans="1:2" x14ac:dyDescent="0.3">
      <c r="A2948" s="5">
        <v>2000</v>
      </c>
      <c r="B2948" s="5" t="s">
        <v>8220</v>
      </c>
    </row>
    <row r="2949" spans="1:2" x14ac:dyDescent="0.3">
      <c r="A2949" s="5">
        <v>25000</v>
      </c>
      <c r="B2949" s="5" t="s">
        <v>8220</v>
      </c>
    </row>
    <row r="2950" spans="1:2" x14ac:dyDescent="0.3">
      <c r="A2950" s="5">
        <v>500000</v>
      </c>
      <c r="B2950" s="5" t="s">
        <v>8220</v>
      </c>
    </row>
    <row r="2951" spans="1:2" x14ac:dyDescent="0.3">
      <c r="A2951" s="5">
        <v>1000</v>
      </c>
      <c r="B2951" s="5" t="s">
        <v>8220</v>
      </c>
    </row>
    <row r="2952" spans="1:2" x14ac:dyDescent="0.3">
      <c r="A2952" s="5">
        <v>5000000</v>
      </c>
      <c r="B2952" s="5" t="s">
        <v>8220</v>
      </c>
    </row>
    <row r="2953" spans="1:2" x14ac:dyDescent="0.3">
      <c r="A2953" s="5">
        <v>50000</v>
      </c>
      <c r="B2953" s="5" t="s">
        <v>8219</v>
      </c>
    </row>
    <row r="2954" spans="1:2" x14ac:dyDescent="0.3">
      <c r="A2954" s="5">
        <v>20000</v>
      </c>
      <c r="B2954" s="5" t="s">
        <v>8219</v>
      </c>
    </row>
    <row r="2955" spans="1:2" x14ac:dyDescent="0.3">
      <c r="A2955" s="5">
        <v>400000</v>
      </c>
      <c r="B2955" s="5" t="s">
        <v>8219</v>
      </c>
    </row>
    <row r="2956" spans="1:2" x14ac:dyDescent="0.3">
      <c r="A2956" s="5">
        <v>15000</v>
      </c>
      <c r="B2956" s="5" t="s">
        <v>8219</v>
      </c>
    </row>
    <row r="2957" spans="1:2" x14ac:dyDescent="0.3">
      <c r="A2957" s="5">
        <v>1200</v>
      </c>
      <c r="B2957" s="5" t="s">
        <v>8219</v>
      </c>
    </row>
    <row r="2958" spans="1:2" x14ac:dyDescent="0.3">
      <c r="A2958" s="5">
        <v>7900</v>
      </c>
      <c r="B2958" s="5" t="s">
        <v>8219</v>
      </c>
    </row>
    <row r="2959" spans="1:2" x14ac:dyDescent="0.3">
      <c r="A2959" s="5">
        <v>15000</v>
      </c>
      <c r="B2959" s="5" t="s">
        <v>8219</v>
      </c>
    </row>
    <row r="2960" spans="1:2" x14ac:dyDescent="0.3">
      <c r="A2960" s="5">
        <v>80000</v>
      </c>
      <c r="B2960" s="5" t="s">
        <v>8219</v>
      </c>
    </row>
    <row r="2961" spans="1:2" x14ac:dyDescent="0.3">
      <c r="A2961" s="5">
        <v>10000</v>
      </c>
      <c r="B2961" s="5" t="s">
        <v>8219</v>
      </c>
    </row>
    <row r="2962" spans="1:2" x14ac:dyDescent="0.3">
      <c r="A2962" s="5">
        <v>30000000</v>
      </c>
      <c r="B2962" s="5" t="s">
        <v>8219</v>
      </c>
    </row>
    <row r="2963" spans="1:2" x14ac:dyDescent="0.3">
      <c r="A2963" s="5">
        <v>5000</v>
      </c>
      <c r="B2963" s="5" t="s">
        <v>8218</v>
      </c>
    </row>
    <row r="2964" spans="1:2" x14ac:dyDescent="0.3">
      <c r="A2964" s="5">
        <v>1000</v>
      </c>
      <c r="B2964" s="5" t="s">
        <v>8218</v>
      </c>
    </row>
    <row r="2965" spans="1:2" x14ac:dyDescent="0.3">
      <c r="A2965" s="5">
        <v>10000</v>
      </c>
      <c r="B2965" s="5" t="s">
        <v>8218</v>
      </c>
    </row>
    <row r="2966" spans="1:2" x14ac:dyDescent="0.3">
      <c r="A2966" s="5">
        <v>5000</v>
      </c>
      <c r="B2966" s="5" t="s">
        <v>8218</v>
      </c>
    </row>
    <row r="2967" spans="1:2" x14ac:dyDescent="0.3">
      <c r="A2967" s="5">
        <v>1500</v>
      </c>
      <c r="B2967" s="5" t="s">
        <v>8218</v>
      </c>
    </row>
    <row r="2968" spans="1:2" x14ac:dyDescent="0.3">
      <c r="A2968" s="5">
        <v>10000</v>
      </c>
      <c r="B2968" s="5" t="s">
        <v>8218</v>
      </c>
    </row>
    <row r="2969" spans="1:2" x14ac:dyDescent="0.3">
      <c r="A2969" s="5">
        <v>5000</v>
      </c>
      <c r="B2969" s="5" t="s">
        <v>8218</v>
      </c>
    </row>
    <row r="2970" spans="1:2" x14ac:dyDescent="0.3">
      <c r="A2970" s="5">
        <v>3500</v>
      </c>
      <c r="B2970" s="5" t="s">
        <v>8218</v>
      </c>
    </row>
    <row r="2971" spans="1:2" x14ac:dyDescent="0.3">
      <c r="A2971" s="5">
        <v>1000</v>
      </c>
      <c r="B2971" s="5" t="s">
        <v>8218</v>
      </c>
    </row>
    <row r="2972" spans="1:2" x14ac:dyDescent="0.3">
      <c r="A2972" s="5">
        <v>6000</v>
      </c>
      <c r="B2972" s="5" t="s">
        <v>8218</v>
      </c>
    </row>
    <row r="2973" spans="1:2" x14ac:dyDescent="0.3">
      <c r="A2973" s="5">
        <v>3200</v>
      </c>
      <c r="B2973" s="5" t="s">
        <v>8218</v>
      </c>
    </row>
    <row r="2974" spans="1:2" x14ac:dyDescent="0.3">
      <c r="A2974" s="5">
        <v>2000</v>
      </c>
      <c r="B2974" s="5" t="s">
        <v>8218</v>
      </c>
    </row>
    <row r="2975" spans="1:2" x14ac:dyDescent="0.3">
      <c r="A2975" s="5">
        <v>5000</v>
      </c>
      <c r="B2975" s="5" t="s">
        <v>8218</v>
      </c>
    </row>
    <row r="2976" spans="1:2" x14ac:dyDescent="0.3">
      <c r="A2976" s="5">
        <v>5000</v>
      </c>
      <c r="B2976" s="5" t="s">
        <v>8218</v>
      </c>
    </row>
    <row r="2977" spans="1:2" x14ac:dyDescent="0.3">
      <c r="A2977" s="5">
        <v>8000</v>
      </c>
      <c r="B2977" s="5" t="s">
        <v>8218</v>
      </c>
    </row>
    <row r="2978" spans="1:2" x14ac:dyDescent="0.3">
      <c r="A2978" s="5">
        <v>70</v>
      </c>
      <c r="B2978" s="5" t="s">
        <v>8218</v>
      </c>
    </row>
    <row r="2979" spans="1:2" x14ac:dyDescent="0.3">
      <c r="A2979" s="5">
        <v>3000</v>
      </c>
      <c r="B2979" s="5" t="s">
        <v>8218</v>
      </c>
    </row>
    <row r="2980" spans="1:2" x14ac:dyDescent="0.3">
      <c r="A2980" s="5">
        <v>750</v>
      </c>
      <c r="B2980" s="5" t="s">
        <v>8218</v>
      </c>
    </row>
    <row r="2981" spans="1:2" x14ac:dyDescent="0.3">
      <c r="A2981" s="5">
        <v>5000</v>
      </c>
      <c r="B2981" s="5" t="s">
        <v>8218</v>
      </c>
    </row>
    <row r="2982" spans="1:2" x14ac:dyDescent="0.3">
      <c r="A2982" s="5">
        <v>3000</v>
      </c>
      <c r="B2982" s="5" t="s">
        <v>8218</v>
      </c>
    </row>
    <row r="2983" spans="1:2" x14ac:dyDescent="0.3">
      <c r="A2983" s="5">
        <v>4000</v>
      </c>
      <c r="B2983" s="5" t="s">
        <v>8218</v>
      </c>
    </row>
    <row r="2984" spans="1:2" x14ac:dyDescent="0.3">
      <c r="A2984" s="5">
        <v>5000</v>
      </c>
      <c r="B2984" s="5" t="s">
        <v>8218</v>
      </c>
    </row>
    <row r="2985" spans="1:2" x14ac:dyDescent="0.3">
      <c r="A2985" s="5">
        <v>116000</v>
      </c>
      <c r="B2985" s="5" t="s">
        <v>8218</v>
      </c>
    </row>
    <row r="2986" spans="1:2" x14ac:dyDescent="0.3">
      <c r="A2986" s="5">
        <v>25000</v>
      </c>
      <c r="B2986" s="5" t="s">
        <v>8218</v>
      </c>
    </row>
    <row r="2987" spans="1:2" x14ac:dyDescent="0.3">
      <c r="A2987" s="5">
        <v>10000</v>
      </c>
      <c r="B2987" s="5" t="s">
        <v>8218</v>
      </c>
    </row>
    <row r="2988" spans="1:2" x14ac:dyDescent="0.3">
      <c r="A2988" s="5">
        <v>2400</v>
      </c>
      <c r="B2988" s="5" t="s">
        <v>8218</v>
      </c>
    </row>
    <row r="2989" spans="1:2" x14ac:dyDescent="0.3">
      <c r="A2989" s="5">
        <v>25000</v>
      </c>
      <c r="B2989" s="5" t="s">
        <v>8218</v>
      </c>
    </row>
    <row r="2990" spans="1:2" x14ac:dyDescent="0.3">
      <c r="A2990" s="5">
        <v>1000</v>
      </c>
      <c r="B2990" s="5" t="s">
        <v>8218</v>
      </c>
    </row>
    <row r="2991" spans="1:2" x14ac:dyDescent="0.3">
      <c r="A2991" s="5">
        <v>20000</v>
      </c>
      <c r="B2991" s="5" t="s">
        <v>8218</v>
      </c>
    </row>
    <row r="2992" spans="1:2" x14ac:dyDescent="0.3">
      <c r="A2992" s="5">
        <v>10000</v>
      </c>
      <c r="B2992" s="5" t="s">
        <v>8218</v>
      </c>
    </row>
    <row r="2993" spans="1:2" x14ac:dyDescent="0.3">
      <c r="A2993" s="5">
        <v>8500</v>
      </c>
      <c r="B2993" s="5" t="s">
        <v>8218</v>
      </c>
    </row>
    <row r="2994" spans="1:2" x14ac:dyDescent="0.3">
      <c r="A2994" s="5">
        <v>3000</v>
      </c>
      <c r="B2994" s="5" t="s">
        <v>8218</v>
      </c>
    </row>
    <row r="2995" spans="1:2" x14ac:dyDescent="0.3">
      <c r="A2995" s="5">
        <v>1000</v>
      </c>
      <c r="B2995" s="5" t="s">
        <v>8218</v>
      </c>
    </row>
    <row r="2996" spans="1:2" x14ac:dyDescent="0.3">
      <c r="A2996" s="5">
        <v>300</v>
      </c>
      <c r="B2996" s="5" t="s">
        <v>8218</v>
      </c>
    </row>
    <row r="2997" spans="1:2" x14ac:dyDescent="0.3">
      <c r="A2997" s="5">
        <v>15000</v>
      </c>
      <c r="B2997" s="5" t="s">
        <v>8218</v>
      </c>
    </row>
    <row r="2998" spans="1:2" x14ac:dyDescent="0.3">
      <c r="A2998" s="5">
        <v>35000</v>
      </c>
      <c r="B2998" s="5" t="s">
        <v>8218</v>
      </c>
    </row>
    <row r="2999" spans="1:2" x14ac:dyDescent="0.3">
      <c r="A2999" s="5">
        <v>10000</v>
      </c>
      <c r="B2999" s="5" t="s">
        <v>8218</v>
      </c>
    </row>
    <row r="3000" spans="1:2" x14ac:dyDescent="0.3">
      <c r="A3000" s="5">
        <v>50000</v>
      </c>
      <c r="B3000" s="5" t="s">
        <v>8218</v>
      </c>
    </row>
    <row r="3001" spans="1:2" x14ac:dyDescent="0.3">
      <c r="A3001" s="5">
        <v>1350</v>
      </c>
      <c r="B3001" s="5" t="s">
        <v>8218</v>
      </c>
    </row>
    <row r="3002" spans="1:2" x14ac:dyDescent="0.3">
      <c r="A3002" s="5">
        <v>500</v>
      </c>
      <c r="B3002" s="5" t="s">
        <v>8218</v>
      </c>
    </row>
    <row r="3003" spans="1:2" x14ac:dyDescent="0.3">
      <c r="A3003" s="5">
        <v>7214</v>
      </c>
      <c r="B3003" s="5" t="s">
        <v>8218</v>
      </c>
    </row>
    <row r="3004" spans="1:2" x14ac:dyDescent="0.3">
      <c r="A3004" s="5">
        <v>7000</v>
      </c>
      <c r="B3004" s="5" t="s">
        <v>8218</v>
      </c>
    </row>
    <row r="3005" spans="1:2" x14ac:dyDescent="0.3">
      <c r="A3005" s="5">
        <v>3000</v>
      </c>
      <c r="B3005" s="5" t="s">
        <v>8218</v>
      </c>
    </row>
    <row r="3006" spans="1:2" x14ac:dyDescent="0.3">
      <c r="A3006" s="5">
        <v>40000</v>
      </c>
      <c r="B3006" s="5" t="s">
        <v>8218</v>
      </c>
    </row>
    <row r="3007" spans="1:2" x14ac:dyDescent="0.3">
      <c r="A3007" s="5">
        <v>10600</v>
      </c>
      <c r="B3007" s="5" t="s">
        <v>8218</v>
      </c>
    </row>
    <row r="3008" spans="1:2" x14ac:dyDescent="0.3">
      <c r="A3008" s="5">
        <v>8000</v>
      </c>
      <c r="B3008" s="5" t="s">
        <v>8218</v>
      </c>
    </row>
    <row r="3009" spans="1:2" x14ac:dyDescent="0.3">
      <c r="A3009" s="5">
        <v>600</v>
      </c>
      <c r="B3009" s="5" t="s">
        <v>8218</v>
      </c>
    </row>
    <row r="3010" spans="1:2" x14ac:dyDescent="0.3">
      <c r="A3010" s="5">
        <v>3000</v>
      </c>
      <c r="B3010" s="5" t="s">
        <v>8218</v>
      </c>
    </row>
    <row r="3011" spans="1:2" x14ac:dyDescent="0.3">
      <c r="A3011" s="5">
        <v>25000</v>
      </c>
      <c r="B3011" s="5" t="s">
        <v>8218</v>
      </c>
    </row>
    <row r="3012" spans="1:2" x14ac:dyDescent="0.3">
      <c r="A3012" s="5">
        <v>1500</v>
      </c>
      <c r="B3012" s="5" t="s">
        <v>8218</v>
      </c>
    </row>
    <row r="3013" spans="1:2" x14ac:dyDescent="0.3">
      <c r="A3013" s="5">
        <v>300</v>
      </c>
      <c r="B3013" s="5" t="s">
        <v>8218</v>
      </c>
    </row>
    <row r="3014" spans="1:2" x14ac:dyDescent="0.3">
      <c r="A3014" s="5">
        <v>4000</v>
      </c>
      <c r="B3014" s="5" t="s">
        <v>8218</v>
      </c>
    </row>
    <row r="3015" spans="1:2" x14ac:dyDescent="0.3">
      <c r="A3015" s="5">
        <v>10000</v>
      </c>
      <c r="B3015" s="5" t="s">
        <v>8218</v>
      </c>
    </row>
    <row r="3016" spans="1:2" x14ac:dyDescent="0.3">
      <c r="A3016" s="5">
        <v>25000</v>
      </c>
      <c r="B3016" s="5" t="s">
        <v>8218</v>
      </c>
    </row>
    <row r="3017" spans="1:2" x14ac:dyDescent="0.3">
      <c r="A3017" s="5">
        <v>3400</v>
      </c>
      <c r="B3017" s="5" t="s">
        <v>8218</v>
      </c>
    </row>
    <row r="3018" spans="1:2" x14ac:dyDescent="0.3">
      <c r="A3018" s="5">
        <v>8500</v>
      </c>
      <c r="B3018" s="5" t="s">
        <v>8218</v>
      </c>
    </row>
    <row r="3019" spans="1:2" x14ac:dyDescent="0.3">
      <c r="A3019" s="5">
        <v>22000</v>
      </c>
      <c r="B3019" s="5" t="s">
        <v>8218</v>
      </c>
    </row>
    <row r="3020" spans="1:2" x14ac:dyDescent="0.3">
      <c r="A3020" s="5">
        <v>4200</v>
      </c>
      <c r="B3020" s="5" t="s">
        <v>8218</v>
      </c>
    </row>
    <row r="3021" spans="1:2" x14ac:dyDescent="0.3">
      <c r="A3021" s="5">
        <v>15000</v>
      </c>
      <c r="B3021" s="5" t="s">
        <v>8218</v>
      </c>
    </row>
    <row r="3022" spans="1:2" x14ac:dyDescent="0.3">
      <c r="A3022" s="5">
        <v>7000</v>
      </c>
      <c r="B3022" s="5" t="s">
        <v>8218</v>
      </c>
    </row>
    <row r="3023" spans="1:2" x14ac:dyDescent="0.3">
      <c r="A3023" s="5">
        <v>4500</v>
      </c>
      <c r="B3023" s="5" t="s">
        <v>8218</v>
      </c>
    </row>
    <row r="3024" spans="1:2" x14ac:dyDescent="0.3">
      <c r="A3024" s="5">
        <v>10000</v>
      </c>
      <c r="B3024" s="5" t="s">
        <v>8218</v>
      </c>
    </row>
    <row r="3025" spans="1:2" x14ac:dyDescent="0.3">
      <c r="A3025" s="5">
        <v>700</v>
      </c>
      <c r="B3025" s="5" t="s">
        <v>8218</v>
      </c>
    </row>
    <row r="3026" spans="1:2" x14ac:dyDescent="0.3">
      <c r="A3026" s="5">
        <v>5000</v>
      </c>
      <c r="B3026" s="5" t="s">
        <v>8218</v>
      </c>
    </row>
    <row r="3027" spans="1:2" x14ac:dyDescent="0.3">
      <c r="A3027" s="5">
        <v>2500</v>
      </c>
      <c r="B3027" s="5" t="s">
        <v>8218</v>
      </c>
    </row>
    <row r="3028" spans="1:2" x14ac:dyDescent="0.3">
      <c r="A3028" s="5">
        <v>900</v>
      </c>
      <c r="B3028" s="5" t="s">
        <v>8218</v>
      </c>
    </row>
    <row r="3029" spans="1:2" x14ac:dyDescent="0.3">
      <c r="A3029" s="5">
        <v>40000</v>
      </c>
      <c r="B3029" s="5" t="s">
        <v>8218</v>
      </c>
    </row>
    <row r="3030" spans="1:2" x14ac:dyDescent="0.3">
      <c r="A3030" s="5">
        <v>5000</v>
      </c>
      <c r="B3030" s="5" t="s">
        <v>8218</v>
      </c>
    </row>
    <row r="3031" spans="1:2" x14ac:dyDescent="0.3">
      <c r="A3031" s="5">
        <v>30000</v>
      </c>
      <c r="B3031" s="5" t="s">
        <v>8218</v>
      </c>
    </row>
    <row r="3032" spans="1:2" x14ac:dyDescent="0.3">
      <c r="A3032" s="5">
        <v>1750</v>
      </c>
      <c r="B3032" s="5" t="s">
        <v>8218</v>
      </c>
    </row>
    <row r="3033" spans="1:2" x14ac:dyDescent="0.3">
      <c r="A3033" s="5">
        <v>1500</v>
      </c>
      <c r="B3033" s="5" t="s">
        <v>8218</v>
      </c>
    </row>
    <row r="3034" spans="1:2" x14ac:dyDescent="0.3">
      <c r="A3034" s="5">
        <v>1000</v>
      </c>
      <c r="B3034" s="5" t="s">
        <v>8218</v>
      </c>
    </row>
    <row r="3035" spans="1:2" x14ac:dyDescent="0.3">
      <c r="A3035" s="5">
        <v>3000</v>
      </c>
      <c r="B3035" s="5" t="s">
        <v>8218</v>
      </c>
    </row>
    <row r="3036" spans="1:2" x14ac:dyDescent="0.3">
      <c r="A3036" s="5">
        <v>100000</v>
      </c>
      <c r="B3036" s="5" t="s">
        <v>8218</v>
      </c>
    </row>
    <row r="3037" spans="1:2" x14ac:dyDescent="0.3">
      <c r="A3037" s="5">
        <v>25000</v>
      </c>
      <c r="B3037" s="5" t="s">
        <v>8218</v>
      </c>
    </row>
    <row r="3038" spans="1:2" x14ac:dyDescent="0.3">
      <c r="A3038" s="5">
        <v>25000</v>
      </c>
      <c r="B3038" s="5" t="s">
        <v>8218</v>
      </c>
    </row>
    <row r="3039" spans="1:2" x14ac:dyDescent="0.3">
      <c r="A3039" s="5">
        <v>500</v>
      </c>
      <c r="B3039" s="5" t="s">
        <v>8218</v>
      </c>
    </row>
    <row r="3040" spans="1:2" x14ac:dyDescent="0.3">
      <c r="A3040" s="5">
        <v>1000</v>
      </c>
      <c r="B3040" s="5" t="s">
        <v>8218</v>
      </c>
    </row>
    <row r="3041" spans="1:2" x14ac:dyDescent="0.3">
      <c r="A3041" s="5">
        <v>20000</v>
      </c>
      <c r="B3041" s="5" t="s">
        <v>8218</v>
      </c>
    </row>
    <row r="3042" spans="1:2" x14ac:dyDescent="0.3">
      <c r="A3042" s="5">
        <v>3000</v>
      </c>
      <c r="B3042" s="5" t="s">
        <v>8218</v>
      </c>
    </row>
    <row r="3043" spans="1:2" x14ac:dyDescent="0.3">
      <c r="A3043" s="5">
        <v>8300</v>
      </c>
      <c r="B3043" s="5" t="s">
        <v>8218</v>
      </c>
    </row>
    <row r="3044" spans="1:2" x14ac:dyDescent="0.3">
      <c r="A3044" s="5">
        <v>1500</v>
      </c>
      <c r="B3044" s="5" t="s">
        <v>8218</v>
      </c>
    </row>
    <row r="3045" spans="1:2" x14ac:dyDescent="0.3">
      <c r="A3045" s="5">
        <v>15000</v>
      </c>
      <c r="B3045" s="5" t="s">
        <v>8218</v>
      </c>
    </row>
    <row r="3046" spans="1:2" x14ac:dyDescent="0.3">
      <c r="A3046" s="5">
        <v>12000</v>
      </c>
      <c r="B3046" s="5" t="s">
        <v>8218</v>
      </c>
    </row>
    <row r="3047" spans="1:2" x14ac:dyDescent="0.3">
      <c r="A3047" s="5">
        <v>4000</v>
      </c>
      <c r="B3047" s="5" t="s">
        <v>8218</v>
      </c>
    </row>
    <row r="3048" spans="1:2" x14ac:dyDescent="0.3">
      <c r="A3048" s="5">
        <v>7900</v>
      </c>
      <c r="B3048" s="5" t="s">
        <v>8218</v>
      </c>
    </row>
    <row r="3049" spans="1:2" x14ac:dyDescent="0.3">
      <c r="A3049" s="5">
        <v>500</v>
      </c>
      <c r="B3049" s="5" t="s">
        <v>8218</v>
      </c>
    </row>
    <row r="3050" spans="1:2" x14ac:dyDescent="0.3">
      <c r="A3050" s="5">
        <v>5000</v>
      </c>
      <c r="B3050" s="5" t="s">
        <v>8218</v>
      </c>
    </row>
    <row r="3051" spans="1:2" x14ac:dyDescent="0.3">
      <c r="A3051" s="5">
        <v>3750</v>
      </c>
      <c r="B3051" s="5" t="s">
        <v>8218</v>
      </c>
    </row>
    <row r="3052" spans="1:2" x14ac:dyDescent="0.3">
      <c r="A3052" s="5">
        <v>600</v>
      </c>
      <c r="B3052" s="5" t="s">
        <v>8218</v>
      </c>
    </row>
    <row r="3053" spans="1:2" x14ac:dyDescent="0.3">
      <c r="A3053" s="5">
        <v>3500</v>
      </c>
      <c r="B3053" s="5" t="s">
        <v>8220</v>
      </c>
    </row>
    <row r="3054" spans="1:2" x14ac:dyDescent="0.3">
      <c r="A3054" s="5">
        <v>50000</v>
      </c>
      <c r="B3054" s="5" t="s">
        <v>8220</v>
      </c>
    </row>
    <row r="3055" spans="1:2" x14ac:dyDescent="0.3">
      <c r="A3055" s="5">
        <v>10000</v>
      </c>
      <c r="B3055" s="5" t="s">
        <v>8220</v>
      </c>
    </row>
    <row r="3056" spans="1:2" x14ac:dyDescent="0.3">
      <c r="A3056" s="5">
        <v>300</v>
      </c>
      <c r="B3056" s="5" t="s">
        <v>8220</v>
      </c>
    </row>
    <row r="3057" spans="1:2" x14ac:dyDescent="0.3">
      <c r="A3057" s="5">
        <v>20000</v>
      </c>
      <c r="B3057" s="5" t="s">
        <v>8220</v>
      </c>
    </row>
    <row r="3058" spans="1:2" x14ac:dyDescent="0.3">
      <c r="A3058" s="5">
        <v>25000</v>
      </c>
      <c r="B3058" s="5" t="s">
        <v>8220</v>
      </c>
    </row>
    <row r="3059" spans="1:2" x14ac:dyDescent="0.3">
      <c r="A3059" s="5">
        <v>50000</v>
      </c>
      <c r="B3059" s="5" t="s">
        <v>8220</v>
      </c>
    </row>
    <row r="3060" spans="1:2" x14ac:dyDescent="0.3">
      <c r="A3060" s="5">
        <v>18000</v>
      </c>
      <c r="B3060" s="5" t="s">
        <v>8220</v>
      </c>
    </row>
    <row r="3061" spans="1:2" x14ac:dyDescent="0.3">
      <c r="A3061" s="5">
        <v>15000</v>
      </c>
      <c r="B3061" s="5" t="s">
        <v>8220</v>
      </c>
    </row>
    <row r="3062" spans="1:2" x14ac:dyDescent="0.3">
      <c r="A3062" s="5">
        <v>220000</v>
      </c>
      <c r="B3062" s="5" t="s">
        <v>8220</v>
      </c>
    </row>
    <row r="3063" spans="1:2" x14ac:dyDescent="0.3">
      <c r="A3063" s="5">
        <v>1000000</v>
      </c>
      <c r="B3063" s="5" t="s">
        <v>8220</v>
      </c>
    </row>
    <row r="3064" spans="1:2" x14ac:dyDescent="0.3">
      <c r="A3064" s="5">
        <v>10000</v>
      </c>
      <c r="B3064" s="5" t="s">
        <v>8220</v>
      </c>
    </row>
    <row r="3065" spans="1:2" x14ac:dyDescent="0.3">
      <c r="A3065" s="5">
        <v>3000</v>
      </c>
      <c r="B3065" s="5" t="s">
        <v>8220</v>
      </c>
    </row>
    <row r="3066" spans="1:2" x14ac:dyDescent="0.3">
      <c r="A3066" s="5">
        <v>75000</v>
      </c>
      <c r="B3066" s="5" t="s">
        <v>8220</v>
      </c>
    </row>
    <row r="3067" spans="1:2" x14ac:dyDescent="0.3">
      <c r="A3067" s="5">
        <v>25000</v>
      </c>
      <c r="B3067" s="5" t="s">
        <v>8220</v>
      </c>
    </row>
    <row r="3068" spans="1:2" x14ac:dyDescent="0.3">
      <c r="A3068" s="5">
        <v>350000</v>
      </c>
      <c r="B3068" s="5" t="s">
        <v>8220</v>
      </c>
    </row>
    <row r="3069" spans="1:2" x14ac:dyDescent="0.3">
      <c r="A3069" s="5">
        <v>8000</v>
      </c>
      <c r="B3069" s="5" t="s">
        <v>8220</v>
      </c>
    </row>
    <row r="3070" spans="1:2" x14ac:dyDescent="0.3">
      <c r="A3070" s="5">
        <v>250000</v>
      </c>
      <c r="B3070" s="5" t="s">
        <v>8220</v>
      </c>
    </row>
    <row r="3071" spans="1:2" x14ac:dyDescent="0.3">
      <c r="A3071" s="5">
        <v>1000</v>
      </c>
      <c r="B3071" s="5" t="s">
        <v>8220</v>
      </c>
    </row>
    <row r="3072" spans="1:2" x14ac:dyDescent="0.3">
      <c r="A3072" s="5">
        <v>10000</v>
      </c>
      <c r="B3072" s="5" t="s">
        <v>8220</v>
      </c>
    </row>
    <row r="3073" spans="1:2" x14ac:dyDescent="0.3">
      <c r="A3073" s="5">
        <v>12000</v>
      </c>
      <c r="B3073" s="5" t="s">
        <v>8220</v>
      </c>
    </row>
    <row r="3074" spans="1:2" x14ac:dyDescent="0.3">
      <c r="A3074" s="5">
        <v>12000</v>
      </c>
      <c r="B3074" s="5" t="s">
        <v>8220</v>
      </c>
    </row>
    <row r="3075" spans="1:2" x14ac:dyDescent="0.3">
      <c r="A3075" s="5">
        <v>2800000</v>
      </c>
      <c r="B3075" s="5" t="s">
        <v>8220</v>
      </c>
    </row>
    <row r="3076" spans="1:2" x14ac:dyDescent="0.3">
      <c r="A3076" s="5">
        <v>25000</v>
      </c>
      <c r="B3076" s="5" t="s">
        <v>8220</v>
      </c>
    </row>
    <row r="3077" spans="1:2" x14ac:dyDescent="0.3">
      <c r="A3077" s="5">
        <v>15000</v>
      </c>
      <c r="B3077" s="5" t="s">
        <v>8220</v>
      </c>
    </row>
    <row r="3078" spans="1:2" x14ac:dyDescent="0.3">
      <c r="A3078" s="5">
        <v>10000</v>
      </c>
      <c r="B3078" s="5" t="s">
        <v>8220</v>
      </c>
    </row>
    <row r="3079" spans="1:2" x14ac:dyDescent="0.3">
      <c r="A3079" s="5">
        <v>22000</v>
      </c>
      <c r="B3079" s="5" t="s">
        <v>8220</v>
      </c>
    </row>
    <row r="3080" spans="1:2" x14ac:dyDescent="0.3">
      <c r="A3080" s="5">
        <v>60000</v>
      </c>
      <c r="B3080" s="5" t="s">
        <v>8220</v>
      </c>
    </row>
    <row r="3081" spans="1:2" x14ac:dyDescent="0.3">
      <c r="A3081" s="5">
        <v>1333666</v>
      </c>
      <c r="B3081" s="5" t="s">
        <v>8220</v>
      </c>
    </row>
    <row r="3082" spans="1:2" x14ac:dyDescent="0.3">
      <c r="A3082" s="5">
        <v>2000000</v>
      </c>
      <c r="B3082" s="5" t="s">
        <v>8220</v>
      </c>
    </row>
    <row r="3083" spans="1:2" x14ac:dyDescent="0.3">
      <c r="A3083" s="5">
        <v>1000000</v>
      </c>
      <c r="B3083" s="5" t="s">
        <v>8220</v>
      </c>
    </row>
    <row r="3084" spans="1:2" x14ac:dyDescent="0.3">
      <c r="A3084" s="5">
        <v>9000</v>
      </c>
      <c r="B3084" s="5" t="s">
        <v>8220</v>
      </c>
    </row>
    <row r="3085" spans="1:2" x14ac:dyDescent="0.3">
      <c r="A3085" s="5">
        <v>20000</v>
      </c>
      <c r="B3085" s="5" t="s">
        <v>8220</v>
      </c>
    </row>
    <row r="3086" spans="1:2" x14ac:dyDescent="0.3">
      <c r="A3086" s="5">
        <v>4059</v>
      </c>
      <c r="B3086" s="5" t="s">
        <v>8220</v>
      </c>
    </row>
    <row r="3087" spans="1:2" x14ac:dyDescent="0.3">
      <c r="A3087" s="5">
        <v>25000</v>
      </c>
      <c r="B3087" s="5" t="s">
        <v>8220</v>
      </c>
    </row>
    <row r="3088" spans="1:2" x14ac:dyDescent="0.3">
      <c r="A3088" s="5">
        <v>20000</v>
      </c>
      <c r="B3088" s="5" t="s">
        <v>8220</v>
      </c>
    </row>
    <row r="3089" spans="1:2" x14ac:dyDescent="0.3">
      <c r="A3089" s="5">
        <v>20000</v>
      </c>
      <c r="B3089" s="5" t="s">
        <v>8220</v>
      </c>
    </row>
    <row r="3090" spans="1:2" x14ac:dyDescent="0.3">
      <c r="A3090" s="5">
        <v>65000</v>
      </c>
      <c r="B3090" s="5" t="s">
        <v>8220</v>
      </c>
    </row>
    <row r="3091" spans="1:2" x14ac:dyDescent="0.3">
      <c r="A3091" s="5">
        <v>25000</v>
      </c>
      <c r="B3091" s="5" t="s">
        <v>8220</v>
      </c>
    </row>
    <row r="3092" spans="1:2" x14ac:dyDescent="0.3">
      <c r="A3092" s="5">
        <v>225000</v>
      </c>
      <c r="B3092" s="5" t="s">
        <v>8220</v>
      </c>
    </row>
    <row r="3093" spans="1:2" x14ac:dyDescent="0.3">
      <c r="A3093" s="5">
        <v>5000</v>
      </c>
      <c r="B3093" s="5" t="s">
        <v>8220</v>
      </c>
    </row>
    <row r="3094" spans="1:2" x14ac:dyDescent="0.3">
      <c r="A3094" s="5">
        <v>100000</v>
      </c>
      <c r="B3094" s="5" t="s">
        <v>8220</v>
      </c>
    </row>
    <row r="3095" spans="1:2" x14ac:dyDescent="0.3">
      <c r="A3095" s="5">
        <v>4000</v>
      </c>
      <c r="B3095" s="5" t="s">
        <v>8220</v>
      </c>
    </row>
    <row r="3096" spans="1:2" x14ac:dyDescent="0.3">
      <c r="A3096" s="5">
        <v>100000</v>
      </c>
      <c r="B3096" s="5" t="s">
        <v>8220</v>
      </c>
    </row>
    <row r="3097" spans="1:2" x14ac:dyDescent="0.3">
      <c r="A3097" s="5">
        <v>14920</v>
      </c>
      <c r="B3097" s="5" t="s">
        <v>8220</v>
      </c>
    </row>
    <row r="3098" spans="1:2" x14ac:dyDescent="0.3">
      <c r="A3098" s="5">
        <v>20000</v>
      </c>
      <c r="B3098" s="5" t="s">
        <v>8220</v>
      </c>
    </row>
    <row r="3099" spans="1:2" x14ac:dyDescent="0.3">
      <c r="A3099" s="5">
        <v>10000</v>
      </c>
      <c r="B3099" s="5" t="s">
        <v>8220</v>
      </c>
    </row>
    <row r="3100" spans="1:2" x14ac:dyDescent="0.3">
      <c r="A3100" s="5">
        <v>48725</v>
      </c>
      <c r="B3100" s="5" t="s">
        <v>8220</v>
      </c>
    </row>
    <row r="3101" spans="1:2" x14ac:dyDescent="0.3">
      <c r="A3101" s="5">
        <v>2000</v>
      </c>
      <c r="B3101" s="5" t="s">
        <v>8220</v>
      </c>
    </row>
    <row r="3102" spans="1:2" x14ac:dyDescent="0.3">
      <c r="A3102" s="5">
        <v>12000</v>
      </c>
      <c r="B3102" s="5" t="s">
        <v>8220</v>
      </c>
    </row>
    <row r="3103" spans="1:2" x14ac:dyDescent="0.3">
      <c r="A3103" s="5">
        <v>2500</v>
      </c>
      <c r="B3103" s="5" t="s">
        <v>8220</v>
      </c>
    </row>
    <row r="3104" spans="1:2" x14ac:dyDescent="0.3">
      <c r="A3104" s="5">
        <v>16000</v>
      </c>
      <c r="B3104" s="5" t="s">
        <v>8220</v>
      </c>
    </row>
    <row r="3105" spans="1:2" x14ac:dyDescent="0.3">
      <c r="A3105" s="5">
        <v>4100</v>
      </c>
      <c r="B3105" s="5" t="s">
        <v>8220</v>
      </c>
    </row>
    <row r="3106" spans="1:2" x14ac:dyDescent="0.3">
      <c r="A3106" s="5">
        <v>4000</v>
      </c>
      <c r="B3106" s="5" t="s">
        <v>8220</v>
      </c>
    </row>
    <row r="3107" spans="1:2" x14ac:dyDescent="0.3">
      <c r="A3107" s="5">
        <v>5845</v>
      </c>
      <c r="B3107" s="5" t="s">
        <v>8220</v>
      </c>
    </row>
    <row r="3108" spans="1:2" x14ac:dyDescent="0.3">
      <c r="A3108" s="5">
        <v>1000</v>
      </c>
      <c r="B3108" s="5" t="s">
        <v>8220</v>
      </c>
    </row>
    <row r="3109" spans="1:2" x14ac:dyDescent="0.3">
      <c r="A3109" s="5">
        <v>40000</v>
      </c>
      <c r="B3109" s="5" t="s">
        <v>8220</v>
      </c>
    </row>
    <row r="3110" spans="1:2" x14ac:dyDescent="0.3">
      <c r="A3110" s="5">
        <v>50000</v>
      </c>
      <c r="B3110" s="5" t="s">
        <v>8220</v>
      </c>
    </row>
    <row r="3111" spans="1:2" x14ac:dyDescent="0.3">
      <c r="A3111" s="5">
        <v>26500</v>
      </c>
      <c r="B3111" s="5" t="s">
        <v>8220</v>
      </c>
    </row>
    <row r="3112" spans="1:2" x14ac:dyDescent="0.3">
      <c r="A3112" s="5">
        <v>25000</v>
      </c>
      <c r="B3112" s="5" t="s">
        <v>8220</v>
      </c>
    </row>
    <row r="3113" spans="1:2" x14ac:dyDescent="0.3">
      <c r="A3113" s="5">
        <v>20000</v>
      </c>
      <c r="B3113" s="5" t="s">
        <v>8220</v>
      </c>
    </row>
    <row r="3114" spans="1:2" x14ac:dyDescent="0.3">
      <c r="A3114" s="5">
        <v>11000</v>
      </c>
      <c r="B3114" s="5" t="s">
        <v>8220</v>
      </c>
    </row>
    <row r="3115" spans="1:2" x14ac:dyDescent="0.3">
      <c r="A3115" s="5">
        <v>109225</v>
      </c>
      <c r="B3115" s="5" t="s">
        <v>8220</v>
      </c>
    </row>
    <row r="3116" spans="1:2" x14ac:dyDescent="0.3">
      <c r="A3116" s="5">
        <v>75000</v>
      </c>
      <c r="B3116" s="5" t="s">
        <v>8220</v>
      </c>
    </row>
    <row r="3117" spans="1:2" x14ac:dyDescent="0.3">
      <c r="A3117" s="5">
        <v>10000</v>
      </c>
      <c r="B3117" s="5" t="s">
        <v>8220</v>
      </c>
    </row>
    <row r="3118" spans="1:2" x14ac:dyDescent="0.3">
      <c r="A3118" s="5">
        <v>750</v>
      </c>
      <c r="B3118" s="5" t="s">
        <v>8220</v>
      </c>
    </row>
    <row r="3119" spans="1:2" x14ac:dyDescent="0.3">
      <c r="A3119" s="5">
        <v>1000</v>
      </c>
      <c r="B3119" s="5" t="s">
        <v>8220</v>
      </c>
    </row>
    <row r="3120" spans="1:2" x14ac:dyDescent="0.3">
      <c r="A3120" s="5">
        <v>500000</v>
      </c>
      <c r="B3120" s="5" t="s">
        <v>8220</v>
      </c>
    </row>
    <row r="3121" spans="1:2" x14ac:dyDescent="0.3">
      <c r="A3121" s="5">
        <v>10000</v>
      </c>
      <c r="B3121" s="5" t="s">
        <v>8220</v>
      </c>
    </row>
    <row r="3122" spans="1:2" x14ac:dyDescent="0.3">
      <c r="A3122" s="5">
        <v>1300000</v>
      </c>
      <c r="B3122" s="5" t="s">
        <v>8220</v>
      </c>
    </row>
    <row r="3123" spans="1:2" x14ac:dyDescent="0.3">
      <c r="A3123" s="5">
        <v>1500</v>
      </c>
      <c r="B3123" s="5" t="s">
        <v>8219</v>
      </c>
    </row>
    <row r="3124" spans="1:2" x14ac:dyDescent="0.3">
      <c r="A3124" s="5">
        <v>199</v>
      </c>
      <c r="B3124" s="5" t="s">
        <v>8219</v>
      </c>
    </row>
    <row r="3125" spans="1:2" x14ac:dyDescent="0.3">
      <c r="A3125" s="5">
        <v>125000</v>
      </c>
      <c r="B3125" s="5" t="s">
        <v>8219</v>
      </c>
    </row>
    <row r="3126" spans="1:2" x14ac:dyDescent="0.3">
      <c r="A3126" s="5">
        <v>800000</v>
      </c>
      <c r="B3126" s="5" t="s">
        <v>8219</v>
      </c>
    </row>
    <row r="3127" spans="1:2" x14ac:dyDescent="0.3">
      <c r="A3127" s="5">
        <v>1500000</v>
      </c>
      <c r="B3127" s="5" t="s">
        <v>8219</v>
      </c>
    </row>
    <row r="3128" spans="1:2" x14ac:dyDescent="0.3">
      <c r="A3128" s="5">
        <v>25000</v>
      </c>
      <c r="B3128" s="5" t="s">
        <v>8219</v>
      </c>
    </row>
    <row r="3129" spans="1:2" x14ac:dyDescent="0.3">
      <c r="A3129" s="5">
        <v>100000</v>
      </c>
      <c r="B3129" s="5" t="s">
        <v>8219</v>
      </c>
    </row>
    <row r="3130" spans="1:2" x14ac:dyDescent="0.3">
      <c r="A3130" s="5">
        <v>15000</v>
      </c>
      <c r="B3130" s="5" t="s">
        <v>8221</v>
      </c>
    </row>
    <row r="3131" spans="1:2" x14ac:dyDescent="0.3">
      <c r="A3131" s="5">
        <v>1250</v>
      </c>
      <c r="B3131" s="5" t="s">
        <v>8221</v>
      </c>
    </row>
    <row r="3132" spans="1:2" x14ac:dyDescent="0.3">
      <c r="A3132" s="5">
        <v>10000</v>
      </c>
      <c r="B3132" s="5" t="s">
        <v>8221</v>
      </c>
    </row>
    <row r="3133" spans="1:2" x14ac:dyDescent="0.3">
      <c r="A3133" s="5">
        <v>4100</v>
      </c>
      <c r="B3133" s="5" t="s">
        <v>8221</v>
      </c>
    </row>
    <row r="3134" spans="1:2" x14ac:dyDescent="0.3">
      <c r="A3134" s="5">
        <v>30000</v>
      </c>
      <c r="B3134" s="5" t="s">
        <v>8221</v>
      </c>
    </row>
    <row r="3135" spans="1:2" x14ac:dyDescent="0.3">
      <c r="A3135" s="5">
        <v>500</v>
      </c>
      <c r="B3135" s="5" t="s">
        <v>8221</v>
      </c>
    </row>
    <row r="3136" spans="1:2" x14ac:dyDescent="0.3">
      <c r="A3136" s="5">
        <v>1000</v>
      </c>
      <c r="B3136" s="5" t="s">
        <v>8221</v>
      </c>
    </row>
    <row r="3137" spans="1:2" x14ac:dyDescent="0.3">
      <c r="A3137" s="5">
        <v>777</v>
      </c>
      <c r="B3137" s="5" t="s">
        <v>8221</v>
      </c>
    </row>
    <row r="3138" spans="1:2" x14ac:dyDescent="0.3">
      <c r="A3138" s="5">
        <v>500</v>
      </c>
      <c r="B3138" s="5" t="s">
        <v>8221</v>
      </c>
    </row>
    <row r="3139" spans="1:2" x14ac:dyDescent="0.3">
      <c r="A3139" s="5">
        <v>1500</v>
      </c>
      <c r="B3139" s="5" t="s">
        <v>8221</v>
      </c>
    </row>
    <row r="3140" spans="1:2" x14ac:dyDescent="0.3">
      <c r="A3140" s="5">
        <v>200</v>
      </c>
      <c r="B3140" s="5" t="s">
        <v>8221</v>
      </c>
    </row>
    <row r="3141" spans="1:2" x14ac:dyDescent="0.3">
      <c r="A3141" s="5">
        <v>50000</v>
      </c>
      <c r="B3141" s="5" t="s">
        <v>8221</v>
      </c>
    </row>
    <row r="3142" spans="1:2" x14ac:dyDescent="0.3">
      <c r="A3142" s="5">
        <v>10000</v>
      </c>
      <c r="B3142" s="5" t="s">
        <v>8221</v>
      </c>
    </row>
    <row r="3143" spans="1:2" x14ac:dyDescent="0.3">
      <c r="A3143" s="5">
        <v>500</v>
      </c>
      <c r="B3143" s="5" t="s">
        <v>8221</v>
      </c>
    </row>
    <row r="3144" spans="1:2" x14ac:dyDescent="0.3">
      <c r="A3144" s="5">
        <v>2750</v>
      </c>
      <c r="B3144" s="5" t="s">
        <v>8221</v>
      </c>
    </row>
    <row r="3145" spans="1:2" x14ac:dyDescent="0.3">
      <c r="A3145" s="5">
        <v>700</v>
      </c>
      <c r="B3145" s="5" t="s">
        <v>8221</v>
      </c>
    </row>
    <row r="3146" spans="1:2" x14ac:dyDescent="0.3">
      <c r="A3146" s="5">
        <v>10000</v>
      </c>
      <c r="B3146" s="5" t="s">
        <v>8221</v>
      </c>
    </row>
    <row r="3147" spans="1:2" x14ac:dyDescent="0.3">
      <c r="A3147" s="5">
        <v>25000</v>
      </c>
      <c r="B3147" s="5" t="s">
        <v>8221</v>
      </c>
    </row>
    <row r="3148" spans="1:2" x14ac:dyDescent="0.3">
      <c r="A3148" s="5">
        <v>50000</v>
      </c>
      <c r="B3148" s="5" t="s">
        <v>8221</v>
      </c>
    </row>
    <row r="3149" spans="1:2" x14ac:dyDescent="0.3">
      <c r="A3149" s="5">
        <v>20000</v>
      </c>
      <c r="B3149" s="5" t="s">
        <v>8218</v>
      </c>
    </row>
    <row r="3150" spans="1:2" x14ac:dyDescent="0.3">
      <c r="A3150" s="5">
        <v>1800</v>
      </c>
      <c r="B3150" s="5" t="s">
        <v>8218</v>
      </c>
    </row>
    <row r="3151" spans="1:2" x14ac:dyDescent="0.3">
      <c r="A3151" s="5">
        <v>1250</v>
      </c>
      <c r="B3151" s="5" t="s">
        <v>8218</v>
      </c>
    </row>
    <row r="3152" spans="1:2" x14ac:dyDescent="0.3">
      <c r="A3152" s="5">
        <v>3500</v>
      </c>
      <c r="B3152" s="5" t="s">
        <v>8218</v>
      </c>
    </row>
    <row r="3153" spans="1:2" x14ac:dyDescent="0.3">
      <c r="A3153" s="5">
        <v>3500</v>
      </c>
      <c r="B3153" s="5" t="s">
        <v>8218</v>
      </c>
    </row>
    <row r="3154" spans="1:2" x14ac:dyDescent="0.3">
      <c r="A3154" s="5">
        <v>2200</v>
      </c>
      <c r="B3154" s="5" t="s">
        <v>8218</v>
      </c>
    </row>
    <row r="3155" spans="1:2" x14ac:dyDescent="0.3">
      <c r="A3155" s="5">
        <v>3000</v>
      </c>
      <c r="B3155" s="5" t="s">
        <v>8218</v>
      </c>
    </row>
    <row r="3156" spans="1:2" x14ac:dyDescent="0.3">
      <c r="A3156" s="5">
        <v>7000</v>
      </c>
      <c r="B3156" s="5" t="s">
        <v>8218</v>
      </c>
    </row>
    <row r="3157" spans="1:2" x14ac:dyDescent="0.3">
      <c r="A3157" s="5">
        <v>5000</v>
      </c>
      <c r="B3157" s="5" t="s">
        <v>8218</v>
      </c>
    </row>
    <row r="3158" spans="1:2" x14ac:dyDescent="0.3">
      <c r="A3158" s="5">
        <v>5500</v>
      </c>
      <c r="B3158" s="5" t="s">
        <v>8218</v>
      </c>
    </row>
    <row r="3159" spans="1:2" x14ac:dyDescent="0.3">
      <c r="A3159" s="5">
        <v>4000</v>
      </c>
      <c r="B3159" s="5" t="s">
        <v>8218</v>
      </c>
    </row>
    <row r="3160" spans="1:2" x14ac:dyDescent="0.3">
      <c r="A3160" s="5">
        <v>5000</v>
      </c>
      <c r="B3160" s="5" t="s">
        <v>8218</v>
      </c>
    </row>
    <row r="3161" spans="1:2" x14ac:dyDescent="0.3">
      <c r="A3161" s="5">
        <v>1500</v>
      </c>
      <c r="B3161" s="5" t="s">
        <v>8218</v>
      </c>
    </row>
    <row r="3162" spans="1:2" x14ac:dyDescent="0.3">
      <c r="A3162" s="5">
        <v>4500</v>
      </c>
      <c r="B3162" s="5" t="s">
        <v>8218</v>
      </c>
    </row>
    <row r="3163" spans="1:2" x14ac:dyDescent="0.3">
      <c r="A3163" s="5">
        <v>2000</v>
      </c>
      <c r="B3163" s="5" t="s">
        <v>8218</v>
      </c>
    </row>
    <row r="3164" spans="1:2" x14ac:dyDescent="0.3">
      <c r="A3164" s="5">
        <v>4000</v>
      </c>
      <c r="B3164" s="5" t="s">
        <v>8218</v>
      </c>
    </row>
    <row r="3165" spans="1:2" x14ac:dyDescent="0.3">
      <c r="A3165" s="5">
        <v>13000</v>
      </c>
      <c r="B3165" s="5" t="s">
        <v>8218</v>
      </c>
    </row>
    <row r="3166" spans="1:2" x14ac:dyDescent="0.3">
      <c r="A3166" s="5">
        <v>2500</v>
      </c>
      <c r="B3166" s="5" t="s">
        <v>8218</v>
      </c>
    </row>
    <row r="3167" spans="1:2" x14ac:dyDescent="0.3">
      <c r="A3167" s="5">
        <v>750</v>
      </c>
      <c r="B3167" s="5" t="s">
        <v>8218</v>
      </c>
    </row>
    <row r="3168" spans="1:2" x14ac:dyDescent="0.3">
      <c r="A3168" s="5">
        <v>35000</v>
      </c>
      <c r="B3168" s="5" t="s">
        <v>8218</v>
      </c>
    </row>
    <row r="3169" spans="1:2" x14ac:dyDescent="0.3">
      <c r="A3169" s="5">
        <v>3000</v>
      </c>
      <c r="B3169" s="5" t="s">
        <v>8218</v>
      </c>
    </row>
    <row r="3170" spans="1:2" x14ac:dyDescent="0.3">
      <c r="A3170" s="5">
        <v>2500</v>
      </c>
      <c r="B3170" s="5" t="s">
        <v>8218</v>
      </c>
    </row>
    <row r="3171" spans="1:2" x14ac:dyDescent="0.3">
      <c r="A3171" s="5">
        <v>8000</v>
      </c>
      <c r="B3171" s="5" t="s">
        <v>8218</v>
      </c>
    </row>
    <row r="3172" spans="1:2" x14ac:dyDescent="0.3">
      <c r="A3172" s="5">
        <v>2000</v>
      </c>
      <c r="B3172" s="5" t="s">
        <v>8218</v>
      </c>
    </row>
    <row r="3173" spans="1:2" x14ac:dyDescent="0.3">
      <c r="A3173" s="5">
        <v>7000</v>
      </c>
      <c r="B3173" s="5" t="s">
        <v>8218</v>
      </c>
    </row>
    <row r="3174" spans="1:2" x14ac:dyDescent="0.3">
      <c r="A3174" s="5">
        <v>2000</v>
      </c>
      <c r="B3174" s="5" t="s">
        <v>8218</v>
      </c>
    </row>
    <row r="3175" spans="1:2" x14ac:dyDescent="0.3">
      <c r="A3175" s="5">
        <v>10000</v>
      </c>
      <c r="B3175" s="5" t="s">
        <v>8218</v>
      </c>
    </row>
    <row r="3176" spans="1:2" x14ac:dyDescent="0.3">
      <c r="A3176" s="5">
        <v>3000</v>
      </c>
      <c r="B3176" s="5" t="s">
        <v>8218</v>
      </c>
    </row>
    <row r="3177" spans="1:2" x14ac:dyDescent="0.3">
      <c r="A3177" s="5">
        <v>5000</v>
      </c>
      <c r="B3177" s="5" t="s">
        <v>8218</v>
      </c>
    </row>
    <row r="3178" spans="1:2" x14ac:dyDescent="0.3">
      <c r="A3178" s="5">
        <v>1900</v>
      </c>
      <c r="B3178" s="5" t="s">
        <v>8218</v>
      </c>
    </row>
    <row r="3179" spans="1:2" x14ac:dyDescent="0.3">
      <c r="A3179" s="5">
        <v>2500</v>
      </c>
      <c r="B3179" s="5" t="s">
        <v>8218</v>
      </c>
    </row>
    <row r="3180" spans="1:2" x14ac:dyDescent="0.3">
      <c r="A3180" s="5">
        <v>1500</v>
      </c>
      <c r="B3180" s="5" t="s">
        <v>8218</v>
      </c>
    </row>
    <row r="3181" spans="1:2" x14ac:dyDescent="0.3">
      <c r="A3181" s="5">
        <v>4200</v>
      </c>
      <c r="B3181" s="5" t="s">
        <v>8218</v>
      </c>
    </row>
    <row r="3182" spans="1:2" x14ac:dyDescent="0.3">
      <c r="A3182" s="5">
        <v>1200</v>
      </c>
      <c r="B3182" s="5" t="s">
        <v>8218</v>
      </c>
    </row>
    <row r="3183" spans="1:2" x14ac:dyDescent="0.3">
      <c r="A3183" s="5">
        <v>500</v>
      </c>
      <c r="B3183" s="5" t="s">
        <v>8218</v>
      </c>
    </row>
    <row r="3184" spans="1:2" x14ac:dyDescent="0.3">
      <c r="A3184" s="5">
        <v>7000</v>
      </c>
      <c r="B3184" s="5" t="s">
        <v>8218</v>
      </c>
    </row>
    <row r="3185" spans="1:2" x14ac:dyDescent="0.3">
      <c r="A3185" s="5">
        <v>2500</v>
      </c>
      <c r="B3185" s="5" t="s">
        <v>8218</v>
      </c>
    </row>
    <row r="3186" spans="1:2" x14ac:dyDescent="0.3">
      <c r="A3186" s="5">
        <v>4300</v>
      </c>
      <c r="B3186" s="5" t="s">
        <v>8218</v>
      </c>
    </row>
    <row r="3187" spans="1:2" x14ac:dyDescent="0.3">
      <c r="A3187" s="5">
        <v>1000</v>
      </c>
      <c r="B3187" s="5" t="s">
        <v>8218</v>
      </c>
    </row>
    <row r="3188" spans="1:2" x14ac:dyDescent="0.3">
      <c r="A3188" s="5">
        <v>3200</v>
      </c>
      <c r="B3188" s="5" t="s">
        <v>8218</v>
      </c>
    </row>
    <row r="3189" spans="1:2" x14ac:dyDescent="0.3">
      <c r="A3189" s="5">
        <v>15000</v>
      </c>
      <c r="B3189" s="5" t="s">
        <v>8218</v>
      </c>
    </row>
    <row r="3190" spans="1:2" x14ac:dyDescent="0.3">
      <c r="A3190" s="5">
        <v>200</v>
      </c>
      <c r="B3190" s="5" t="s">
        <v>8220</v>
      </c>
    </row>
    <row r="3191" spans="1:2" x14ac:dyDescent="0.3">
      <c r="A3191" s="5">
        <v>55000</v>
      </c>
      <c r="B3191" s="5" t="s">
        <v>8220</v>
      </c>
    </row>
    <row r="3192" spans="1:2" x14ac:dyDescent="0.3">
      <c r="A3192" s="5">
        <v>4000</v>
      </c>
      <c r="B3192" s="5" t="s">
        <v>8220</v>
      </c>
    </row>
    <row r="3193" spans="1:2" x14ac:dyDescent="0.3">
      <c r="A3193" s="5">
        <v>3750</v>
      </c>
      <c r="B3193" s="5" t="s">
        <v>8220</v>
      </c>
    </row>
    <row r="3194" spans="1:2" x14ac:dyDescent="0.3">
      <c r="A3194" s="5">
        <v>10000</v>
      </c>
      <c r="B3194" s="5" t="s">
        <v>8220</v>
      </c>
    </row>
    <row r="3195" spans="1:2" x14ac:dyDescent="0.3">
      <c r="A3195" s="5">
        <v>5000</v>
      </c>
      <c r="B3195" s="5" t="s">
        <v>8220</v>
      </c>
    </row>
    <row r="3196" spans="1:2" x14ac:dyDescent="0.3">
      <c r="A3196" s="5">
        <v>11000</v>
      </c>
      <c r="B3196" s="5" t="s">
        <v>8220</v>
      </c>
    </row>
    <row r="3197" spans="1:2" x14ac:dyDescent="0.3">
      <c r="A3197" s="5">
        <v>3500</v>
      </c>
      <c r="B3197" s="5" t="s">
        <v>8220</v>
      </c>
    </row>
    <row r="3198" spans="1:2" x14ac:dyDescent="0.3">
      <c r="A3198" s="5">
        <v>3000000</v>
      </c>
      <c r="B3198" s="5" t="s">
        <v>8220</v>
      </c>
    </row>
    <row r="3199" spans="1:2" x14ac:dyDescent="0.3">
      <c r="A3199" s="5">
        <v>10000</v>
      </c>
      <c r="B3199" s="5" t="s">
        <v>8220</v>
      </c>
    </row>
    <row r="3200" spans="1:2" x14ac:dyDescent="0.3">
      <c r="A3200" s="5">
        <v>30000</v>
      </c>
      <c r="B3200" s="5" t="s">
        <v>8220</v>
      </c>
    </row>
    <row r="3201" spans="1:2" x14ac:dyDescent="0.3">
      <c r="A3201" s="5">
        <v>5000</v>
      </c>
      <c r="B3201" s="5" t="s">
        <v>8220</v>
      </c>
    </row>
    <row r="3202" spans="1:2" x14ac:dyDescent="0.3">
      <c r="A3202" s="5">
        <v>50000</v>
      </c>
      <c r="B3202" s="5" t="s">
        <v>8220</v>
      </c>
    </row>
    <row r="3203" spans="1:2" x14ac:dyDescent="0.3">
      <c r="A3203" s="5">
        <v>2000</v>
      </c>
      <c r="B3203" s="5" t="s">
        <v>8220</v>
      </c>
    </row>
    <row r="3204" spans="1:2" x14ac:dyDescent="0.3">
      <c r="A3204" s="5">
        <v>5000</v>
      </c>
      <c r="B3204" s="5" t="s">
        <v>8220</v>
      </c>
    </row>
    <row r="3205" spans="1:2" x14ac:dyDescent="0.3">
      <c r="A3205" s="5">
        <v>1000</v>
      </c>
      <c r="B3205" s="5" t="s">
        <v>8220</v>
      </c>
    </row>
    <row r="3206" spans="1:2" x14ac:dyDescent="0.3">
      <c r="A3206" s="5">
        <v>500</v>
      </c>
      <c r="B3206" s="5" t="s">
        <v>8220</v>
      </c>
    </row>
    <row r="3207" spans="1:2" x14ac:dyDescent="0.3">
      <c r="A3207" s="5">
        <v>8000</v>
      </c>
      <c r="B3207" s="5" t="s">
        <v>8220</v>
      </c>
    </row>
    <row r="3208" spans="1:2" x14ac:dyDescent="0.3">
      <c r="A3208" s="5">
        <v>5000</v>
      </c>
      <c r="B3208" s="5" t="s">
        <v>8220</v>
      </c>
    </row>
    <row r="3209" spans="1:2" x14ac:dyDescent="0.3">
      <c r="A3209" s="5">
        <v>5500</v>
      </c>
      <c r="B3209" s="5" t="s">
        <v>8220</v>
      </c>
    </row>
    <row r="3210" spans="1:2" x14ac:dyDescent="0.3">
      <c r="A3210" s="5">
        <v>5000</v>
      </c>
      <c r="B3210" s="5" t="s">
        <v>8218</v>
      </c>
    </row>
    <row r="3211" spans="1:2" x14ac:dyDescent="0.3">
      <c r="A3211" s="5">
        <v>9500</v>
      </c>
      <c r="B3211" s="5" t="s">
        <v>8218</v>
      </c>
    </row>
    <row r="3212" spans="1:2" x14ac:dyDescent="0.3">
      <c r="A3212" s="5">
        <v>3000</v>
      </c>
      <c r="B3212" s="5" t="s">
        <v>8218</v>
      </c>
    </row>
    <row r="3213" spans="1:2" x14ac:dyDescent="0.3">
      <c r="A3213" s="5">
        <v>23000</v>
      </c>
      <c r="B3213" s="5" t="s">
        <v>8218</v>
      </c>
    </row>
    <row r="3214" spans="1:2" x14ac:dyDescent="0.3">
      <c r="A3214" s="5">
        <v>4000</v>
      </c>
      <c r="B3214" s="5" t="s">
        <v>8218</v>
      </c>
    </row>
    <row r="3215" spans="1:2" x14ac:dyDescent="0.3">
      <c r="A3215" s="5">
        <v>6000</v>
      </c>
      <c r="B3215" s="5" t="s">
        <v>8218</v>
      </c>
    </row>
    <row r="3216" spans="1:2" x14ac:dyDescent="0.3">
      <c r="A3216" s="5">
        <v>12000</v>
      </c>
      <c r="B3216" s="5" t="s">
        <v>8218</v>
      </c>
    </row>
    <row r="3217" spans="1:2" x14ac:dyDescent="0.3">
      <c r="A3217" s="5">
        <v>35000</v>
      </c>
      <c r="B3217" s="5" t="s">
        <v>8218</v>
      </c>
    </row>
    <row r="3218" spans="1:2" x14ac:dyDescent="0.3">
      <c r="A3218" s="5">
        <v>2000</v>
      </c>
      <c r="B3218" s="5" t="s">
        <v>8218</v>
      </c>
    </row>
    <row r="3219" spans="1:2" x14ac:dyDescent="0.3">
      <c r="A3219" s="5">
        <v>4500</v>
      </c>
      <c r="B3219" s="5" t="s">
        <v>8218</v>
      </c>
    </row>
    <row r="3220" spans="1:2" x14ac:dyDescent="0.3">
      <c r="A3220" s="5">
        <v>12000</v>
      </c>
      <c r="B3220" s="5" t="s">
        <v>8218</v>
      </c>
    </row>
    <row r="3221" spans="1:2" x14ac:dyDescent="0.3">
      <c r="A3221" s="5">
        <v>20000</v>
      </c>
      <c r="B3221" s="5" t="s">
        <v>8218</v>
      </c>
    </row>
    <row r="3222" spans="1:2" x14ac:dyDescent="0.3">
      <c r="A3222" s="5">
        <v>15000</v>
      </c>
      <c r="B3222" s="5" t="s">
        <v>8218</v>
      </c>
    </row>
    <row r="3223" spans="1:2" x14ac:dyDescent="0.3">
      <c r="A3223" s="5">
        <v>4000</v>
      </c>
      <c r="B3223" s="5" t="s">
        <v>8218</v>
      </c>
    </row>
    <row r="3224" spans="1:2" x14ac:dyDescent="0.3">
      <c r="A3224" s="5">
        <v>2500</v>
      </c>
      <c r="B3224" s="5" t="s">
        <v>8218</v>
      </c>
    </row>
    <row r="3225" spans="1:2" x14ac:dyDescent="0.3">
      <c r="A3225" s="5">
        <v>3100</v>
      </c>
      <c r="B3225" s="5" t="s">
        <v>8218</v>
      </c>
    </row>
    <row r="3226" spans="1:2" x14ac:dyDescent="0.3">
      <c r="A3226" s="5">
        <v>30000</v>
      </c>
      <c r="B3226" s="5" t="s">
        <v>8218</v>
      </c>
    </row>
    <row r="3227" spans="1:2" x14ac:dyDescent="0.3">
      <c r="A3227" s="5">
        <v>2000</v>
      </c>
      <c r="B3227" s="5" t="s">
        <v>8218</v>
      </c>
    </row>
    <row r="3228" spans="1:2" x14ac:dyDescent="0.3">
      <c r="A3228" s="5">
        <v>1200</v>
      </c>
      <c r="B3228" s="5" t="s">
        <v>8218</v>
      </c>
    </row>
    <row r="3229" spans="1:2" x14ac:dyDescent="0.3">
      <c r="A3229" s="5">
        <v>1200</v>
      </c>
      <c r="B3229" s="5" t="s">
        <v>8218</v>
      </c>
    </row>
    <row r="3230" spans="1:2" x14ac:dyDescent="0.3">
      <c r="A3230" s="5">
        <v>7000</v>
      </c>
      <c r="B3230" s="5" t="s">
        <v>8218</v>
      </c>
    </row>
    <row r="3231" spans="1:2" x14ac:dyDescent="0.3">
      <c r="A3231" s="5">
        <v>20000</v>
      </c>
      <c r="B3231" s="5" t="s">
        <v>8218</v>
      </c>
    </row>
    <row r="3232" spans="1:2" x14ac:dyDescent="0.3">
      <c r="A3232" s="5">
        <v>2600</v>
      </c>
      <c r="B3232" s="5" t="s">
        <v>8218</v>
      </c>
    </row>
    <row r="3233" spans="1:2" x14ac:dyDescent="0.3">
      <c r="A3233" s="5">
        <v>1000</v>
      </c>
      <c r="B3233" s="5" t="s">
        <v>8218</v>
      </c>
    </row>
    <row r="3234" spans="1:2" x14ac:dyDescent="0.3">
      <c r="A3234" s="5">
        <v>1000</v>
      </c>
      <c r="B3234" s="5" t="s">
        <v>8218</v>
      </c>
    </row>
    <row r="3235" spans="1:2" x14ac:dyDescent="0.3">
      <c r="A3235" s="5">
        <v>5000</v>
      </c>
      <c r="B3235" s="5" t="s">
        <v>8218</v>
      </c>
    </row>
    <row r="3236" spans="1:2" x14ac:dyDescent="0.3">
      <c r="A3236" s="5">
        <v>4000</v>
      </c>
      <c r="B3236" s="5" t="s">
        <v>8218</v>
      </c>
    </row>
    <row r="3237" spans="1:2" x14ac:dyDescent="0.3">
      <c r="A3237" s="5">
        <v>15000</v>
      </c>
      <c r="B3237" s="5" t="s">
        <v>8218</v>
      </c>
    </row>
    <row r="3238" spans="1:2" x14ac:dyDescent="0.3">
      <c r="A3238" s="5">
        <v>20000</v>
      </c>
      <c r="B3238" s="5" t="s">
        <v>8218</v>
      </c>
    </row>
    <row r="3239" spans="1:2" x14ac:dyDescent="0.3">
      <c r="A3239" s="5">
        <v>35000</v>
      </c>
      <c r="B3239" s="5" t="s">
        <v>8218</v>
      </c>
    </row>
    <row r="3240" spans="1:2" x14ac:dyDescent="0.3">
      <c r="A3240" s="5">
        <v>2800</v>
      </c>
      <c r="B3240" s="5" t="s">
        <v>8218</v>
      </c>
    </row>
    <row r="3241" spans="1:2" x14ac:dyDescent="0.3">
      <c r="A3241" s="5">
        <v>5862</v>
      </c>
      <c r="B3241" s="5" t="s">
        <v>8218</v>
      </c>
    </row>
    <row r="3242" spans="1:2" x14ac:dyDescent="0.3">
      <c r="A3242" s="5">
        <v>3000</v>
      </c>
      <c r="B3242" s="5" t="s">
        <v>8218</v>
      </c>
    </row>
    <row r="3243" spans="1:2" x14ac:dyDescent="0.3">
      <c r="A3243" s="5">
        <v>8500</v>
      </c>
      <c r="B3243" s="5" t="s">
        <v>8218</v>
      </c>
    </row>
    <row r="3244" spans="1:2" x14ac:dyDescent="0.3">
      <c r="A3244" s="5">
        <v>10000</v>
      </c>
      <c r="B3244" s="5" t="s">
        <v>8218</v>
      </c>
    </row>
    <row r="3245" spans="1:2" x14ac:dyDescent="0.3">
      <c r="A3245" s="5">
        <v>8000</v>
      </c>
      <c r="B3245" s="5" t="s">
        <v>8218</v>
      </c>
    </row>
    <row r="3246" spans="1:2" x14ac:dyDescent="0.3">
      <c r="A3246" s="5">
        <v>1600</v>
      </c>
      <c r="B3246" s="5" t="s">
        <v>8218</v>
      </c>
    </row>
    <row r="3247" spans="1:2" x14ac:dyDescent="0.3">
      <c r="A3247" s="5">
        <v>21000</v>
      </c>
      <c r="B3247" s="5" t="s">
        <v>8218</v>
      </c>
    </row>
    <row r="3248" spans="1:2" x14ac:dyDescent="0.3">
      <c r="A3248" s="5">
        <v>10000</v>
      </c>
      <c r="B3248" s="5" t="s">
        <v>8218</v>
      </c>
    </row>
    <row r="3249" spans="1:2" x14ac:dyDescent="0.3">
      <c r="A3249" s="5">
        <v>2500</v>
      </c>
      <c r="B3249" s="5" t="s">
        <v>8218</v>
      </c>
    </row>
    <row r="3250" spans="1:2" x14ac:dyDescent="0.3">
      <c r="A3250" s="5">
        <v>12000</v>
      </c>
      <c r="B3250" s="5" t="s">
        <v>8218</v>
      </c>
    </row>
    <row r="3251" spans="1:2" x14ac:dyDescent="0.3">
      <c r="A3251" s="5">
        <v>5500</v>
      </c>
      <c r="B3251" s="5" t="s">
        <v>8218</v>
      </c>
    </row>
    <row r="3252" spans="1:2" x14ac:dyDescent="0.3">
      <c r="A3252" s="5">
        <v>25000</v>
      </c>
      <c r="B3252" s="5" t="s">
        <v>8218</v>
      </c>
    </row>
    <row r="3253" spans="1:2" x14ac:dyDescent="0.3">
      <c r="A3253" s="5">
        <v>1500</v>
      </c>
      <c r="B3253" s="5" t="s">
        <v>8218</v>
      </c>
    </row>
    <row r="3254" spans="1:2" x14ac:dyDescent="0.3">
      <c r="A3254" s="5">
        <v>2250</v>
      </c>
      <c r="B3254" s="5" t="s">
        <v>8218</v>
      </c>
    </row>
    <row r="3255" spans="1:2" x14ac:dyDescent="0.3">
      <c r="A3255" s="5">
        <v>20000</v>
      </c>
      <c r="B3255" s="5" t="s">
        <v>8218</v>
      </c>
    </row>
    <row r="3256" spans="1:2" x14ac:dyDescent="0.3">
      <c r="A3256" s="5">
        <v>13000</v>
      </c>
      <c r="B3256" s="5" t="s">
        <v>8218</v>
      </c>
    </row>
    <row r="3257" spans="1:2" x14ac:dyDescent="0.3">
      <c r="A3257" s="5">
        <v>300</v>
      </c>
      <c r="B3257" s="5" t="s">
        <v>8218</v>
      </c>
    </row>
    <row r="3258" spans="1:2" x14ac:dyDescent="0.3">
      <c r="A3258" s="5">
        <v>10000</v>
      </c>
      <c r="B3258" s="5" t="s">
        <v>8218</v>
      </c>
    </row>
    <row r="3259" spans="1:2" x14ac:dyDescent="0.3">
      <c r="A3259" s="5">
        <v>2000</v>
      </c>
      <c r="B3259" s="5" t="s">
        <v>8218</v>
      </c>
    </row>
    <row r="3260" spans="1:2" x14ac:dyDescent="0.3">
      <c r="A3260" s="5">
        <v>7000</v>
      </c>
      <c r="B3260" s="5" t="s">
        <v>8218</v>
      </c>
    </row>
    <row r="3261" spans="1:2" x14ac:dyDescent="0.3">
      <c r="A3261" s="5">
        <v>23000</v>
      </c>
      <c r="B3261" s="5" t="s">
        <v>8218</v>
      </c>
    </row>
    <row r="3262" spans="1:2" x14ac:dyDescent="0.3">
      <c r="A3262" s="5">
        <v>5000</v>
      </c>
      <c r="B3262" s="5" t="s">
        <v>8218</v>
      </c>
    </row>
    <row r="3263" spans="1:2" x14ac:dyDescent="0.3">
      <c r="A3263" s="5">
        <v>3300</v>
      </c>
      <c r="B3263" s="5" t="s">
        <v>8218</v>
      </c>
    </row>
    <row r="3264" spans="1:2" x14ac:dyDescent="0.3">
      <c r="A3264" s="5">
        <v>12200</v>
      </c>
      <c r="B3264" s="5" t="s">
        <v>8218</v>
      </c>
    </row>
    <row r="3265" spans="1:2" x14ac:dyDescent="0.3">
      <c r="A3265" s="5">
        <v>2500</v>
      </c>
      <c r="B3265" s="5" t="s">
        <v>8218</v>
      </c>
    </row>
    <row r="3266" spans="1:2" x14ac:dyDescent="0.3">
      <c r="A3266" s="5">
        <v>2500</v>
      </c>
      <c r="B3266" s="5" t="s">
        <v>8218</v>
      </c>
    </row>
    <row r="3267" spans="1:2" x14ac:dyDescent="0.3">
      <c r="A3267" s="5">
        <v>2700</v>
      </c>
      <c r="B3267" s="5" t="s">
        <v>8218</v>
      </c>
    </row>
    <row r="3268" spans="1:2" x14ac:dyDescent="0.3">
      <c r="A3268" s="5">
        <v>6000</v>
      </c>
      <c r="B3268" s="5" t="s">
        <v>8218</v>
      </c>
    </row>
    <row r="3269" spans="1:2" x14ac:dyDescent="0.3">
      <c r="A3269" s="5">
        <v>15000</v>
      </c>
      <c r="B3269" s="5" t="s">
        <v>8218</v>
      </c>
    </row>
    <row r="3270" spans="1:2" x14ac:dyDescent="0.3">
      <c r="A3270" s="5">
        <v>2000</v>
      </c>
      <c r="B3270" s="5" t="s">
        <v>8218</v>
      </c>
    </row>
    <row r="3271" spans="1:2" x14ac:dyDescent="0.3">
      <c r="A3271" s="5">
        <v>8000</v>
      </c>
      <c r="B3271" s="5" t="s">
        <v>8218</v>
      </c>
    </row>
    <row r="3272" spans="1:2" x14ac:dyDescent="0.3">
      <c r="A3272" s="5">
        <v>1800</v>
      </c>
      <c r="B3272" s="5" t="s">
        <v>8218</v>
      </c>
    </row>
    <row r="3273" spans="1:2" x14ac:dyDescent="0.3">
      <c r="A3273" s="5">
        <v>1500</v>
      </c>
      <c r="B3273" s="5" t="s">
        <v>8218</v>
      </c>
    </row>
    <row r="3274" spans="1:2" x14ac:dyDescent="0.3">
      <c r="A3274" s="5">
        <v>10000</v>
      </c>
      <c r="B3274" s="5" t="s">
        <v>8218</v>
      </c>
    </row>
    <row r="3275" spans="1:2" x14ac:dyDescent="0.3">
      <c r="A3275" s="5">
        <v>4000</v>
      </c>
      <c r="B3275" s="5" t="s">
        <v>8218</v>
      </c>
    </row>
    <row r="3276" spans="1:2" x14ac:dyDescent="0.3">
      <c r="A3276" s="5">
        <v>15500</v>
      </c>
      <c r="B3276" s="5" t="s">
        <v>8218</v>
      </c>
    </row>
    <row r="3277" spans="1:2" x14ac:dyDescent="0.3">
      <c r="A3277" s="5">
        <v>1800</v>
      </c>
      <c r="B3277" s="5" t="s">
        <v>8218</v>
      </c>
    </row>
    <row r="3278" spans="1:2" x14ac:dyDescent="0.3">
      <c r="A3278" s="5">
        <v>4500</v>
      </c>
      <c r="B3278" s="5" t="s">
        <v>8218</v>
      </c>
    </row>
    <row r="3279" spans="1:2" x14ac:dyDescent="0.3">
      <c r="A3279" s="5">
        <v>5000</v>
      </c>
      <c r="B3279" s="5" t="s">
        <v>8218</v>
      </c>
    </row>
    <row r="3280" spans="1:2" x14ac:dyDescent="0.3">
      <c r="A3280" s="5">
        <v>2500</v>
      </c>
      <c r="B3280" s="5" t="s">
        <v>8218</v>
      </c>
    </row>
    <row r="3281" spans="1:2" x14ac:dyDescent="0.3">
      <c r="A3281" s="5">
        <v>5800</v>
      </c>
      <c r="B3281" s="5" t="s">
        <v>8218</v>
      </c>
    </row>
    <row r="3282" spans="1:2" x14ac:dyDescent="0.3">
      <c r="A3282" s="5">
        <v>2000</v>
      </c>
      <c r="B3282" s="5" t="s">
        <v>8218</v>
      </c>
    </row>
    <row r="3283" spans="1:2" x14ac:dyDescent="0.3">
      <c r="A3283" s="5">
        <v>5000</v>
      </c>
      <c r="B3283" s="5" t="s">
        <v>8218</v>
      </c>
    </row>
    <row r="3284" spans="1:2" x14ac:dyDescent="0.3">
      <c r="A3284" s="5">
        <v>31000</v>
      </c>
      <c r="B3284" s="5" t="s">
        <v>8218</v>
      </c>
    </row>
    <row r="3285" spans="1:2" x14ac:dyDescent="0.3">
      <c r="A3285" s="5">
        <v>800</v>
      </c>
      <c r="B3285" s="5" t="s">
        <v>8218</v>
      </c>
    </row>
    <row r="3286" spans="1:2" x14ac:dyDescent="0.3">
      <c r="A3286" s="5">
        <v>3000</v>
      </c>
      <c r="B3286" s="5" t="s">
        <v>8218</v>
      </c>
    </row>
    <row r="3287" spans="1:2" x14ac:dyDescent="0.3">
      <c r="A3287" s="5">
        <v>4999</v>
      </c>
      <c r="B3287" s="5" t="s">
        <v>8218</v>
      </c>
    </row>
    <row r="3288" spans="1:2" x14ac:dyDescent="0.3">
      <c r="A3288" s="5">
        <v>15000</v>
      </c>
      <c r="B3288" s="5" t="s">
        <v>8218</v>
      </c>
    </row>
    <row r="3289" spans="1:2" x14ac:dyDescent="0.3">
      <c r="A3289" s="5">
        <v>2500</v>
      </c>
      <c r="B3289" s="5" t="s">
        <v>8218</v>
      </c>
    </row>
    <row r="3290" spans="1:2" x14ac:dyDescent="0.3">
      <c r="A3290" s="5">
        <v>10000</v>
      </c>
      <c r="B3290" s="5" t="s">
        <v>8218</v>
      </c>
    </row>
    <row r="3291" spans="1:2" x14ac:dyDescent="0.3">
      <c r="A3291" s="5">
        <v>500</v>
      </c>
      <c r="B3291" s="5" t="s">
        <v>8218</v>
      </c>
    </row>
    <row r="3292" spans="1:2" x14ac:dyDescent="0.3">
      <c r="A3292" s="5">
        <v>2000</v>
      </c>
      <c r="B3292" s="5" t="s">
        <v>8218</v>
      </c>
    </row>
    <row r="3293" spans="1:2" x14ac:dyDescent="0.3">
      <c r="A3293" s="5">
        <v>500</v>
      </c>
      <c r="B3293" s="5" t="s">
        <v>8218</v>
      </c>
    </row>
    <row r="3294" spans="1:2" x14ac:dyDescent="0.3">
      <c r="A3294" s="5">
        <v>101</v>
      </c>
      <c r="B3294" s="5" t="s">
        <v>8218</v>
      </c>
    </row>
    <row r="3295" spans="1:2" x14ac:dyDescent="0.3">
      <c r="A3295" s="5">
        <v>4500</v>
      </c>
      <c r="B3295" s="5" t="s">
        <v>8218</v>
      </c>
    </row>
    <row r="3296" spans="1:2" x14ac:dyDescent="0.3">
      <c r="A3296" s="5">
        <v>600</v>
      </c>
      <c r="B3296" s="5" t="s">
        <v>8218</v>
      </c>
    </row>
    <row r="3297" spans="1:2" x14ac:dyDescent="0.3">
      <c r="A3297" s="5">
        <v>700</v>
      </c>
      <c r="B3297" s="5" t="s">
        <v>8218</v>
      </c>
    </row>
    <row r="3298" spans="1:2" x14ac:dyDescent="0.3">
      <c r="A3298" s="5">
        <v>1500</v>
      </c>
      <c r="B3298" s="5" t="s">
        <v>8218</v>
      </c>
    </row>
    <row r="3299" spans="1:2" x14ac:dyDescent="0.3">
      <c r="A3299" s="5">
        <v>5500</v>
      </c>
      <c r="B3299" s="5" t="s">
        <v>8218</v>
      </c>
    </row>
    <row r="3300" spans="1:2" x14ac:dyDescent="0.3">
      <c r="A3300" s="5">
        <v>10000</v>
      </c>
      <c r="B3300" s="5" t="s">
        <v>8218</v>
      </c>
    </row>
    <row r="3301" spans="1:2" x14ac:dyDescent="0.3">
      <c r="A3301" s="5">
        <v>3000</v>
      </c>
      <c r="B3301" s="5" t="s">
        <v>8218</v>
      </c>
    </row>
    <row r="3302" spans="1:2" x14ac:dyDescent="0.3">
      <c r="A3302" s="5">
        <v>3000</v>
      </c>
      <c r="B3302" s="5" t="s">
        <v>8218</v>
      </c>
    </row>
    <row r="3303" spans="1:2" x14ac:dyDescent="0.3">
      <c r="A3303" s="5">
        <v>3000</v>
      </c>
      <c r="B3303" s="5" t="s">
        <v>8218</v>
      </c>
    </row>
    <row r="3304" spans="1:2" x14ac:dyDescent="0.3">
      <c r="A3304" s="5">
        <v>8400</v>
      </c>
      <c r="B3304" s="5" t="s">
        <v>8218</v>
      </c>
    </row>
    <row r="3305" spans="1:2" x14ac:dyDescent="0.3">
      <c r="A3305" s="5">
        <v>1800</v>
      </c>
      <c r="B3305" s="5" t="s">
        <v>8218</v>
      </c>
    </row>
    <row r="3306" spans="1:2" x14ac:dyDescent="0.3">
      <c r="A3306" s="5">
        <v>15000</v>
      </c>
      <c r="B3306" s="5" t="s">
        <v>8218</v>
      </c>
    </row>
    <row r="3307" spans="1:2" x14ac:dyDescent="0.3">
      <c r="A3307" s="5">
        <v>4000</v>
      </c>
      <c r="B3307" s="5" t="s">
        <v>8218</v>
      </c>
    </row>
    <row r="3308" spans="1:2" x14ac:dyDescent="0.3">
      <c r="A3308" s="5">
        <v>1500</v>
      </c>
      <c r="B3308" s="5" t="s">
        <v>8218</v>
      </c>
    </row>
    <row r="3309" spans="1:2" x14ac:dyDescent="0.3">
      <c r="A3309" s="5">
        <v>1000</v>
      </c>
      <c r="B3309" s="5" t="s">
        <v>8218</v>
      </c>
    </row>
    <row r="3310" spans="1:2" x14ac:dyDescent="0.3">
      <c r="A3310" s="5">
        <v>3500</v>
      </c>
      <c r="B3310" s="5" t="s">
        <v>8218</v>
      </c>
    </row>
    <row r="3311" spans="1:2" x14ac:dyDescent="0.3">
      <c r="A3311" s="5">
        <v>350</v>
      </c>
      <c r="B3311" s="5" t="s">
        <v>8218</v>
      </c>
    </row>
    <row r="3312" spans="1:2" x14ac:dyDescent="0.3">
      <c r="A3312" s="5">
        <v>6500</v>
      </c>
      <c r="B3312" s="5" t="s">
        <v>8218</v>
      </c>
    </row>
    <row r="3313" spans="1:2" x14ac:dyDescent="0.3">
      <c r="A3313" s="5">
        <v>2500</v>
      </c>
      <c r="B3313" s="5" t="s">
        <v>8218</v>
      </c>
    </row>
    <row r="3314" spans="1:2" x14ac:dyDescent="0.3">
      <c r="A3314" s="5">
        <v>2500</v>
      </c>
      <c r="B3314" s="5" t="s">
        <v>8218</v>
      </c>
    </row>
    <row r="3315" spans="1:2" x14ac:dyDescent="0.3">
      <c r="A3315" s="5">
        <v>2000</v>
      </c>
      <c r="B3315" s="5" t="s">
        <v>8218</v>
      </c>
    </row>
    <row r="3316" spans="1:2" x14ac:dyDescent="0.3">
      <c r="A3316" s="5">
        <v>800</v>
      </c>
      <c r="B3316" s="5" t="s">
        <v>8218</v>
      </c>
    </row>
    <row r="3317" spans="1:2" x14ac:dyDescent="0.3">
      <c r="A3317" s="5">
        <v>4000</v>
      </c>
      <c r="B3317" s="5" t="s">
        <v>8218</v>
      </c>
    </row>
    <row r="3318" spans="1:2" x14ac:dyDescent="0.3">
      <c r="A3318" s="5">
        <v>11737</v>
      </c>
      <c r="B3318" s="5" t="s">
        <v>8218</v>
      </c>
    </row>
    <row r="3319" spans="1:2" x14ac:dyDescent="0.3">
      <c r="A3319" s="5">
        <v>1050</v>
      </c>
      <c r="B3319" s="5" t="s">
        <v>8218</v>
      </c>
    </row>
    <row r="3320" spans="1:2" x14ac:dyDescent="0.3">
      <c r="A3320" s="5">
        <v>2000</v>
      </c>
      <c r="B3320" s="5" t="s">
        <v>8218</v>
      </c>
    </row>
    <row r="3321" spans="1:2" x14ac:dyDescent="0.3">
      <c r="A3321" s="5">
        <v>500</v>
      </c>
      <c r="B3321" s="5" t="s">
        <v>8218</v>
      </c>
    </row>
    <row r="3322" spans="1:2" x14ac:dyDescent="0.3">
      <c r="A3322" s="5">
        <v>2500</v>
      </c>
      <c r="B3322" s="5" t="s">
        <v>8218</v>
      </c>
    </row>
    <row r="3323" spans="1:2" x14ac:dyDescent="0.3">
      <c r="A3323" s="5">
        <v>500</v>
      </c>
      <c r="B3323" s="5" t="s">
        <v>8218</v>
      </c>
    </row>
    <row r="3324" spans="1:2" x14ac:dyDescent="0.3">
      <c r="A3324" s="5">
        <v>3300</v>
      </c>
      <c r="B3324" s="5" t="s">
        <v>8218</v>
      </c>
    </row>
    <row r="3325" spans="1:2" x14ac:dyDescent="0.3">
      <c r="A3325" s="5">
        <v>1000</v>
      </c>
      <c r="B3325" s="5" t="s">
        <v>8218</v>
      </c>
    </row>
    <row r="3326" spans="1:2" x14ac:dyDescent="0.3">
      <c r="A3326" s="5">
        <v>1500</v>
      </c>
      <c r="B3326" s="5" t="s">
        <v>8218</v>
      </c>
    </row>
    <row r="3327" spans="1:2" x14ac:dyDescent="0.3">
      <c r="A3327" s="5">
        <v>400</v>
      </c>
      <c r="B3327" s="5" t="s">
        <v>8218</v>
      </c>
    </row>
    <row r="3328" spans="1:2" x14ac:dyDescent="0.3">
      <c r="A3328" s="5">
        <v>8000</v>
      </c>
      <c r="B3328" s="5" t="s">
        <v>8218</v>
      </c>
    </row>
    <row r="3329" spans="1:2" x14ac:dyDescent="0.3">
      <c r="A3329" s="5">
        <v>800</v>
      </c>
      <c r="B3329" s="5" t="s">
        <v>8218</v>
      </c>
    </row>
    <row r="3330" spans="1:2" x14ac:dyDescent="0.3">
      <c r="A3330" s="5">
        <v>1800</v>
      </c>
      <c r="B3330" s="5" t="s">
        <v>8218</v>
      </c>
    </row>
    <row r="3331" spans="1:2" x14ac:dyDescent="0.3">
      <c r="A3331" s="5">
        <v>1000</v>
      </c>
      <c r="B3331" s="5" t="s">
        <v>8218</v>
      </c>
    </row>
    <row r="3332" spans="1:2" x14ac:dyDescent="0.3">
      <c r="A3332" s="5">
        <v>1500</v>
      </c>
      <c r="B3332" s="5" t="s">
        <v>8218</v>
      </c>
    </row>
    <row r="3333" spans="1:2" x14ac:dyDescent="0.3">
      <c r="A3333" s="5">
        <v>5000</v>
      </c>
      <c r="B3333" s="5" t="s">
        <v>8218</v>
      </c>
    </row>
    <row r="3334" spans="1:2" x14ac:dyDescent="0.3">
      <c r="A3334" s="5">
        <v>6000</v>
      </c>
      <c r="B3334" s="5" t="s">
        <v>8218</v>
      </c>
    </row>
    <row r="3335" spans="1:2" x14ac:dyDescent="0.3">
      <c r="A3335" s="5">
        <v>3500</v>
      </c>
      <c r="B3335" s="5" t="s">
        <v>8218</v>
      </c>
    </row>
    <row r="3336" spans="1:2" x14ac:dyDescent="0.3">
      <c r="A3336" s="5">
        <v>3871</v>
      </c>
      <c r="B3336" s="5" t="s">
        <v>8218</v>
      </c>
    </row>
    <row r="3337" spans="1:2" x14ac:dyDescent="0.3">
      <c r="A3337" s="5">
        <v>5000</v>
      </c>
      <c r="B3337" s="5" t="s">
        <v>8218</v>
      </c>
    </row>
    <row r="3338" spans="1:2" x14ac:dyDescent="0.3">
      <c r="A3338" s="5">
        <v>250</v>
      </c>
      <c r="B3338" s="5" t="s">
        <v>8218</v>
      </c>
    </row>
    <row r="3339" spans="1:2" x14ac:dyDescent="0.3">
      <c r="A3339" s="5">
        <v>2500</v>
      </c>
      <c r="B3339" s="5" t="s">
        <v>8218</v>
      </c>
    </row>
    <row r="3340" spans="1:2" x14ac:dyDescent="0.3">
      <c r="A3340" s="5">
        <v>15000</v>
      </c>
      <c r="B3340" s="5" t="s">
        <v>8218</v>
      </c>
    </row>
    <row r="3341" spans="1:2" x14ac:dyDescent="0.3">
      <c r="A3341" s="5">
        <v>8000</v>
      </c>
      <c r="B3341" s="5" t="s">
        <v>8218</v>
      </c>
    </row>
    <row r="3342" spans="1:2" x14ac:dyDescent="0.3">
      <c r="A3342" s="5">
        <v>3000</v>
      </c>
      <c r="B3342" s="5" t="s">
        <v>8218</v>
      </c>
    </row>
    <row r="3343" spans="1:2" x14ac:dyDescent="0.3">
      <c r="A3343" s="5">
        <v>3350</v>
      </c>
      <c r="B3343" s="5" t="s">
        <v>8218</v>
      </c>
    </row>
    <row r="3344" spans="1:2" x14ac:dyDescent="0.3">
      <c r="A3344" s="5">
        <v>6000</v>
      </c>
      <c r="B3344" s="5" t="s">
        <v>8218</v>
      </c>
    </row>
    <row r="3345" spans="1:2" x14ac:dyDescent="0.3">
      <c r="A3345" s="5">
        <v>700</v>
      </c>
      <c r="B3345" s="5" t="s">
        <v>8218</v>
      </c>
    </row>
    <row r="3346" spans="1:2" x14ac:dyDescent="0.3">
      <c r="A3346" s="5">
        <v>4500</v>
      </c>
      <c r="B3346" s="5" t="s">
        <v>8218</v>
      </c>
    </row>
    <row r="3347" spans="1:2" x14ac:dyDescent="0.3">
      <c r="A3347" s="5">
        <v>500</v>
      </c>
      <c r="B3347" s="5" t="s">
        <v>8218</v>
      </c>
    </row>
    <row r="3348" spans="1:2" x14ac:dyDescent="0.3">
      <c r="A3348" s="5">
        <v>1500</v>
      </c>
      <c r="B3348" s="5" t="s">
        <v>8218</v>
      </c>
    </row>
    <row r="3349" spans="1:2" x14ac:dyDescent="0.3">
      <c r="A3349" s="5">
        <v>2000</v>
      </c>
      <c r="B3349" s="5" t="s">
        <v>8218</v>
      </c>
    </row>
    <row r="3350" spans="1:2" x14ac:dyDescent="0.3">
      <c r="A3350" s="5">
        <v>5500</v>
      </c>
      <c r="B3350" s="5" t="s">
        <v>8218</v>
      </c>
    </row>
    <row r="3351" spans="1:2" x14ac:dyDescent="0.3">
      <c r="A3351" s="5">
        <v>1000</v>
      </c>
      <c r="B3351" s="5" t="s">
        <v>8218</v>
      </c>
    </row>
    <row r="3352" spans="1:2" x14ac:dyDescent="0.3">
      <c r="A3352" s="5">
        <v>3500</v>
      </c>
      <c r="B3352" s="5" t="s">
        <v>8218</v>
      </c>
    </row>
    <row r="3353" spans="1:2" x14ac:dyDescent="0.3">
      <c r="A3353" s="5">
        <v>5000</v>
      </c>
      <c r="B3353" s="5" t="s">
        <v>8218</v>
      </c>
    </row>
    <row r="3354" spans="1:2" x14ac:dyDescent="0.3">
      <c r="A3354" s="5">
        <v>5000</v>
      </c>
      <c r="B3354" s="5" t="s">
        <v>8218</v>
      </c>
    </row>
    <row r="3355" spans="1:2" x14ac:dyDescent="0.3">
      <c r="A3355" s="5">
        <v>500</v>
      </c>
      <c r="B3355" s="5" t="s">
        <v>8218</v>
      </c>
    </row>
    <row r="3356" spans="1:2" x14ac:dyDescent="0.3">
      <c r="A3356" s="5">
        <v>3000</v>
      </c>
      <c r="B3356" s="5" t="s">
        <v>8218</v>
      </c>
    </row>
    <row r="3357" spans="1:2" x14ac:dyDescent="0.3">
      <c r="A3357" s="5">
        <v>1750</v>
      </c>
      <c r="B3357" s="5" t="s">
        <v>8218</v>
      </c>
    </row>
    <row r="3358" spans="1:2" x14ac:dyDescent="0.3">
      <c r="A3358" s="5">
        <v>1500</v>
      </c>
      <c r="B3358" s="5" t="s">
        <v>8218</v>
      </c>
    </row>
    <row r="3359" spans="1:2" x14ac:dyDescent="0.3">
      <c r="A3359" s="5">
        <v>2000</v>
      </c>
      <c r="B3359" s="5" t="s">
        <v>8218</v>
      </c>
    </row>
    <row r="3360" spans="1:2" x14ac:dyDescent="0.3">
      <c r="A3360" s="5">
        <v>10000</v>
      </c>
      <c r="B3360" s="5" t="s">
        <v>8218</v>
      </c>
    </row>
    <row r="3361" spans="1:2" x14ac:dyDescent="0.3">
      <c r="A3361" s="5">
        <v>4000</v>
      </c>
      <c r="B3361" s="5" t="s">
        <v>8218</v>
      </c>
    </row>
    <row r="3362" spans="1:2" x14ac:dyDescent="0.3">
      <c r="A3362" s="5">
        <v>9000</v>
      </c>
      <c r="B3362" s="5" t="s">
        <v>8218</v>
      </c>
    </row>
    <row r="3363" spans="1:2" x14ac:dyDescent="0.3">
      <c r="A3363" s="5">
        <v>5000</v>
      </c>
      <c r="B3363" s="5" t="s">
        <v>8218</v>
      </c>
    </row>
    <row r="3364" spans="1:2" x14ac:dyDescent="0.3">
      <c r="A3364" s="5">
        <v>500</v>
      </c>
      <c r="B3364" s="5" t="s">
        <v>8218</v>
      </c>
    </row>
    <row r="3365" spans="1:2" x14ac:dyDescent="0.3">
      <c r="A3365" s="5">
        <v>7750</v>
      </c>
      <c r="B3365" s="5" t="s">
        <v>8218</v>
      </c>
    </row>
    <row r="3366" spans="1:2" x14ac:dyDescent="0.3">
      <c r="A3366" s="5">
        <v>3000</v>
      </c>
      <c r="B3366" s="5" t="s">
        <v>8218</v>
      </c>
    </row>
    <row r="3367" spans="1:2" x14ac:dyDescent="0.3">
      <c r="A3367" s="5">
        <v>2500</v>
      </c>
      <c r="B3367" s="5" t="s">
        <v>8218</v>
      </c>
    </row>
    <row r="3368" spans="1:2" x14ac:dyDescent="0.3">
      <c r="A3368" s="5">
        <v>500</v>
      </c>
      <c r="B3368" s="5" t="s">
        <v>8218</v>
      </c>
    </row>
    <row r="3369" spans="1:2" x14ac:dyDescent="0.3">
      <c r="A3369" s="5">
        <v>750</v>
      </c>
      <c r="B3369" s="5" t="s">
        <v>8218</v>
      </c>
    </row>
    <row r="3370" spans="1:2" x14ac:dyDescent="0.3">
      <c r="A3370" s="5">
        <v>1000</v>
      </c>
      <c r="B3370" s="5" t="s">
        <v>8218</v>
      </c>
    </row>
    <row r="3371" spans="1:2" x14ac:dyDescent="0.3">
      <c r="A3371" s="5">
        <v>5000</v>
      </c>
      <c r="B3371" s="5" t="s">
        <v>8218</v>
      </c>
    </row>
    <row r="3372" spans="1:2" x14ac:dyDescent="0.3">
      <c r="A3372" s="5">
        <v>1500</v>
      </c>
      <c r="B3372" s="5" t="s">
        <v>8218</v>
      </c>
    </row>
    <row r="3373" spans="1:2" x14ac:dyDescent="0.3">
      <c r="A3373" s="5">
        <v>200</v>
      </c>
      <c r="B3373" s="5" t="s">
        <v>8218</v>
      </c>
    </row>
    <row r="3374" spans="1:2" x14ac:dyDescent="0.3">
      <c r="A3374" s="5">
        <v>1000</v>
      </c>
      <c r="B3374" s="5" t="s">
        <v>8218</v>
      </c>
    </row>
    <row r="3375" spans="1:2" x14ac:dyDescent="0.3">
      <c r="A3375" s="5">
        <v>2000</v>
      </c>
      <c r="B3375" s="5" t="s">
        <v>8218</v>
      </c>
    </row>
    <row r="3376" spans="1:2" x14ac:dyDescent="0.3">
      <c r="A3376" s="5">
        <v>3500</v>
      </c>
      <c r="B3376" s="5" t="s">
        <v>8218</v>
      </c>
    </row>
    <row r="3377" spans="1:2" x14ac:dyDescent="0.3">
      <c r="A3377" s="5">
        <v>3000</v>
      </c>
      <c r="B3377" s="5" t="s">
        <v>8218</v>
      </c>
    </row>
    <row r="3378" spans="1:2" x14ac:dyDescent="0.3">
      <c r="A3378" s="5">
        <v>8000</v>
      </c>
      <c r="B3378" s="5" t="s">
        <v>8218</v>
      </c>
    </row>
    <row r="3379" spans="1:2" x14ac:dyDescent="0.3">
      <c r="A3379" s="5">
        <v>8000</v>
      </c>
      <c r="B3379" s="5" t="s">
        <v>8218</v>
      </c>
    </row>
    <row r="3380" spans="1:2" x14ac:dyDescent="0.3">
      <c r="A3380" s="5">
        <v>550</v>
      </c>
      <c r="B3380" s="5" t="s">
        <v>8218</v>
      </c>
    </row>
    <row r="3381" spans="1:2" x14ac:dyDescent="0.3">
      <c r="A3381" s="5">
        <v>2000</v>
      </c>
      <c r="B3381" s="5" t="s">
        <v>8218</v>
      </c>
    </row>
    <row r="3382" spans="1:2" x14ac:dyDescent="0.3">
      <c r="A3382" s="5">
        <v>3000</v>
      </c>
      <c r="B3382" s="5" t="s">
        <v>8218</v>
      </c>
    </row>
    <row r="3383" spans="1:2" x14ac:dyDescent="0.3">
      <c r="A3383" s="5">
        <v>4000</v>
      </c>
      <c r="B3383" s="5" t="s">
        <v>8218</v>
      </c>
    </row>
    <row r="3384" spans="1:2" x14ac:dyDescent="0.3">
      <c r="A3384" s="5">
        <v>3500</v>
      </c>
      <c r="B3384" s="5" t="s">
        <v>8218</v>
      </c>
    </row>
    <row r="3385" spans="1:2" x14ac:dyDescent="0.3">
      <c r="A3385" s="5">
        <v>1750</v>
      </c>
      <c r="B3385" s="5" t="s">
        <v>8218</v>
      </c>
    </row>
    <row r="3386" spans="1:2" x14ac:dyDescent="0.3">
      <c r="A3386" s="5">
        <v>6000</v>
      </c>
      <c r="B3386" s="5" t="s">
        <v>8218</v>
      </c>
    </row>
    <row r="3387" spans="1:2" x14ac:dyDescent="0.3">
      <c r="A3387" s="5">
        <v>2000</v>
      </c>
      <c r="B3387" s="5" t="s">
        <v>8218</v>
      </c>
    </row>
    <row r="3388" spans="1:2" x14ac:dyDescent="0.3">
      <c r="A3388" s="5">
        <v>2000</v>
      </c>
      <c r="B3388" s="5" t="s">
        <v>8218</v>
      </c>
    </row>
    <row r="3389" spans="1:2" x14ac:dyDescent="0.3">
      <c r="A3389" s="5">
        <v>3000</v>
      </c>
      <c r="B3389" s="5" t="s">
        <v>8218</v>
      </c>
    </row>
    <row r="3390" spans="1:2" x14ac:dyDescent="0.3">
      <c r="A3390" s="5">
        <v>1500</v>
      </c>
      <c r="B3390" s="5" t="s">
        <v>8218</v>
      </c>
    </row>
    <row r="3391" spans="1:2" x14ac:dyDescent="0.3">
      <c r="A3391" s="5">
        <v>10000</v>
      </c>
      <c r="B3391" s="5" t="s">
        <v>8218</v>
      </c>
    </row>
    <row r="3392" spans="1:2" x14ac:dyDescent="0.3">
      <c r="A3392" s="5">
        <v>1500</v>
      </c>
      <c r="B3392" s="5" t="s">
        <v>8218</v>
      </c>
    </row>
    <row r="3393" spans="1:2" x14ac:dyDescent="0.3">
      <c r="A3393" s="5">
        <v>500</v>
      </c>
      <c r="B3393" s="5" t="s">
        <v>8218</v>
      </c>
    </row>
    <row r="3394" spans="1:2" x14ac:dyDescent="0.3">
      <c r="A3394" s="5">
        <v>500</v>
      </c>
      <c r="B3394" s="5" t="s">
        <v>8218</v>
      </c>
    </row>
    <row r="3395" spans="1:2" x14ac:dyDescent="0.3">
      <c r="A3395" s="5">
        <v>1500</v>
      </c>
      <c r="B3395" s="5" t="s">
        <v>8218</v>
      </c>
    </row>
    <row r="3396" spans="1:2" x14ac:dyDescent="0.3">
      <c r="A3396" s="5">
        <v>550</v>
      </c>
      <c r="B3396" s="5" t="s">
        <v>8218</v>
      </c>
    </row>
    <row r="3397" spans="1:2" x14ac:dyDescent="0.3">
      <c r="A3397" s="5">
        <v>500</v>
      </c>
      <c r="B3397" s="5" t="s">
        <v>8218</v>
      </c>
    </row>
    <row r="3398" spans="1:2" x14ac:dyDescent="0.3">
      <c r="A3398" s="5">
        <v>1500</v>
      </c>
      <c r="B3398" s="5" t="s">
        <v>8218</v>
      </c>
    </row>
    <row r="3399" spans="1:2" x14ac:dyDescent="0.3">
      <c r="A3399" s="5">
        <v>250</v>
      </c>
      <c r="B3399" s="5" t="s">
        <v>8218</v>
      </c>
    </row>
    <row r="3400" spans="1:2" x14ac:dyDescent="0.3">
      <c r="A3400" s="5">
        <v>4000</v>
      </c>
      <c r="B3400" s="5" t="s">
        <v>8218</v>
      </c>
    </row>
    <row r="3401" spans="1:2" x14ac:dyDescent="0.3">
      <c r="A3401" s="5">
        <v>1200</v>
      </c>
      <c r="B3401" s="5" t="s">
        <v>8218</v>
      </c>
    </row>
    <row r="3402" spans="1:2" x14ac:dyDescent="0.3">
      <c r="A3402" s="5">
        <v>10000</v>
      </c>
      <c r="B3402" s="5" t="s">
        <v>8218</v>
      </c>
    </row>
    <row r="3403" spans="1:2" x14ac:dyDescent="0.3">
      <c r="A3403" s="5">
        <v>2900</v>
      </c>
      <c r="B3403" s="5" t="s">
        <v>8218</v>
      </c>
    </row>
    <row r="3404" spans="1:2" x14ac:dyDescent="0.3">
      <c r="A3404" s="5">
        <v>15000</v>
      </c>
      <c r="B3404" s="5" t="s">
        <v>8218</v>
      </c>
    </row>
    <row r="3405" spans="1:2" x14ac:dyDescent="0.3">
      <c r="A3405" s="5">
        <v>2000</v>
      </c>
      <c r="B3405" s="5" t="s">
        <v>8218</v>
      </c>
    </row>
    <row r="3406" spans="1:2" x14ac:dyDescent="0.3">
      <c r="A3406" s="5">
        <v>500</v>
      </c>
      <c r="B3406" s="5" t="s">
        <v>8218</v>
      </c>
    </row>
    <row r="3407" spans="1:2" x14ac:dyDescent="0.3">
      <c r="A3407" s="5">
        <v>350</v>
      </c>
      <c r="B3407" s="5" t="s">
        <v>8218</v>
      </c>
    </row>
    <row r="3408" spans="1:2" x14ac:dyDescent="0.3">
      <c r="A3408" s="5">
        <v>10000</v>
      </c>
      <c r="B3408" s="5" t="s">
        <v>8218</v>
      </c>
    </row>
    <row r="3409" spans="1:2" x14ac:dyDescent="0.3">
      <c r="A3409" s="5">
        <v>2000</v>
      </c>
      <c r="B3409" s="5" t="s">
        <v>8218</v>
      </c>
    </row>
    <row r="3410" spans="1:2" x14ac:dyDescent="0.3">
      <c r="A3410" s="5">
        <v>500</v>
      </c>
      <c r="B3410" s="5" t="s">
        <v>8218</v>
      </c>
    </row>
    <row r="3411" spans="1:2" x14ac:dyDescent="0.3">
      <c r="A3411" s="5">
        <v>500</v>
      </c>
      <c r="B3411" s="5" t="s">
        <v>8218</v>
      </c>
    </row>
    <row r="3412" spans="1:2" x14ac:dyDescent="0.3">
      <c r="A3412" s="5">
        <v>3000</v>
      </c>
      <c r="B3412" s="5" t="s">
        <v>8218</v>
      </c>
    </row>
    <row r="3413" spans="1:2" x14ac:dyDescent="0.3">
      <c r="A3413" s="5">
        <v>15000</v>
      </c>
      <c r="B3413" s="5" t="s">
        <v>8218</v>
      </c>
    </row>
    <row r="3414" spans="1:2" x14ac:dyDescent="0.3">
      <c r="A3414" s="5">
        <v>3000</v>
      </c>
      <c r="B3414" s="5" t="s">
        <v>8218</v>
      </c>
    </row>
    <row r="3415" spans="1:2" x14ac:dyDescent="0.3">
      <c r="A3415" s="5">
        <v>500</v>
      </c>
      <c r="B3415" s="5" t="s">
        <v>8218</v>
      </c>
    </row>
    <row r="3416" spans="1:2" x14ac:dyDescent="0.3">
      <c r="A3416" s="5">
        <v>3000</v>
      </c>
      <c r="B3416" s="5" t="s">
        <v>8218</v>
      </c>
    </row>
    <row r="3417" spans="1:2" x14ac:dyDescent="0.3">
      <c r="A3417" s="5">
        <v>200</v>
      </c>
      <c r="B3417" s="5" t="s">
        <v>8218</v>
      </c>
    </row>
    <row r="3418" spans="1:2" x14ac:dyDescent="0.3">
      <c r="A3418" s="5">
        <v>4000</v>
      </c>
      <c r="B3418" s="5" t="s">
        <v>8218</v>
      </c>
    </row>
    <row r="3419" spans="1:2" x14ac:dyDescent="0.3">
      <c r="A3419" s="5">
        <v>1700</v>
      </c>
      <c r="B3419" s="5" t="s">
        <v>8218</v>
      </c>
    </row>
    <row r="3420" spans="1:2" x14ac:dyDescent="0.3">
      <c r="A3420" s="5">
        <v>4000</v>
      </c>
      <c r="B3420" s="5" t="s">
        <v>8218</v>
      </c>
    </row>
    <row r="3421" spans="1:2" x14ac:dyDescent="0.3">
      <c r="A3421" s="5">
        <v>2750</v>
      </c>
      <c r="B3421" s="5" t="s">
        <v>8218</v>
      </c>
    </row>
    <row r="3422" spans="1:2" x14ac:dyDescent="0.3">
      <c r="A3422" s="5">
        <v>700</v>
      </c>
      <c r="B3422" s="5" t="s">
        <v>8218</v>
      </c>
    </row>
    <row r="3423" spans="1:2" x14ac:dyDescent="0.3">
      <c r="A3423" s="5">
        <v>10000</v>
      </c>
      <c r="B3423" s="5" t="s">
        <v>8218</v>
      </c>
    </row>
    <row r="3424" spans="1:2" x14ac:dyDescent="0.3">
      <c r="A3424" s="5">
        <v>3000</v>
      </c>
      <c r="B3424" s="5" t="s">
        <v>8218</v>
      </c>
    </row>
    <row r="3425" spans="1:2" x14ac:dyDescent="0.3">
      <c r="A3425" s="5">
        <v>250</v>
      </c>
      <c r="B3425" s="5" t="s">
        <v>8218</v>
      </c>
    </row>
    <row r="3426" spans="1:2" x14ac:dyDescent="0.3">
      <c r="A3426" s="5">
        <v>6000</v>
      </c>
      <c r="B3426" s="5" t="s">
        <v>8218</v>
      </c>
    </row>
    <row r="3427" spans="1:2" x14ac:dyDescent="0.3">
      <c r="A3427" s="5">
        <v>30000</v>
      </c>
      <c r="B3427" s="5" t="s">
        <v>8218</v>
      </c>
    </row>
    <row r="3428" spans="1:2" x14ac:dyDescent="0.3">
      <c r="A3428" s="5">
        <v>3750</v>
      </c>
      <c r="B3428" s="5" t="s">
        <v>8218</v>
      </c>
    </row>
    <row r="3429" spans="1:2" x14ac:dyDescent="0.3">
      <c r="A3429" s="5">
        <v>1500</v>
      </c>
      <c r="B3429" s="5" t="s">
        <v>8218</v>
      </c>
    </row>
    <row r="3430" spans="1:2" x14ac:dyDescent="0.3">
      <c r="A3430" s="5">
        <v>2000</v>
      </c>
      <c r="B3430" s="5" t="s">
        <v>8218</v>
      </c>
    </row>
    <row r="3431" spans="1:2" x14ac:dyDescent="0.3">
      <c r="A3431" s="5">
        <v>150</v>
      </c>
      <c r="B3431" s="5" t="s">
        <v>8218</v>
      </c>
    </row>
    <row r="3432" spans="1:2" x14ac:dyDescent="0.3">
      <c r="A3432" s="5">
        <v>2000</v>
      </c>
      <c r="B3432" s="5" t="s">
        <v>8218</v>
      </c>
    </row>
    <row r="3433" spans="1:2" x14ac:dyDescent="0.3">
      <c r="A3433" s="5">
        <v>2000</v>
      </c>
      <c r="B3433" s="5" t="s">
        <v>8218</v>
      </c>
    </row>
    <row r="3434" spans="1:2" x14ac:dyDescent="0.3">
      <c r="A3434" s="5">
        <v>2000</v>
      </c>
      <c r="B3434" s="5" t="s">
        <v>8218</v>
      </c>
    </row>
    <row r="3435" spans="1:2" x14ac:dyDescent="0.3">
      <c r="A3435" s="5">
        <v>9500</v>
      </c>
      <c r="B3435" s="5" t="s">
        <v>8218</v>
      </c>
    </row>
    <row r="3436" spans="1:2" x14ac:dyDescent="0.3">
      <c r="A3436" s="5">
        <v>10000</v>
      </c>
      <c r="B3436" s="5" t="s">
        <v>8218</v>
      </c>
    </row>
    <row r="3437" spans="1:2" x14ac:dyDescent="0.3">
      <c r="A3437" s="5">
        <v>1000</v>
      </c>
      <c r="B3437" s="5" t="s">
        <v>8218</v>
      </c>
    </row>
    <row r="3438" spans="1:2" x14ac:dyDescent="0.3">
      <c r="A3438" s="5">
        <v>5000</v>
      </c>
      <c r="B3438" s="5" t="s">
        <v>8218</v>
      </c>
    </row>
    <row r="3439" spans="1:2" x14ac:dyDescent="0.3">
      <c r="A3439" s="5">
        <v>3000</v>
      </c>
      <c r="B3439" s="5" t="s">
        <v>8218</v>
      </c>
    </row>
    <row r="3440" spans="1:2" x14ac:dyDescent="0.3">
      <c r="A3440" s="5">
        <v>2500</v>
      </c>
      <c r="B3440" s="5" t="s">
        <v>8218</v>
      </c>
    </row>
    <row r="3441" spans="1:2" x14ac:dyDescent="0.3">
      <c r="A3441" s="5">
        <v>1200</v>
      </c>
      <c r="B3441" s="5" t="s">
        <v>8218</v>
      </c>
    </row>
    <row r="3442" spans="1:2" x14ac:dyDescent="0.3">
      <c r="A3442" s="5">
        <v>5000</v>
      </c>
      <c r="B3442" s="5" t="s">
        <v>8218</v>
      </c>
    </row>
    <row r="3443" spans="1:2" x14ac:dyDescent="0.3">
      <c r="A3443" s="5">
        <v>2500</v>
      </c>
      <c r="B3443" s="5" t="s">
        <v>8218</v>
      </c>
    </row>
    <row r="3444" spans="1:2" x14ac:dyDescent="0.3">
      <c r="A3444" s="5">
        <v>250</v>
      </c>
      <c r="B3444" s="5" t="s">
        <v>8218</v>
      </c>
    </row>
    <row r="3445" spans="1:2" x14ac:dyDescent="0.3">
      <c r="A3445" s="5">
        <v>1000</v>
      </c>
      <c r="B3445" s="5" t="s">
        <v>8218</v>
      </c>
    </row>
    <row r="3446" spans="1:2" x14ac:dyDescent="0.3">
      <c r="A3446" s="5">
        <v>300</v>
      </c>
      <c r="B3446" s="5" t="s">
        <v>8218</v>
      </c>
    </row>
    <row r="3447" spans="1:2" x14ac:dyDescent="0.3">
      <c r="A3447" s="5">
        <v>2000</v>
      </c>
      <c r="B3447" s="5" t="s">
        <v>8218</v>
      </c>
    </row>
    <row r="3448" spans="1:2" x14ac:dyDescent="0.3">
      <c r="A3448" s="5">
        <v>1000</v>
      </c>
      <c r="B3448" s="5" t="s">
        <v>8218</v>
      </c>
    </row>
    <row r="3449" spans="1:2" x14ac:dyDescent="0.3">
      <c r="A3449" s="5">
        <v>1000</v>
      </c>
      <c r="B3449" s="5" t="s">
        <v>8218</v>
      </c>
    </row>
    <row r="3450" spans="1:2" x14ac:dyDescent="0.3">
      <c r="A3450" s="5">
        <v>2100</v>
      </c>
      <c r="B3450" s="5" t="s">
        <v>8218</v>
      </c>
    </row>
    <row r="3451" spans="1:2" x14ac:dyDescent="0.3">
      <c r="A3451" s="5">
        <v>800</v>
      </c>
      <c r="B3451" s="5" t="s">
        <v>8218</v>
      </c>
    </row>
    <row r="3452" spans="1:2" x14ac:dyDescent="0.3">
      <c r="A3452" s="5">
        <v>500</v>
      </c>
      <c r="B3452" s="5" t="s">
        <v>8218</v>
      </c>
    </row>
    <row r="3453" spans="1:2" x14ac:dyDescent="0.3">
      <c r="A3453" s="5">
        <v>650</v>
      </c>
      <c r="B3453" s="5" t="s">
        <v>8218</v>
      </c>
    </row>
    <row r="3454" spans="1:2" x14ac:dyDescent="0.3">
      <c r="A3454" s="5">
        <v>1000</v>
      </c>
      <c r="B3454" s="5" t="s">
        <v>8218</v>
      </c>
    </row>
    <row r="3455" spans="1:2" x14ac:dyDescent="0.3">
      <c r="A3455" s="5">
        <v>300</v>
      </c>
      <c r="B3455" s="5" t="s">
        <v>8218</v>
      </c>
    </row>
    <row r="3456" spans="1:2" x14ac:dyDescent="0.3">
      <c r="A3456" s="5">
        <v>700</v>
      </c>
      <c r="B3456" s="5" t="s">
        <v>8218</v>
      </c>
    </row>
    <row r="3457" spans="1:2" x14ac:dyDescent="0.3">
      <c r="A3457" s="5">
        <v>10000</v>
      </c>
      <c r="B3457" s="5" t="s">
        <v>8218</v>
      </c>
    </row>
    <row r="3458" spans="1:2" x14ac:dyDescent="0.3">
      <c r="A3458" s="5">
        <v>3000</v>
      </c>
      <c r="B3458" s="5" t="s">
        <v>8218</v>
      </c>
    </row>
    <row r="3459" spans="1:2" x14ac:dyDescent="0.3">
      <c r="A3459" s="5">
        <v>2000</v>
      </c>
      <c r="B3459" s="5" t="s">
        <v>8218</v>
      </c>
    </row>
    <row r="3460" spans="1:2" x14ac:dyDescent="0.3">
      <c r="A3460" s="5">
        <v>978</v>
      </c>
      <c r="B3460" s="5" t="s">
        <v>8218</v>
      </c>
    </row>
    <row r="3461" spans="1:2" x14ac:dyDescent="0.3">
      <c r="A3461" s="5">
        <v>500</v>
      </c>
      <c r="B3461" s="5" t="s">
        <v>8218</v>
      </c>
    </row>
    <row r="3462" spans="1:2" x14ac:dyDescent="0.3">
      <c r="A3462" s="5">
        <v>500</v>
      </c>
      <c r="B3462" s="5" t="s">
        <v>8218</v>
      </c>
    </row>
    <row r="3463" spans="1:2" x14ac:dyDescent="0.3">
      <c r="A3463" s="5">
        <v>500</v>
      </c>
      <c r="B3463" s="5" t="s">
        <v>8218</v>
      </c>
    </row>
    <row r="3464" spans="1:2" x14ac:dyDescent="0.3">
      <c r="A3464" s="5">
        <v>250</v>
      </c>
      <c r="B3464" s="5" t="s">
        <v>8218</v>
      </c>
    </row>
    <row r="3465" spans="1:2" x14ac:dyDescent="0.3">
      <c r="A3465" s="5">
        <v>10000</v>
      </c>
      <c r="B3465" s="5" t="s">
        <v>8218</v>
      </c>
    </row>
    <row r="3466" spans="1:2" x14ac:dyDescent="0.3">
      <c r="A3466" s="5">
        <v>5000</v>
      </c>
      <c r="B3466" s="5" t="s">
        <v>8218</v>
      </c>
    </row>
    <row r="3467" spans="1:2" x14ac:dyDescent="0.3">
      <c r="A3467" s="5">
        <v>2000</v>
      </c>
      <c r="B3467" s="5" t="s">
        <v>8218</v>
      </c>
    </row>
    <row r="3468" spans="1:2" x14ac:dyDescent="0.3">
      <c r="A3468" s="5">
        <v>3500</v>
      </c>
      <c r="B3468" s="5" t="s">
        <v>8218</v>
      </c>
    </row>
    <row r="3469" spans="1:2" x14ac:dyDescent="0.3">
      <c r="A3469" s="5">
        <v>3000</v>
      </c>
      <c r="B3469" s="5" t="s">
        <v>8218</v>
      </c>
    </row>
    <row r="3470" spans="1:2" x14ac:dyDescent="0.3">
      <c r="A3470" s="5">
        <v>10000</v>
      </c>
      <c r="B3470" s="5" t="s">
        <v>8218</v>
      </c>
    </row>
    <row r="3471" spans="1:2" x14ac:dyDescent="0.3">
      <c r="A3471" s="5">
        <v>2800</v>
      </c>
      <c r="B3471" s="5" t="s">
        <v>8218</v>
      </c>
    </row>
    <row r="3472" spans="1:2" x14ac:dyDescent="0.3">
      <c r="A3472" s="5">
        <v>250</v>
      </c>
      <c r="B3472" s="5" t="s">
        <v>8218</v>
      </c>
    </row>
    <row r="3473" spans="1:2" x14ac:dyDescent="0.3">
      <c r="A3473" s="5">
        <v>500</v>
      </c>
      <c r="B3473" s="5" t="s">
        <v>8218</v>
      </c>
    </row>
    <row r="3474" spans="1:2" x14ac:dyDescent="0.3">
      <c r="A3474" s="5">
        <v>2000</v>
      </c>
      <c r="B3474" s="5" t="s">
        <v>8218</v>
      </c>
    </row>
    <row r="3475" spans="1:2" x14ac:dyDescent="0.3">
      <c r="A3475" s="5">
        <v>4900</v>
      </c>
      <c r="B3475" s="5" t="s">
        <v>8218</v>
      </c>
    </row>
    <row r="3476" spans="1:2" x14ac:dyDescent="0.3">
      <c r="A3476" s="5">
        <v>2000</v>
      </c>
      <c r="B3476" s="5" t="s">
        <v>8218</v>
      </c>
    </row>
    <row r="3477" spans="1:2" x14ac:dyDescent="0.3">
      <c r="A3477" s="5">
        <v>300</v>
      </c>
      <c r="B3477" s="5" t="s">
        <v>8218</v>
      </c>
    </row>
    <row r="3478" spans="1:2" x14ac:dyDescent="0.3">
      <c r="A3478" s="5">
        <v>300</v>
      </c>
      <c r="B3478" s="5" t="s">
        <v>8218</v>
      </c>
    </row>
    <row r="3479" spans="1:2" x14ac:dyDescent="0.3">
      <c r="A3479" s="5">
        <v>1800</v>
      </c>
      <c r="B3479" s="5" t="s">
        <v>8218</v>
      </c>
    </row>
    <row r="3480" spans="1:2" x14ac:dyDescent="0.3">
      <c r="A3480" s="5">
        <v>2000</v>
      </c>
      <c r="B3480" s="5" t="s">
        <v>8218</v>
      </c>
    </row>
    <row r="3481" spans="1:2" x14ac:dyDescent="0.3">
      <c r="A3481" s="5">
        <v>1500</v>
      </c>
      <c r="B3481" s="5" t="s">
        <v>8218</v>
      </c>
    </row>
    <row r="3482" spans="1:2" x14ac:dyDescent="0.3">
      <c r="A3482" s="5">
        <v>1500</v>
      </c>
      <c r="B3482" s="5" t="s">
        <v>8218</v>
      </c>
    </row>
    <row r="3483" spans="1:2" x14ac:dyDescent="0.3">
      <c r="A3483" s="5">
        <v>10000</v>
      </c>
      <c r="B3483" s="5" t="s">
        <v>8218</v>
      </c>
    </row>
    <row r="3484" spans="1:2" x14ac:dyDescent="0.3">
      <c r="A3484" s="5">
        <v>3000</v>
      </c>
      <c r="B3484" s="5" t="s">
        <v>8218</v>
      </c>
    </row>
    <row r="3485" spans="1:2" x14ac:dyDescent="0.3">
      <c r="A3485" s="5">
        <v>3350</v>
      </c>
      <c r="B3485" s="5" t="s">
        <v>8218</v>
      </c>
    </row>
    <row r="3486" spans="1:2" x14ac:dyDescent="0.3">
      <c r="A3486" s="5">
        <v>2500</v>
      </c>
      <c r="B3486" s="5" t="s">
        <v>8218</v>
      </c>
    </row>
    <row r="3487" spans="1:2" x14ac:dyDescent="0.3">
      <c r="A3487" s="5">
        <v>1650</v>
      </c>
      <c r="B3487" s="5" t="s">
        <v>8218</v>
      </c>
    </row>
    <row r="3488" spans="1:2" x14ac:dyDescent="0.3">
      <c r="A3488" s="5">
        <v>3000</v>
      </c>
      <c r="B3488" s="5" t="s">
        <v>8218</v>
      </c>
    </row>
    <row r="3489" spans="1:2" x14ac:dyDescent="0.3">
      <c r="A3489" s="5">
        <v>2000</v>
      </c>
      <c r="B3489" s="5" t="s">
        <v>8218</v>
      </c>
    </row>
    <row r="3490" spans="1:2" x14ac:dyDescent="0.3">
      <c r="A3490" s="5">
        <v>3000</v>
      </c>
      <c r="B3490" s="5" t="s">
        <v>8218</v>
      </c>
    </row>
    <row r="3491" spans="1:2" x14ac:dyDescent="0.3">
      <c r="A3491" s="5">
        <v>5000</v>
      </c>
      <c r="B3491" s="5" t="s">
        <v>8218</v>
      </c>
    </row>
    <row r="3492" spans="1:2" x14ac:dyDescent="0.3">
      <c r="A3492" s="5">
        <v>1000</v>
      </c>
      <c r="B3492" s="5" t="s">
        <v>8218</v>
      </c>
    </row>
    <row r="3493" spans="1:2" x14ac:dyDescent="0.3">
      <c r="A3493" s="5">
        <v>500</v>
      </c>
      <c r="B3493" s="5" t="s">
        <v>8218</v>
      </c>
    </row>
    <row r="3494" spans="1:2" x14ac:dyDescent="0.3">
      <c r="A3494" s="5">
        <v>3800</v>
      </c>
      <c r="B3494" s="5" t="s">
        <v>8218</v>
      </c>
    </row>
    <row r="3495" spans="1:2" x14ac:dyDescent="0.3">
      <c r="A3495" s="5">
        <v>1500</v>
      </c>
      <c r="B3495" s="5" t="s">
        <v>8218</v>
      </c>
    </row>
    <row r="3496" spans="1:2" x14ac:dyDescent="0.3">
      <c r="A3496" s="5">
        <v>400</v>
      </c>
      <c r="B3496" s="5" t="s">
        <v>8218</v>
      </c>
    </row>
    <row r="3497" spans="1:2" x14ac:dyDescent="0.3">
      <c r="A3497" s="5">
        <v>5000</v>
      </c>
      <c r="B3497" s="5" t="s">
        <v>8218</v>
      </c>
    </row>
    <row r="3498" spans="1:2" x14ac:dyDescent="0.3">
      <c r="A3498" s="5">
        <v>3000</v>
      </c>
      <c r="B3498" s="5" t="s">
        <v>8218</v>
      </c>
    </row>
    <row r="3499" spans="1:2" x14ac:dyDescent="0.3">
      <c r="A3499" s="5">
        <v>1551</v>
      </c>
      <c r="B3499" s="5" t="s">
        <v>8218</v>
      </c>
    </row>
    <row r="3500" spans="1:2" x14ac:dyDescent="0.3">
      <c r="A3500" s="5">
        <v>1650</v>
      </c>
      <c r="B3500" s="5" t="s">
        <v>8218</v>
      </c>
    </row>
    <row r="3501" spans="1:2" x14ac:dyDescent="0.3">
      <c r="A3501" s="5">
        <v>2000</v>
      </c>
      <c r="B3501" s="5" t="s">
        <v>8218</v>
      </c>
    </row>
    <row r="3502" spans="1:2" x14ac:dyDescent="0.3">
      <c r="A3502" s="5">
        <v>1000</v>
      </c>
      <c r="B3502" s="5" t="s">
        <v>8218</v>
      </c>
    </row>
    <row r="3503" spans="1:2" x14ac:dyDescent="0.3">
      <c r="A3503" s="5">
        <v>1500</v>
      </c>
      <c r="B3503" s="5" t="s">
        <v>8218</v>
      </c>
    </row>
    <row r="3504" spans="1:2" x14ac:dyDescent="0.3">
      <c r="A3504" s="5">
        <v>4000</v>
      </c>
      <c r="B3504" s="5" t="s">
        <v>8218</v>
      </c>
    </row>
    <row r="3505" spans="1:2" x14ac:dyDescent="0.3">
      <c r="A3505" s="5">
        <v>2500</v>
      </c>
      <c r="B3505" s="5" t="s">
        <v>8218</v>
      </c>
    </row>
    <row r="3506" spans="1:2" x14ac:dyDescent="0.3">
      <c r="A3506" s="5">
        <v>1000</v>
      </c>
      <c r="B3506" s="5" t="s">
        <v>8218</v>
      </c>
    </row>
    <row r="3507" spans="1:2" x14ac:dyDescent="0.3">
      <c r="A3507" s="5">
        <v>2500</v>
      </c>
      <c r="B3507" s="5" t="s">
        <v>8218</v>
      </c>
    </row>
    <row r="3508" spans="1:2" x14ac:dyDescent="0.3">
      <c r="A3508" s="5">
        <v>3000</v>
      </c>
      <c r="B3508" s="5" t="s">
        <v>8218</v>
      </c>
    </row>
    <row r="3509" spans="1:2" x14ac:dyDescent="0.3">
      <c r="A3509" s="5">
        <v>10000</v>
      </c>
      <c r="B3509" s="5" t="s">
        <v>8218</v>
      </c>
    </row>
    <row r="3510" spans="1:2" x14ac:dyDescent="0.3">
      <c r="A3510" s="5">
        <v>100</v>
      </c>
      <c r="B3510" s="5" t="s">
        <v>8218</v>
      </c>
    </row>
    <row r="3511" spans="1:2" x14ac:dyDescent="0.3">
      <c r="A3511" s="5">
        <v>3000</v>
      </c>
      <c r="B3511" s="5" t="s">
        <v>8218</v>
      </c>
    </row>
    <row r="3512" spans="1:2" x14ac:dyDescent="0.3">
      <c r="A3512" s="5">
        <v>900</v>
      </c>
      <c r="B3512" s="5" t="s">
        <v>8218</v>
      </c>
    </row>
    <row r="3513" spans="1:2" x14ac:dyDescent="0.3">
      <c r="A3513" s="5">
        <v>1500</v>
      </c>
      <c r="B3513" s="5" t="s">
        <v>8218</v>
      </c>
    </row>
    <row r="3514" spans="1:2" x14ac:dyDescent="0.3">
      <c r="A3514" s="5">
        <v>1000</v>
      </c>
      <c r="B3514" s="5" t="s">
        <v>8218</v>
      </c>
    </row>
    <row r="3515" spans="1:2" x14ac:dyDescent="0.3">
      <c r="A3515" s="5">
        <v>2800</v>
      </c>
      <c r="B3515" s="5" t="s">
        <v>8218</v>
      </c>
    </row>
    <row r="3516" spans="1:2" x14ac:dyDescent="0.3">
      <c r="A3516" s="5">
        <v>500</v>
      </c>
      <c r="B3516" s="5" t="s">
        <v>8218</v>
      </c>
    </row>
    <row r="3517" spans="1:2" x14ac:dyDescent="0.3">
      <c r="A3517" s="5">
        <v>3000</v>
      </c>
      <c r="B3517" s="5" t="s">
        <v>8218</v>
      </c>
    </row>
    <row r="3518" spans="1:2" x14ac:dyDescent="0.3">
      <c r="A3518" s="5">
        <v>2500</v>
      </c>
      <c r="B3518" s="5" t="s">
        <v>8218</v>
      </c>
    </row>
    <row r="3519" spans="1:2" x14ac:dyDescent="0.3">
      <c r="A3519" s="5">
        <v>4000</v>
      </c>
      <c r="B3519" s="5" t="s">
        <v>8218</v>
      </c>
    </row>
    <row r="3520" spans="1:2" x14ac:dyDescent="0.3">
      <c r="A3520" s="5">
        <v>1500</v>
      </c>
      <c r="B3520" s="5" t="s">
        <v>8218</v>
      </c>
    </row>
    <row r="3521" spans="1:2" x14ac:dyDescent="0.3">
      <c r="A3521" s="5">
        <v>2000</v>
      </c>
      <c r="B3521" s="5" t="s">
        <v>8218</v>
      </c>
    </row>
    <row r="3522" spans="1:2" x14ac:dyDescent="0.3">
      <c r="A3522" s="5">
        <v>2000</v>
      </c>
      <c r="B3522" s="5" t="s">
        <v>8218</v>
      </c>
    </row>
    <row r="3523" spans="1:2" x14ac:dyDescent="0.3">
      <c r="A3523" s="5">
        <v>350</v>
      </c>
      <c r="B3523" s="5" t="s">
        <v>8218</v>
      </c>
    </row>
    <row r="3524" spans="1:2" x14ac:dyDescent="0.3">
      <c r="A3524" s="5">
        <v>1395</v>
      </c>
      <c r="B3524" s="5" t="s">
        <v>8218</v>
      </c>
    </row>
    <row r="3525" spans="1:2" x14ac:dyDescent="0.3">
      <c r="A3525" s="5">
        <v>4000</v>
      </c>
      <c r="B3525" s="5" t="s">
        <v>8218</v>
      </c>
    </row>
    <row r="3526" spans="1:2" x14ac:dyDescent="0.3">
      <c r="A3526" s="5">
        <v>10000</v>
      </c>
      <c r="B3526" s="5" t="s">
        <v>8218</v>
      </c>
    </row>
    <row r="3527" spans="1:2" x14ac:dyDescent="0.3">
      <c r="A3527" s="5">
        <v>500</v>
      </c>
      <c r="B3527" s="5" t="s">
        <v>8218</v>
      </c>
    </row>
    <row r="3528" spans="1:2" x14ac:dyDescent="0.3">
      <c r="A3528" s="5">
        <v>3300</v>
      </c>
      <c r="B3528" s="5" t="s">
        <v>8218</v>
      </c>
    </row>
    <row r="3529" spans="1:2" x14ac:dyDescent="0.3">
      <c r="A3529" s="5">
        <v>6000</v>
      </c>
      <c r="B3529" s="5" t="s">
        <v>8218</v>
      </c>
    </row>
    <row r="3530" spans="1:2" x14ac:dyDescent="0.3">
      <c r="A3530" s="5">
        <v>1650</v>
      </c>
      <c r="B3530" s="5" t="s">
        <v>8218</v>
      </c>
    </row>
    <row r="3531" spans="1:2" x14ac:dyDescent="0.3">
      <c r="A3531" s="5">
        <v>500</v>
      </c>
      <c r="B3531" s="5" t="s">
        <v>8218</v>
      </c>
    </row>
    <row r="3532" spans="1:2" x14ac:dyDescent="0.3">
      <c r="A3532" s="5">
        <v>2750</v>
      </c>
      <c r="B3532" s="5" t="s">
        <v>8218</v>
      </c>
    </row>
    <row r="3533" spans="1:2" x14ac:dyDescent="0.3">
      <c r="A3533" s="5">
        <v>1000</v>
      </c>
      <c r="B3533" s="5" t="s">
        <v>8218</v>
      </c>
    </row>
    <row r="3534" spans="1:2" x14ac:dyDescent="0.3">
      <c r="A3534" s="5">
        <v>960</v>
      </c>
      <c r="B3534" s="5" t="s">
        <v>8218</v>
      </c>
    </row>
    <row r="3535" spans="1:2" x14ac:dyDescent="0.3">
      <c r="A3535" s="5">
        <v>500</v>
      </c>
      <c r="B3535" s="5" t="s">
        <v>8218</v>
      </c>
    </row>
    <row r="3536" spans="1:2" x14ac:dyDescent="0.3">
      <c r="A3536" s="5">
        <v>5000</v>
      </c>
      <c r="B3536" s="5" t="s">
        <v>8218</v>
      </c>
    </row>
    <row r="3537" spans="1:2" x14ac:dyDescent="0.3">
      <c r="A3537" s="5">
        <v>2000</v>
      </c>
      <c r="B3537" s="5" t="s">
        <v>8218</v>
      </c>
    </row>
    <row r="3538" spans="1:2" x14ac:dyDescent="0.3">
      <c r="A3538" s="5">
        <v>150</v>
      </c>
      <c r="B3538" s="5" t="s">
        <v>8218</v>
      </c>
    </row>
    <row r="3539" spans="1:2" x14ac:dyDescent="0.3">
      <c r="A3539" s="5">
        <v>675</v>
      </c>
      <c r="B3539" s="5" t="s">
        <v>8218</v>
      </c>
    </row>
    <row r="3540" spans="1:2" x14ac:dyDescent="0.3">
      <c r="A3540" s="5">
        <v>2000</v>
      </c>
      <c r="B3540" s="5" t="s">
        <v>8218</v>
      </c>
    </row>
    <row r="3541" spans="1:2" x14ac:dyDescent="0.3">
      <c r="A3541" s="5">
        <v>600</v>
      </c>
      <c r="B3541" s="5" t="s">
        <v>8218</v>
      </c>
    </row>
    <row r="3542" spans="1:2" x14ac:dyDescent="0.3">
      <c r="A3542" s="5">
        <v>300</v>
      </c>
      <c r="B3542" s="5" t="s">
        <v>8218</v>
      </c>
    </row>
    <row r="3543" spans="1:2" x14ac:dyDescent="0.3">
      <c r="A3543" s="5">
        <v>1200</v>
      </c>
      <c r="B3543" s="5" t="s">
        <v>8218</v>
      </c>
    </row>
    <row r="3544" spans="1:2" x14ac:dyDescent="0.3">
      <c r="A3544" s="5">
        <v>5500</v>
      </c>
      <c r="B3544" s="5" t="s">
        <v>8218</v>
      </c>
    </row>
    <row r="3545" spans="1:2" x14ac:dyDescent="0.3">
      <c r="A3545" s="5">
        <v>1500</v>
      </c>
      <c r="B3545" s="5" t="s">
        <v>8218</v>
      </c>
    </row>
    <row r="3546" spans="1:2" x14ac:dyDescent="0.3">
      <c r="A3546" s="5">
        <v>2500</v>
      </c>
      <c r="B3546" s="5" t="s">
        <v>8218</v>
      </c>
    </row>
    <row r="3547" spans="1:2" x14ac:dyDescent="0.3">
      <c r="A3547" s="5">
        <v>250</v>
      </c>
      <c r="B3547" s="5" t="s">
        <v>8218</v>
      </c>
    </row>
    <row r="3548" spans="1:2" x14ac:dyDescent="0.3">
      <c r="A3548" s="5">
        <v>1100</v>
      </c>
      <c r="B3548" s="5" t="s">
        <v>8218</v>
      </c>
    </row>
    <row r="3549" spans="1:2" x14ac:dyDescent="0.3">
      <c r="A3549" s="5">
        <v>35000</v>
      </c>
      <c r="B3549" s="5" t="s">
        <v>8218</v>
      </c>
    </row>
    <row r="3550" spans="1:2" x14ac:dyDescent="0.3">
      <c r="A3550" s="5">
        <v>2100</v>
      </c>
      <c r="B3550" s="5" t="s">
        <v>8218</v>
      </c>
    </row>
    <row r="3551" spans="1:2" x14ac:dyDescent="0.3">
      <c r="A3551" s="5">
        <v>1000</v>
      </c>
      <c r="B3551" s="5" t="s">
        <v>8218</v>
      </c>
    </row>
    <row r="3552" spans="1:2" x14ac:dyDescent="0.3">
      <c r="A3552" s="5">
        <v>2500</v>
      </c>
      <c r="B3552" s="5" t="s">
        <v>8218</v>
      </c>
    </row>
    <row r="3553" spans="1:2" x14ac:dyDescent="0.3">
      <c r="A3553" s="5">
        <v>1500</v>
      </c>
      <c r="B3553" s="5" t="s">
        <v>8218</v>
      </c>
    </row>
    <row r="3554" spans="1:2" x14ac:dyDescent="0.3">
      <c r="A3554" s="5">
        <v>773</v>
      </c>
      <c r="B3554" s="5" t="s">
        <v>8218</v>
      </c>
    </row>
    <row r="3555" spans="1:2" x14ac:dyDescent="0.3">
      <c r="A3555" s="5">
        <v>5500</v>
      </c>
      <c r="B3555" s="5" t="s">
        <v>8218</v>
      </c>
    </row>
    <row r="3556" spans="1:2" x14ac:dyDescent="0.3">
      <c r="A3556" s="5">
        <v>5000</v>
      </c>
      <c r="B3556" s="5" t="s">
        <v>8218</v>
      </c>
    </row>
    <row r="3557" spans="1:2" x14ac:dyDescent="0.3">
      <c r="A3557" s="5">
        <v>2400</v>
      </c>
      <c r="B3557" s="5" t="s">
        <v>8218</v>
      </c>
    </row>
    <row r="3558" spans="1:2" x14ac:dyDescent="0.3">
      <c r="A3558" s="5">
        <v>2200</v>
      </c>
      <c r="B3558" s="5" t="s">
        <v>8218</v>
      </c>
    </row>
    <row r="3559" spans="1:2" x14ac:dyDescent="0.3">
      <c r="A3559" s="5">
        <v>100000</v>
      </c>
      <c r="B3559" s="5" t="s">
        <v>8218</v>
      </c>
    </row>
    <row r="3560" spans="1:2" x14ac:dyDescent="0.3">
      <c r="A3560" s="5">
        <v>350</v>
      </c>
      <c r="B3560" s="5" t="s">
        <v>8218</v>
      </c>
    </row>
    <row r="3561" spans="1:2" x14ac:dyDescent="0.3">
      <c r="A3561" s="5">
        <v>1000</v>
      </c>
      <c r="B3561" s="5" t="s">
        <v>8218</v>
      </c>
    </row>
    <row r="3562" spans="1:2" x14ac:dyDescent="0.3">
      <c r="A3562" s="5">
        <v>3200</v>
      </c>
      <c r="B3562" s="5" t="s">
        <v>8218</v>
      </c>
    </row>
    <row r="3563" spans="1:2" x14ac:dyDescent="0.3">
      <c r="A3563" s="5">
        <v>2500</v>
      </c>
      <c r="B3563" s="5" t="s">
        <v>8218</v>
      </c>
    </row>
    <row r="3564" spans="1:2" x14ac:dyDescent="0.3">
      <c r="A3564" s="5">
        <v>315</v>
      </c>
      <c r="B3564" s="5" t="s">
        <v>8218</v>
      </c>
    </row>
    <row r="3565" spans="1:2" x14ac:dyDescent="0.3">
      <c r="A3565" s="5">
        <v>500</v>
      </c>
      <c r="B3565" s="5" t="s">
        <v>8218</v>
      </c>
    </row>
    <row r="3566" spans="1:2" x14ac:dyDescent="0.3">
      <c r="A3566" s="5">
        <v>1000</v>
      </c>
      <c r="B3566" s="5" t="s">
        <v>8218</v>
      </c>
    </row>
    <row r="3567" spans="1:2" x14ac:dyDescent="0.3">
      <c r="A3567" s="5">
        <v>900</v>
      </c>
      <c r="B3567" s="5" t="s">
        <v>8218</v>
      </c>
    </row>
    <row r="3568" spans="1:2" x14ac:dyDescent="0.3">
      <c r="A3568" s="5">
        <v>2000</v>
      </c>
      <c r="B3568" s="5" t="s">
        <v>8218</v>
      </c>
    </row>
    <row r="3569" spans="1:2" x14ac:dyDescent="0.3">
      <c r="A3569" s="5">
        <v>1000</v>
      </c>
      <c r="B3569" s="5" t="s">
        <v>8218</v>
      </c>
    </row>
    <row r="3570" spans="1:2" x14ac:dyDescent="0.3">
      <c r="A3570" s="5">
        <v>1000</v>
      </c>
      <c r="B3570" s="5" t="s">
        <v>8218</v>
      </c>
    </row>
    <row r="3571" spans="1:2" x14ac:dyDescent="0.3">
      <c r="A3571" s="5">
        <v>5000</v>
      </c>
      <c r="B3571" s="5" t="s">
        <v>8218</v>
      </c>
    </row>
    <row r="3572" spans="1:2" x14ac:dyDescent="0.3">
      <c r="A3572" s="5">
        <v>2000</v>
      </c>
      <c r="B3572" s="5" t="s">
        <v>8218</v>
      </c>
    </row>
    <row r="3573" spans="1:2" x14ac:dyDescent="0.3">
      <c r="A3573" s="5">
        <v>1500</v>
      </c>
      <c r="B3573" s="5" t="s">
        <v>8218</v>
      </c>
    </row>
    <row r="3574" spans="1:2" x14ac:dyDescent="0.3">
      <c r="A3574" s="5">
        <v>500</v>
      </c>
      <c r="B3574" s="5" t="s">
        <v>8218</v>
      </c>
    </row>
    <row r="3575" spans="1:2" x14ac:dyDescent="0.3">
      <c r="A3575" s="5">
        <v>3000</v>
      </c>
      <c r="B3575" s="5" t="s">
        <v>8218</v>
      </c>
    </row>
    <row r="3576" spans="1:2" x14ac:dyDescent="0.3">
      <c r="A3576" s="5">
        <v>5800</v>
      </c>
      <c r="B3576" s="5" t="s">
        <v>8218</v>
      </c>
    </row>
    <row r="3577" spans="1:2" x14ac:dyDescent="0.3">
      <c r="A3577" s="5">
        <v>10000</v>
      </c>
      <c r="B3577" s="5" t="s">
        <v>8218</v>
      </c>
    </row>
    <row r="3578" spans="1:2" x14ac:dyDescent="0.3">
      <c r="A3578" s="5">
        <v>100</v>
      </c>
      <c r="B3578" s="5" t="s">
        <v>8218</v>
      </c>
    </row>
    <row r="3579" spans="1:2" x14ac:dyDescent="0.3">
      <c r="A3579" s="5">
        <v>600</v>
      </c>
      <c r="B3579" s="5" t="s">
        <v>8218</v>
      </c>
    </row>
    <row r="3580" spans="1:2" x14ac:dyDescent="0.3">
      <c r="A3580" s="5">
        <v>1500</v>
      </c>
      <c r="B3580" s="5" t="s">
        <v>8218</v>
      </c>
    </row>
    <row r="3581" spans="1:2" x14ac:dyDescent="0.3">
      <c r="A3581" s="5">
        <v>500</v>
      </c>
      <c r="B3581" s="5" t="s">
        <v>8218</v>
      </c>
    </row>
    <row r="3582" spans="1:2" x14ac:dyDescent="0.3">
      <c r="A3582" s="5">
        <v>900</v>
      </c>
      <c r="B3582" s="5" t="s">
        <v>8218</v>
      </c>
    </row>
    <row r="3583" spans="1:2" x14ac:dyDescent="0.3">
      <c r="A3583" s="5">
        <v>1500</v>
      </c>
      <c r="B3583" s="5" t="s">
        <v>8218</v>
      </c>
    </row>
    <row r="3584" spans="1:2" x14ac:dyDescent="0.3">
      <c r="A3584" s="5">
        <v>1000</v>
      </c>
      <c r="B3584" s="5" t="s">
        <v>8218</v>
      </c>
    </row>
    <row r="3585" spans="1:2" x14ac:dyDescent="0.3">
      <c r="A3585" s="5">
        <v>3000</v>
      </c>
      <c r="B3585" s="5" t="s">
        <v>8218</v>
      </c>
    </row>
    <row r="3586" spans="1:2" x14ac:dyDescent="0.3">
      <c r="A3586" s="5">
        <v>3000</v>
      </c>
      <c r="B3586" s="5" t="s">
        <v>8218</v>
      </c>
    </row>
    <row r="3587" spans="1:2" x14ac:dyDescent="0.3">
      <c r="A3587" s="5">
        <v>3400</v>
      </c>
      <c r="B3587" s="5" t="s">
        <v>8218</v>
      </c>
    </row>
    <row r="3588" spans="1:2" x14ac:dyDescent="0.3">
      <c r="A3588" s="5">
        <v>7500</v>
      </c>
      <c r="B3588" s="5" t="s">
        <v>8218</v>
      </c>
    </row>
    <row r="3589" spans="1:2" x14ac:dyDescent="0.3">
      <c r="A3589" s="5">
        <v>500</v>
      </c>
      <c r="B3589" s="5" t="s">
        <v>8218</v>
      </c>
    </row>
    <row r="3590" spans="1:2" x14ac:dyDescent="0.3">
      <c r="A3590" s="5">
        <v>200</v>
      </c>
      <c r="B3590" s="5" t="s">
        <v>8218</v>
      </c>
    </row>
    <row r="3591" spans="1:2" x14ac:dyDescent="0.3">
      <c r="A3591" s="5">
        <v>4000</v>
      </c>
      <c r="B3591" s="5" t="s">
        <v>8218</v>
      </c>
    </row>
    <row r="3592" spans="1:2" x14ac:dyDescent="0.3">
      <c r="A3592" s="5">
        <v>5000</v>
      </c>
      <c r="B3592" s="5" t="s">
        <v>8218</v>
      </c>
    </row>
    <row r="3593" spans="1:2" x14ac:dyDescent="0.3">
      <c r="A3593" s="5">
        <v>700</v>
      </c>
      <c r="B3593" s="5" t="s">
        <v>8218</v>
      </c>
    </row>
    <row r="3594" spans="1:2" x14ac:dyDescent="0.3">
      <c r="A3594" s="5">
        <v>2000</v>
      </c>
      <c r="B3594" s="5" t="s">
        <v>8218</v>
      </c>
    </row>
    <row r="3595" spans="1:2" x14ac:dyDescent="0.3">
      <c r="A3595" s="5">
        <v>3000</v>
      </c>
      <c r="B3595" s="5" t="s">
        <v>8218</v>
      </c>
    </row>
    <row r="3596" spans="1:2" x14ac:dyDescent="0.3">
      <c r="A3596" s="5">
        <v>1600</v>
      </c>
      <c r="B3596" s="5" t="s">
        <v>8218</v>
      </c>
    </row>
    <row r="3597" spans="1:2" x14ac:dyDescent="0.3">
      <c r="A3597" s="5">
        <v>2600</v>
      </c>
      <c r="B3597" s="5" t="s">
        <v>8218</v>
      </c>
    </row>
    <row r="3598" spans="1:2" x14ac:dyDescent="0.3">
      <c r="A3598" s="5">
        <v>1100</v>
      </c>
      <c r="B3598" s="5" t="s">
        <v>8218</v>
      </c>
    </row>
    <row r="3599" spans="1:2" x14ac:dyDescent="0.3">
      <c r="A3599" s="5">
        <v>2500</v>
      </c>
      <c r="B3599" s="5" t="s">
        <v>8218</v>
      </c>
    </row>
    <row r="3600" spans="1:2" x14ac:dyDescent="0.3">
      <c r="A3600" s="5">
        <v>1000</v>
      </c>
      <c r="B3600" s="5" t="s">
        <v>8218</v>
      </c>
    </row>
    <row r="3601" spans="1:2" x14ac:dyDescent="0.3">
      <c r="A3601" s="5">
        <v>500</v>
      </c>
      <c r="B3601" s="5" t="s">
        <v>8218</v>
      </c>
    </row>
    <row r="3602" spans="1:2" x14ac:dyDescent="0.3">
      <c r="A3602" s="5">
        <v>10</v>
      </c>
      <c r="B3602" s="5" t="s">
        <v>8218</v>
      </c>
    </row>
    <row r="3603" spans="1:2" x14ac:dyDescent="0.3">
      <c r="A3603" s="5">
        <v>2000</v>
      </c>
      <c r="B3603" s="5" t="s">
        <v>8218</v>
      </c>
    </row>
    <row r="3604" spans="1:2" x14ac:dyDescent="0.3">
      <c r="A3604" s="5">
        <v>4000</v>
      </c>
      <c r="B3604" s="5" t="s">
        <v>8218</v>
      </c>
    </row>
    <row r="3605" spans="1:2" x14ac:dyDescent="0.3">
      <c r="A3605" s="5">
        <v>1500</v>
      </c>
      <c r="B3605" s="5" t="s">
        <v>8218</v>
      </c>
    </row>
    <row r="3606" spans="1:2" x14ac:dyDescent="0.3">
      <c r="A3606" s="5">
        <v>3000</v>
      </c>
      <c r="B3606" s="5" t="s">
        <v>8218</v>
      </c>
    </row>
    <row r="3607" spans="1:2" x14ac:dyDescent="0.3">
      <c r="A3607" s="5">
        <v>250</v>
      </c>
      <c r="B3607" s="5" t="s">
        <v>8218</v>
      </c>
    </row>
    <row r="3608" spans="1:2" x14ac:dyDescent="0.3">
      <c r="A3608" s="5">
        <v>3000</v>
      </c>
      <c r="B3608" s="5" t="s">
        <v>8218</v>
      </c>
    </row>
    <row r="3609" spans="1:2" x14ac:dyDescent="0.3">
      <c r="A3609" s="5">
        <v>550</v>
      </c>
      <c r="B3609" s="5" t="s">
        <v>8218</v>
      </c>
    </row>
    <row r="3610" spans="1:2" x14ac:dyDescent="0.3">
      <c r="A3610" s="5">
        <v>800</v>
      </c>
      <c r="B3610" s="5" t="s">
        <v>8218</v>
      </c>
    </row>
    <row r="3611" spans="1:2" x14ac:dyDescent="0.3">
      <c r="A3611" s="5">
        <v>1960</v>
      </c>
      <c r="B3611" s="5" t="s">
        <v>8218</v>
      </c>
    </row>
    <row r="3612" spans="1:2" x14ac:dyDescent="0.3">
      <c r="A3612" s="5">
        <v>1000</v>
      </c>
      <c r="B3612" s="5" t="s">
        <v>8218</v>
      </c>
    </row>
    <row r="3613" spans="1:2" x14ac:dyDescent="0.3">
      <c r="A3613" s="5">
        <v>2500</v>
      </c>
      <c r="B3613" s="5" t="s">
        <v>8218</v>
      </c>
    </row>
    <row r="3614" spans="1:2" x14ac:dyDescent="0.3">
      <c r="A3614" s="5">
        <v>5000</v>
      </c>
      <c r="B3614" s="5" t="s">
        <v>8218</v>
      </c>
    </row>
    <row r="3615" spans="1:2" x14ac:dyDescent="0.3">
      <c r="A3615" s="5">
        <v>1250</v>
      </c>
      <c r="B3615" s="5" t="s">
        <v>8218</v>
      </c>
    </row>
    <row r="3616" spans="1:2" x14ac:dyDescent="0.3">
      <c r="A3616" s="5">
        <v>2500</v>
      </c>
      <c r="B3616" s="5" t="s">
        <v>8218</v>
      </c>
    </row>
    <row r="3617" spans="1:2" x14ac:dyDescent="0.3">
      <c r="A3617" s="5">
        <v>2500</v>
      </c>
      <c r="B3617" s="5" t="s">
        <v>8218</v>
      </c>
    </row>
    <row r="3618" spans="1:2" x14ac:dyDescent="0.3">
      <c r="A3618" s="5">
        <v>2500</v>
      </c>
      <c r="B3618" s="5" t="s">
        <v>8218</v>
      </c>
    </row>
    <row r="3619" spans="1:2" x14ac:dyDescent="0.3">
      <c r="A3619" s="5">
        <v>740</v>
      </c>
      <c r="B3619" s="5" t="s">
        <v>8218</v>
      </c>
    </row>
    <row r="3620" spans="1:2" x14ac:dyDescent="0.3">
      <c r="A3620" s="5">
        <v>2000</v>
      </c>
      <c r="B3620" s="5" t="s">
        <v>8218</v>
      </c>
    </row>
    <row r="3621" spans="1:2" x14ac:dyDescent="0.3">
      <c r="A3621" s="5">
        <v>1000</v>
      </c>
      <c r="B3621" s="5" t="s">
        <v>8218</v>
      </c>
    </row>
    <row r="3622" spans="1:2" x14ac:dyDescent="0.3">
      <c r="A3622" s="5">
        <v>10500</v>
      </c>
      <c r="B3622" s="5" t="s">
        <v>8218</v>
      </c>
    </row>
    <row r="3623" spans="1:2" x14ac:dyDescent="0.3">
      <c r="A3623" s="5">
        <v>3000</v>
      </c>
      <c r="B3623" s="5" t="s">
        <v>8218</v>
      </c>
    </row>
    <row r="3624" spans="1:2" x14ac:dyDescent="0.3">
      <c r="A3624" s="5">
        <v>1000</v>
      </c>
      <c r="B3624" s="5" t="s">
        <v>8218</v>
      </c>
    </row>
    <row r="3625" spans="1:2" x14ac:dyDescent="0.3">
      <c r="A3625" s="5">
        <v>2500</v>
      </c>
      <c r="B3625" s="5" t="s">
        <v>8218</v>
      </c>
    </row>
    <row r="3626" spans="1:2" x14ac:dyDescent="0.3">
      <c r="A3626" s="5">
        <v>3000</v>
      </c>
      <c r="B3626" s="5" t="s">
        <v>8218</v>
      </c>
    </row>
    <row r="3627" spans="1:2" x14ac:dyDescent="0.3">
      <c r="A3627" s="5">
        <v>3000</v>
      </c>
      <c r="B3627" s="5" t="s">
        <v>8218</v>
      </c>
    </row>
    <row r="3628" spans="1:2" x14ac:dyDescent="0.3">
      <c r="A3628" s="5">
        <v>4000</v>
      </c>
      <c r="B3628" s="5" t="s">
        <v>8218</v>
      </c>
    </row>
    <row r="3629" spans="1:2" x14ac:dyDescent="0.3">
      <c r="A3629" s="5">
        <v>2000</v>
      </c>
      <c r="B3629" s="5" t="s">
        <v>8218</v>
      </c>
    </row>
    <row r="3630" spans="1:2" x14ac:dyDescent="0.3">
      <c r="A3630" s="5">
        <v>100000</v>
      </c>
      <c r="B3630" s="5" t="s">
        <v>8220</v>
      </c>
    </row>
    <row r="3631" spans="1:2" x14ac:dyDescent="0.3">
      <c r="A3631" s="5">
        <v>1000000</v>
      </c>
      <c r="B3631" s="5" t="s">
        <v>8220</v>
      </c>
    </row>
    <row r="3632" spans="1:2" x14ac:dyDescent="0.3">
      <c r="A3632" s="5">
        <v>3000</v>
      </c>
      <c r="B3632" s="5" t="s">
        <v>8220</v>
      </c>
    </row>
    <row r="3633" spans="1:2" x14ac:dyDescent="0.3">
      <c r="A3633" s="5">
        <v>17100</v>
      </c>
      <c r="B3633" s="5" t="s">
        <v>8220</v>
      </c>
    </row>
    <row r="3634" spans="1:2" x14ac:dyDescent="0.3">
      <c r="A3634" s="5">
        <v>500</v>
      </c>
      <c r="B3634" s="5" t="s">
        <v>8220</v>
      </c>
    </row>
    <row r="3635" spans="1:2" x14ac:dyDescent="0.3">
      <c r="A3635" s="5">
        <v>5000</v>
      </c>
      <c r="B3635" s="5" t="s">
        <v>8220</v>
      </c>
    </row>
    <row r="3636" spans="1:2" x14ac:dyDescent="0.3">
      <c r="A3636" s="5">
        <v>75000</v>
      </c>
      <c r="B3636" s="5" t="s">
        <v>8220</v>
      </c>
    </row>
    <row r="3637" spans="1:2" x14ac:dyDescent="0.3">
      <c r="A3637" s="5">
        <v>3500</v>
      </c>
      <c r="B3637" s="5" t="s">
        <v>8220</v>
      </c>
    </row>
    <row r="3638" spans="1:2" x14ac:dyDescent="0.3">
      <c r="A3638" s="5">
        <v>150000</v>
      </c>
      <c r="B3638" s="5" t="s">
        <v>8220</v>
      </c>
    </row>
    <row r="3639" spans="1:2" x14ac:dyDescent="0.3">
      <c r="A3639" s="5">
        <v>3000</v>
      </c>
      <c r="B3639" s="5" t="s">
        <v>8220</v>
      </c>
    </row>
    <row r="3640" spans="1:2" x14ac:dyDescent="0.3">
      <c r="A3640" s="5">
        <v>3300</v>
      </c>
      <c r="B3640" s="5" t="s">
        <v>8220</v>
      </c>
    </row>
    <row r="3641" spans="1:2" x14ac:dyDescent="0.3">
      <c r="A3641" s="5">
        <v>25000</v>
      </c>
      <c r="B3641" s="5" t="s">
        <v>8220</v>
      </c>
    </row>
    <row r="3642" spans="1:2" x14ac:dyDescent="0.3">
      <c r="A3642" s="5">
        <v>1000</v>
      </c>
      <c r="B3642" s="5" t="s">
        <v>8220</v>
      </c>
    </row>
    <row r="3643" spans="1:2" x14ac:dyDescent="0.3">
      <c r="A3643" s="5">
        <v>3000</v>
      </c>
      <c r="B3643" s="5" t="s">
        <v>8220</v>
      </c>
    </row>
    <row r="3644" spans="1:2" x14ac:dyDescent="0.3">
      <c r="A3644" s="5">
        <v>700</v>
      </c>
      <c r="B3644" s="5" t="s">
        <v>8220</v>
      </c>
    </row>
    <row r="3645" spans="1:2" x14ac:dyDescent="0.3">
      <c r="A3645" s="5">
        <v>25000</v>
      </c>
      <c r="B3645" s="5" t="s">
        <v>8220</v>
      </c>
    </row>
    <row r="3646" spans="1:2" x14ac:dyDescent="0.3">
      <c r="A3646" s="5">
        <v>5000</v>
      </c>
      <c r="B3646" s="5" t="s">
        <v>8220</v>
      </c>
    </row>
    <row r="3647" spans="1:2" x14ac:dyDescent="0.3">
      <c r="A3647" s="5">
        <v>1000</v>
      </c>
      <c r="B3647" s="5" t="s">
        <v>8220</v>
      </c>
    </row>
    <row r="3648" spans="1:2" x14ac:dyDescent="0.3">
      <c r="A3648" s="5">
        <v>10000</v>
      </c>
      <c r="B3648" s="5" t="s">
        <v>8220</v>
      </c>
    </row>
    <row r="3649" spans="1:2" x14ac:dyDescent="0.3">
      <c r="A3649" s="5">
        <v>500</v>
      </c>
      <c r="B3649" s="5" t="s">
        <v>8220</v>
      </c>
    </row>
    <row r="3650" spans="1:2" x14ac:dyDescent="0.3">
      <c r="A3650" s="5">
        <v>40000</v>
      </c>
      <c r="B3650" s="5" t="s">
        <v>8218</v>
      </c>
    </row>
    <row r="3651" spans="1:2" x14ac:dyDescent="0.3">
      <c r="A3651" s="5">
        <v>750</v>
      </c>
      <c r="B3651" s="5" t="s">
        <v>8218</v>
      </c>
    </row>
    <row r="3652" spans="1:2" x14ac:dyDescent="0.3">
      <c r="A3652" s="5">
        <v>500</v>
      </c>
      <c r="B3652" s="5" t="s">
        <v>8218</v>
      </c>
    </row>
    <row r="3653" spans="1:2" x14ac:dyDescent="0.3">
      <c r="A3653" s="5">
        <v>500</v>
      </c>
      <c r="B3653" s="5" t="s">
        <v>8218</v>
      </c>
    </row>
    <row r="3654" spans="1:2" x14ac:dyDescent="0.3">
      <c r="A3654" s="5">
        <v>300</v>
      </c>
      <c r="B3654" s="5" t="s">
        <v>8218</v>
      </c>
    </row>
    <row r="3655" spans="1:2" x14ac:dyDescent="0.3">
      <c r="A3655" s="5">
        <v>2000</v>
      </c>
      <c r="B3655" s="5" t="s">
        <v>8218</v>
      </c>
    </row>
    <row r="3656" spans="1:2" x14ac:dyDescent="0.3">
      <c r="A3656" s="5">
        <v>1500</v>
      </c>
      <c r="B3656" s="5" t="s">
        <v>8218</v>
      </c>
    </row>
    <row r="3657" spans="1:2" x14ac:dyDescent="0.3">
      <c r="A3657" s="5">
        <v>5000</v>
      </c>
      <c r="B3657" s="5" t="s">
        <v>8218</v>
      </c>
    </row>
    <row r="3658" spans="1:2" x14ac:dyDescent="0.3">
      <c r="A3658" s="5">
        <v>5000</v>
      </c>
      <c r="B3658" s="5" t="s">
        <v>8218</v>
      </c>
    </row>
    <row r="3659" spans="1:2" x14ac:dyDescent="0.3">
      <c r="A3659" s="5">
        <v>2000</v>
      </c>
      <c r="B3659" s="5" t="s">
        <v>8218</v>
      </c>
    </row>
    <row r="3660" spans="1:2" x14ac:dyDescent="0.3">
      <c r="A3660" s="5">
        <v>1500</v>
      </c>
      <c r="B3660" s="5" t="s">
        <v>8218</v>
      </c>
    </row>
    <row r="3661" spans="1:2" x14ac:dyDescent="0.3">
      <c r="A3661" s="5">
        <v>3000</v>
      </c>
      <c r="B3661" s="5" t="s">
        <v>8218</v>
      </c>
    </row>
    <row r="3662" spans="1:2" x14ac:dyDescent="0.3">
      <c r="A3662" s="5">
        <v>250</v>
      </c>
      <c r="B3662" s="5" t="s">
        <v>8218</v>
      </c>
    </row>
    <row r="3663" spans="1:2" x14ac:dyDescent="0.3">
      <c r="A3663" s="5">
        <v>3000</v>
      </c>
      <c r="B3663" s="5" t="s">
        <v>8218</v>
      </c>
    </row>
    <row r="3664" spans="1:2" x14ac:dyDescent="0.3">
      <c r="A3664" s="5">
        <v>8000</v>
      </c>
      <c r="B3664" s="5" t="s">
        <v>8218</v>
      </c>
    </row>
    <row r="3665" spans="1:2" x14ac:dyDescent="0.3">
      <c r="A3665" s="5">
        <v>225</v>
      </c>
      <c r="B3665" s="5" t="s">
        <v>8218</v>
      </c>
    </row>
    <row r="3666" spans="1:2" x14ac:dyDescent="0.3">
      <c r="A3666" s="5">
        <v>800</v>
      </c>
      <c r="B3666" s="5" t="s">
        <v>8218</v>
      </c>
    </row>
    <row r="3667" spans="1:2" x14ac:dyDescent="0.3">
      <c r="A3667" s="5">
        <v>620</v>
      </c>
      <c r="B3667" s="5" t="s">
        <v>8218</v>
      </c>
    </row>
    <row r="3668" spans="1:2" x14ac:dyDescent="0.3">
      <c r="A3668" s="5">
        <v>1200</v>
      </c>
      <c r="B3668" s="5" t="s">
        <v>8218</v>
      </c>
    </row>
    <row r="3669" spans="1:2" x14ac:dyDescent="0.3">
      <c r="A3669" s="5">
        <v>3000</v>
      </c>
      <c r="B3669" s="5" t="s">
        <v>8218</v>
      </c>
    </row>
    <row r="3670" spans="1:2" x14ac:dyDescent="0.3">
      <c r="A3670" s="5">
        <v>1000</v>
      </c>
      <c r="B3670" s="5" t="s">
        <v>8218</v>
      </c>
    </row>
    <row r="3671" spans="1:2" x14ac:dyDescent="0.3">
      <c r="A3671" s="5">
        <v>1000</v>
      </c>
      <c r="B3671" s="5" t="s">
        <v>8218</v>
      </c>
    </row>
    <row r="3672" spans="1:2" x14ac:dyDescent="0.3">
      <c r="A3672" s="5">
        <v>220</v>
      </c>
      <c r="B3672" s="5" t="s">
        <v>8218</v>
      </c>
    </row>
    <row r="3673" spans="1:2" x14ac:dyDescent="0.3">
      <c r="A3673" s="5">
        <v>3500</v>
      </c>
      <c r="B3673" s="5" t="s">
        <v>8218</v>
      </c>
    </row>
    <row r="3674" spans="1:2" x14ac:dyDescent="0.3">
      <c r="A3674" s="5">
        <v>3000</v>
      </c>
      <c r="B3674" s="5" t="s">
        <v>8218</v>
      </c>
    </row>
    <row r="3675" spans="1:2" x14ac:dyDescent="0.3">
      <c r="A3675" s="5">
        <v>4000</v>
      </c>
      <c r="B3675" s="5" t="s">
        <v>8218</v>
      </c>
    </row>
    <row r="3676" spans="1:2" x14ac:dyDescent="0.3">
      <c r="A3676" s="5">
        <v>4500</v>
      </c>
      <c r="B3676" s="5" t="s">
        <v>8218</v>
      </c>
    </row>
    <row r="3677" spans="1:2" x14ac:dyDescent="0.3">
      <c r="A3677" s="5">
        <v>50</v>
      </c>
      <c r="B3677" s="5" t="s">
        <v>8218</v>
      </c>
    </row>
    <row r="3678" spans="1:2" x14ac:dyDescent="0.3">
      <c r="A3678" s="5">
        <v>800</v>
      </c>
      <c r="B3678" s="5" t="s">
        <v>8218</v>
      </c>
    </row>
    <row r="3679" spans="1:2" x14ac:dyDescent="0.3">
      <c r="A3679" s="5">
        <v>12000</v>
      </c>
      <c r="B3679" s="5" t="s">
        <v>8218</v>
      </c>
    </row>
    <row r="3680" spans="1:2" x14ac:dyDescent="0.3">
      <c r="A3680" s="5">
        <v>2000</v>
      </c>
      <c r="B3680" s="5" t="s">
        <v>8218</v>
      </c>
    </row>
    <row r="3681" spans="1:2" x14ac:dyDescent="0.3">
      <c r="A3681" s="5">
        <v>2000</v>
      </c>
      <c r="B3681" s="5" t="s">
        <v>8218</v>
      </c>
    </row>
    <row r="3682" spans="1:2" x14ac:dyDescent="0.3">
      <c r="A3682" s="5">
        <v>3000</v>
      </c>
      <c r="B3682" s="5" t="s">
        <v>8218</v>
      </c>
    </row>
    <row r="3683" spans="1:2" x14ac:dyDescent="0.3">
      <c r="A3683" s="5">
        <v>1000</v>
      </c>
      <c r="B3683" s="5" t="s">
        <v>8218</v>
      </c>
    </row>
    <row r="3684" spans="1:2" x14ac:dyDescent="0.3">
      <c r="A3684" s="5">
        <v>3000</v>
      </c>
      <c r="B3684" s="5" t="s">
        <v>8218</v>
      </c>
    </row>
    <row r="3685" spans="1:2" x14ac:dyDescent="0.3">
      <c r="A3685" s="5">
        <v>3500</v>
      </c>
      <c r="B3685" s="5" t="s">
        <v>8218</v>
      </c>
    </row>
    <row r="3686" spans="1:2" x14ac:dyDescent="0.3">
      <c r="A3686" s="5">
        <v>750</v>
      </c>
      <c r="B3686" s="5" t="s">
        <v>8218</v>
      </c>
    </row>
    <row r="3687" spans="1:2" x14ac:dyDescent="0.3">
      <c r="A3687" s="5">
        <v>5000</v>
      </c>
      <c r="B3687" s="5" t="s">
        <v>8218</v>
      </c>
    </row>
    <row r="3688" spans="1:2" x14ac:dyDescent="0.3">
      <c r="A3688" s="5">
        <v>350</v>
      </c>
      <c r="B3688" s="5" t="s">
        <v>8218</v>
      </c>
    </row>
    <row r="3689" spans="1:2" x14ac:dyDescent="0.3">
      <c r="A3689" s="5">
        <v>5000</v>
      </c>
      <c r="B3689" s="5" t="s">
        <v>8218</v>
      </c>
    </row>
    <row r="3690" spans="1:2" x14ac:dyDescent="0.3">
      <c r="A3690" s="5">
        <v>3000</v>
      </c>
      <c r="B3690" s="5" t="s">
        <v>8218</v>
      </c>
    </row>
    <row r="3691" spans="1:2" x14ac:dyDescent="0.3">
      <c r="A3691" s="5">
        <v>3000</v>
      </c>
      <c r="B3691" s="5" t="s">
        <v>8218</v>
      </c>
    </row>
    <row r="3692" spans="1:2" x14ac:dyDescent="0.3">
      <c r="A3692" s="5">
        <v>1500</v>
      </c>
      <c r="B3692" s="5" t="s">
        <v>8218</v>
      </c>
    </row>
    <row r="3693" spans="1:2" x14ac:dyDescent="0.3">
      <c r="A3693" s="5">
        <v>40000</v>
      </c>
      <c r="B3693" s="5" t="s">
        <v>8218</v>
      </c>
    </row>
    <row r="3694" spans="1:2" x14ac:dyDescent="0.3">
      <c r="A3694" s="5">
        <v>1000</v>
      </c>
      <c r="B3694" s="5" t="s">
        <v>8218</v>
      </c>
    </row>
    <row r="3695" spans="1:2" x14ac:dyDescent="0.3">
      <c r="A3695" s="5">
        <v>333</v>
      </c>
      <c r="B3695" s="5" t="s">
        <v>8218</v>
      </c>
    </row>
    <row r="3696" spans="1:2" x14ac:dyDescent="0.3">
      <c r="A3696" s="5">
        <v>3500</v>
      </c>
      <c r="B3696" s="5" t="s">
        <v>8218</v>
      </c>
    </row>
    <row r="3697" spans="1:2" x14ac:dyDescent="0.3">
      <c r="A3697" s="5">
        <v>4000</v>
      </c>
      <c r="B3697" s="5" t="s">
        <v>8218</v>
      </c>
    </row>
    <row r="3698" spans="1:2" x14ac:dyDescent="0.3">
      <c r="A3698" s="5">
        <v>2000</v>
      </c>
      <c r="B3698" s="5" t="s">
        <v>8218</v>
      </c>
    </row>
    <row r="3699" spans="1:2" x14ac:dyDescent="0.3">
      <c r="A3699" s="5">
        <v>2000</v>
      </c>
      <c r="B3699" s="5" t="s">
        <v>8218</v>
      </c>
    </row>
    <row r="3700" spans="1:2" x14ac:dyDescent="0.3">
      <c r="A3700" s="5">
        <v>5000</v>
      </c>
      <c r="B3700" s="5" t="s">
        <v>8218</v>
      </c>
    </row>
    <row r="3701" spans="1:2" x14ac:dyDescent="0.3">
      <c r="A3701" s="5">
        <v>2500</v>
      </c>
      <c r="B3701" s="5" t="s">
        <v>8218</v>
      </c>
    </row>
    <row r="3702" spans="1:2" x14ac:dyDescent="0.3">
      <c r="A3702" s="5">
        <v>500</v>
      </c>
      <c r="B3702" s="5" t="s">
        <v>8218</v>
      </c>
    </row>
    <row r="3703" spans="1:2" x14ac:dyDescent="0.3">
      <c r="A3703" s="5">
        <v>1500</v>
      </c>
      <c r="B3703" s="5" t="s">
        <v>8218</v>
      </c>
    </row>
    <row r="3704" spans="1:2" x14ac:dyDescent="0.3">
      <c r="A3704" s="5">
        <v>3000</v>
      </c>
      <c r="B3704" s="5" t="s">
        <v>8218</v>
      </c>
    </row>
    <row r="3705" spans="1:2" x14ac:dyDescent="0.3">
      <c r="A3705" s="5">
        <v>1050</v>
      </c>
      <c r="B3705" s="5" t="s">
        <v>8218</v>
      </c>
    </row>
    <row r="3706" spans="1:2" x14ac:dyDescent="0.3">
      <c r="A3706" s="5">
        <v>300</v>
      </c>
      <c r="B3706" s="5" t="s">
        <v>8218</v>
      </c>
    </row>
    <row r="3707" spans="1:2" x14ac:dyDescent="0.3">
      <c r="A3707" s="5">
        <v>2827</v>
      </c>
      <c r="B3707" s="5" t="s">
        <v>8218</v>
      </c>
    </row>
    <row r="3708" spans="1:2" x14ac:dyDescent="0.3">
      <c r="A3708" s="5">
        <v>1500</v>
      </c>
      <c r="B3708" s="5" t="s">
        <v>8218</v>
      </c>
    </row>
    <row r="3709" spans="1:2" x14ac:dyDescent="0.3">
      <c r="A3709" s="5">
        <v>1000</v>
      </c>
      <c r="B3709" s="5" t="s">
        <v>8218</v>
      </c>
    </row>
    <row r="3710" spans="1:2" x14ac:dyDescent="0.3">
      <c r="A3710" s="5">
        <v>700</v>
      </c>
      <c r="B3710" s="5" t="s">
        <v>8218</v>
      </c>
    </row>
    <row r="3711" spans="1:2" x14ac:dyDescent="0.3">
      <c r="A3711" s="5">
        <v>1000</v>
      </c>
      <c r="B3711" s="5" t="s">
        <v>8218</v>
      </c>
    </row>
    <row r="3712" spans="1:2" x14ac:dyDescent="0.3">
      <c r="A3712" s="5">
        <v>1300</v>
      </c>
      <c r="B3712" s="5" t="s">
        <v>8218</v>
      </c>
    </row>
    <row r="3713" spans="1:2" x14ac:dyDescent="0.3">
      <c r="A3713" s="5">
        <v>500</v>
      </c>
      <c r="B3713" s="5" t="s">
        <v>8218</v>
      </c>
    </row>
    <row r="3714" spans="1:2" x14ac:dyDescent="0.3">
      <c r="A3714" s="5">
        <v>7500</v>
      </c>
      <c r="B3714" s="5" t="s">
        <v>8218</v>
      </c>
    </row>
    <row r="3715" spans="1:2" x14ac:dyDescent="0.3">
      <c r="A3715" s="5">
        <v>2000</v>
      </c>
      <c r="B3715" s="5" t="s">
        <v>8218</v>
      </c>
    </row>
    <row r="3716" spans="1:2" x14ac:dyDescent="0.3">
      <c r="A3716" s="5">
        <v>10000</v>
      </c>
      <c r="B3716" s="5" t="s">
        <v>8218</v>
      </c>
    </row>
    <row r="3717" spans="1:2" x14ac:dyDescent="0.3">
      <c r="A3717" s="5">
        <v>3500</v>
      </c>
      <c r="B3717" s="5" t="s">
        <v>8218</v>
      </c>
    </row>
    <row r="3718" spans="1:2" x14ac:dyDescent="0.3">
      <c r="A3718" s="5">
        <v>800</v>
      </c>
      <c r="B3718" s="5" t="s">
        <v>8218</v>
      </c>
    </row>
    <row r="3719" spans="1:2" x14ac:dyDescent="0.3">
      <c r="A3719" s="5">
        <v>4000</v>
      </c>
      <c r="B3719" s="5" t="s">
        <v>8218</v>
      </c>
    </row>
    <row r="3720" spans="1:2" x14ac:dyDescent="0.3">
      <c r="A3720" s="5">
        <v>500</v>
      </c>
      <c r="B3720" s="5" t="s">
        <v>8218</v>
      </c>
    </row>
    <row r="3721" spans="1:2" x14ac:dyDescent="0.3">
      <c r="A3721" s="5">
        <v>200</v>
      </c>
      <c r="B3721" s="5" t="s">
        <v>8218</v>
      </c>
    </row>
    <row r="3722" spans="1:2" x14ac:dyDescent="0.3">
      <c r="A3722" s="5">
        <v>3300</v>
      </c>
      <c r="B3722" s="5" t="s">
        <v>8218</v>
      </c>
    </row>
    <row r="3723" spans="1:2" x14ac:dyDescent="0.3">
      <c r="A3723" s="5">
        <v>5000</v>
      </c>
      <c r="B3723" s="5" t="s">
        <v>8218</v>
      </c>
    </row>
    <row r="3724" spans="1:2" x14ac:dyDescent="0.3">
      <c r="A3724" s="5">
        <v>1500</v>
      </c>
      <c r="B3724" s="5" t="s">
        <v>8218</v>
      </c>
    </row>
    <row r="3725" spans="1:2" x14ac:dyDescent="0.3">
      <c r="A3725" s="5">
        <v>4500</v>
      </c>
      <c r="B3725" s="5" t="s">
        <v>8218</v>
      </c>
    </row>
    <row r="3726" spans="1:2" x14ac:dyDescent="0.3">
      <c r="A3726" s="5">
        <v>4300</v>
      </c>
      <c r="B3726" s="5" t="s">
        <v>8218</v>
      </c>
    </row>
    <row r="3727" spans="1:2" x14ac:dyDescent="0.3">
      <c r="A3727" s="5">
        <v>300</v>
      </c>
      <c r="B3727" s="5" t="s">
        <v>8218</v>
      </c>
    </row>
    <row r="3728" spans="1:2" x14ac:dyDescent="0.3">
      <c r="A3728" s="5">
        <v>850</v>
      </c>
      <c r="B3728" s="5" t="s">
        <v>8218</v>
      </c>
    </row>
    <row r="3729" spans="1:2" x14ac:dyDescent="0.3">
      <c r="A3729" s="5">
        <v>2000</v>
      </c>
      <c r="B3729" s="5" t="s">
        <v>8218</v>
      </c>
    </row>
    <row r="3730" spans="1:2" x14ac:dyDescent="0.3">
      <c r="A3730" s="5">
        <v>20000</v>
      </c>
      <c r="B3730" s="5" t="s">
        <v>8220</v>
      </c>
    </row>
    <row r="3731" spans="1:2" x14ac:dyDescent="0.3">
      <c r="A3731" s="5">
        <v>5000</v>
      </c>
      <c r="B3731" s="5" t="s">
        <v>8220</v>
      </c>
    </row>
    <row r="3732" spans="1:2" x14ac:dyDescent="0.3">
      <c r="A3732" s="5">
        <v>1000</v>
      </c>
      <c r="B3732" s="5" t="s">
        <v>8220</v>
      </c>
    </row>
    <row r="3733" spans="1:2" x14ac:dyDescent="0.3">
      <c r="A3733" s="5">
        <v>5500</v>
      </c>
      <c r="B3733" s="5" t="s">
        <v>8220</v>
      </c>
    </row>
    <row r="3734" spans="1:2" x14ac:dyDescent="0.3">
      <c r="A3734" s="5">
        <v>850</v>
      </c>
      <c r="B3734" s="5" t="s">
        <v>8220</v>
      </c>
    </row>
    <row r="3735" spans="1:2" x14ac:dyDescent="0.3">
      <c r="A3735" s="5">
        <v>1500</v>
      </c>
      <c r="B3735" s="5" t="s">
        <v>8220</v>
      </c>
    </row>
    <row r="3736" spans="1:2" x14ac:dyDescent="0.3">
      <c r="A3736" s="5">
        <v>1500</v>
      </c>
      <c r="B3736" s="5" t="s">
        <v>8220</v>
      </c>
    </row>
    <row r="3737" spans="1:2" x14ac:dyDescent="0.3">
      <c r="A3737" s="5">
        <v>150</v>
      </c>
      <c r="B3737" s="5" t="s">
        <v>8220</v>
      </c>
    </row>
    <row r="3738" spans="1:2" x14ac:dyDescent="0.3">
      <c r="A3738" s="5">
        <v>1500</v>
      </c>
      <c r="B3738" s="5" t="s">
        <v>8220</v>
      </c>
    </row>
    <row r="3739" spans="1:2" x14ac:dyDescent="0.3">
      <c r="A3739" s="5">
        <v>700</v>
      </c>
      <c r="B3739" s="5" t="s">
        <v>8220</v>
      </c>
    </row>
    <row r="3740" spans="1:2" x14ac:dyDescent="0.3">
      <c r="A3740" s="5">
        <v>1500</v>
      </c>
      <c r="B3740" s="5" t="s">
        <v>8220</v>
      </c>
    </row>
    <row r="3741" spans="1:2" x14ac:dyDescent="0.3">
      <c r="A3741" s="5">
        <v>4000</v>
      </c>
      <c r="B3741" s="5" t="s">
        <v>8220</v>
      </c>
    </row>
    <row r="3742" spans="1:2" x14ac:dyDescent="0.3">
      <c r="A3742" s="5">
        <v>2000</v>
      </c>
      <c r="B3742" s="5" t="s">
        <v>8220</v>
      </c>
    </row>
    <row r="3743" spans="1:2" x14ac:dyDescent="0.3">
      <c r="A3743" s="5">
        <v>20000</v>
      </c>
      <c r="B3743" s="5" t="s">
        <v>8220</v>
      </c>
    </row>
    <row r="3744" spans="1:2" x14ac:dyDescent="0.3">
      <c r="A3744" s="5">
        <v>5000</v>
      </c>
      <c r="B3744" s="5" t="s">
        <v>8220</v>
      </c>
    </row>
    <row r="3745" spans="1:2" x14ac:dyDescent="0.3">
      <c r="A3745" s="5">
        <v>2200</v>
      </c>
      <c r="B3745" s="5" t="s">
        <v>8220</v>
      </c>
    </row>
    <row r="3746" spans="1:2" x14ac:dyDescent="0.3">
      <c r="A3746" s="5">
        <v>1200</v>
      </c>
      <c r="B3746" s="5" t="s">
        <v>8220</v>
      </c>
    </row>
    <row r="3747" spans="1:2" x14ac:dyDescent="0.3">
      <c r="A3747" s="5">
        <v>100</v>
      </c>
      <c r="B3747" s="5" t="s">
        <v>8220</v>
      </c>
    </row>
    <row r="3748" spans="1:2" x14ac:dyDescent="0.3">
      <c r="A3748" s="5">
        <v>8500</v>
      </c>
      <c r="B3748" s="5" t="s">
        <v>8220</v>
      </c>
    </row>
    <row r="3749" spans="1:2" x14ac:dyDescent="0.3">
      <c r="A3749" s="5">
        <v>2500</v>
      </c>
      <c r="B3749" s="5" t="s">
        <v>8220</v>
      </c>
    </row>
    <row r="3750" spans="1:2" x14ac:dyDescent="0.3">
      <c r="A3750" s="5">
        <v>5000</v>
      </c>
      <c r="B3750" s="5" t="s">
        <v>8218</v>
      </c>
    </row>
    <row r="3751" spans="1:2" x14ac:dyDescent="0.3">
      <c r="A3751" s="5">
        <v>500</v>
      </c>
      <c r="B3751" s="5" t="s">
        <v>8218</v>
      </c>
    </row>
    <row r="3752" spans="1:2" x14ac:dyDescent="0.3">
      <c r="A3752" s="5">
        <v>6000</v>
      </c>
      <c r="B3752" s="5" t="s">
        <v>8218</v>
      </c>
    </row>
    <row r="3753" spans="1:2" x14ac:dyDescent="0.3">
      <c r="A3753" s="5">
        <v>1000</v>
      </c>
      <c r="B3753" s="5" t="s">
        <v>8218</v>
      </c>
    </row>
    <row r="3754" spans="1:2" x14ac:dyDescent="0.3">
      <c r="A3754" s="5">
        <v>500</v>
      </c>
      <c r="B3754" s="5" t="s">
        <v>8218</v>
      </c>
    </row>
    <row r="3755" spans="1:2" x14ac:dyDescent="0.3">
      <c r="A3755" s="5">
        <v>5000</v>
      </c>
      <c r="B3755" s="5" t="s">
        <v>8218</v>
      </c>
    </row>
    <row r="3756" spans="1:2" x14ac:dyDescent="0.3">
      <c r="A3756" s="5">
        <v>2500</v>
      </c>
      <c r="B3756" s="5" t="s">
        <v>8218</v>
      </c>
    </row>
    <row r="3757" spans="1:2" x14ac:dyDescent="0.3">
      <c r="A3757" s="5">
        <v>550</v>
      </c>
      <c r="B3757" s="5" t="s">
        <v>8218</v>
      </c>
    </row>
    <row r="3758" spans="1:2" x14ac:dyDescent="0.3">
      <c r="A3758" s="5">
        <v>4500</v>
      </c>
      <c r="B3758" s="5" t="s">
        <v>8218</v>
      </c>
    </row>
    <row r="3759" spans="1:2" x14ac:dyDescent="0.3">
      <c r="A3759" s="5">
        <v>3500</v>
      </c>
      <c r="B3759" s="5" t="s">
        <v>8218</v>
      </c>
    </row>
    <row r="3760" spans="1:2" x14ac:dyDescent="0.3">
      <c r="A3760" s="5">
        <v>1500</v>
      </c>
      <c r="B3760" s="5" t="s">
        <v>8218</v>
      </c>
    </row>
    <row r="3761" spans="1:2" x14ac:dyDescent="0.3">
      <c r="A3761" s="5">
        <v>4000</v>
      </c>
      <c r="B3761" s="5" t="s">
        <v>8218</v>
      </c>
    </row>
    <row r="3762" spans="1:2" x14ac:dyDescent="0.3">
      <c r="A3762" s="5">
        <v>5000</v>
      </c>
      <c r="B3762" s="5" t="s">
        <v>8218</v>
      </c>
    </row>
    <row r="3763" spans="1:2" x14ac:dyDescent="0.3">
      <c r="A3763" s="5">
        <v>500</v>
      </c>
      <c r="B3763" s="5" t="s">
        <v>8218</v>
      </c>
    </row>
    <row r="3764" spans="1:2" x14ac:dyDescent="0.3">
      <c r="A3764" s="5">
        <v>1250</v>
      </c>
      <c r="B3764" s="5" t="s">
        <v>8218</v>
      </c>
    </row>
    <row r="3765" spans="1:2" x14ac:dyDescent="0.3">
      <c r="A3765" s="5">
        <v>5000</v>
      </c>
      <c r="B3765" s="5" t="s">
        <v>8218</v>
      </c>
    </row>
    <row r="3766" spans="1:2" x14ac:dyDescent="0.3">
      <c r="A3766" s="5">
        <v>1500</v>
      </c>
      <c r="B3766" s="5" t="s">
        <v>8218</v>
      </c>
    </row>
    <row r="3767" spans="1:2" x14ac:dyDescent="0.3">
      <c r="A3767" s="5">
        <v>7000</v>
      </c>
      <c r="B3767" s="5" t="s">
        <v>8218</v>
      </c>
    </row>
    <row r="3768" spans="1:2" x14ac:dyDescent="0.3">
      <c r="A3768" s="5">
        <v>10000</v>
      </c>
      <c r="B3768" s="5" t="s">
        <v>8218</v>
      </c>
    </row>
    <row r="3769" spans="1:2" x14ac:dyDescent="0.3">
      <c r="A3769" s="5">
        <v>2000</v>
      </c>
      <c r="B3769" s="5" t="s">
        <v>8218</v>
      </c>
    </row>
    <row r="3770" spans="1:2" x14ac:dyDescent="0.3">
      <c r="A3770" s="5">
        <v>4000</v>
      </c>
      <c r="B3770" s="5" t="s">
        <v>8218</v>
      </c>
    </row>
    <row r="3771" spans="1:2" x14ac:dyDescent="0.3">
      <c r="A3771" s="5">
        <v>1100</v>
      </c>
      <c r="B3771" s="5" t="s">
        <v>8218</v>
      </c>
    </row>
    <row r="3772" spans="1:2" x14ac:dyDescent="0.3">
      <c r="A3772" s="5">
        <v>2000</v>
      </c>
      <c r="B3772" s="5" t="s">
        <v>8218</v>
      </c>
    </row>
    <row r="3773" spans="1:2" x14ac:dyDescent="0.3">
      <c r="A3773" s="5">
        <v>1000</v>
      </c>
      <c r="B3773" s="5" t="s">
        <v>8218</v>
      </c>
    </row>
    <row r="3774" spans="1:2" x14ac:dyDescent="0.3">
      <c r="A3774" s="5">
        <v>5000</v>
      </c>
      <c r="B3774" s="5" t="s">
        <v>8218</v>
      </c>
    </row>
    <row r="3775" spans="1:2" x14ac:dyDescent="0.3">
      <c r="A3775" s="5">
        <v>5000</v>
      </c>
      <c r="B3775" s="5" t="s">
        <v>8218</v>
      </c>
    </row>
    <row r="3776" spans="1:2" x14ac:dyDescent="0.3">
      <c r="A3776" s="5">
        <v>2500</v>
      </c>
      <c r="B3776" s="5" t="s">
        <v>8218</v>
      </c>
    </row>
    <row r="3777" spans="1:2" x14ac:dyDescent="0.3">
      <c r="A3777" s="5">
        <v>2000</v>
      </c>
      <c r="B3777" s="5" t="s">
        <v>8218</v>
      </c>
    </row>
    <row r="3778" spans="1:2" x14ac:dyDescent="0.3">
      <c r="A3778" s="5">
        <v>8000</v>
      </c>
      <c r="B3778" s="5" t="s">
        <v>8218</v>
      </c>
    </row>
    <row r="3779" spans="1:2" x14ac:dyDescent="0.3">
      <c r="A3779" s="5">
        <v>2000</v>
      </c>
      <c r="B3779" s="5" t="s">
        <v>8218</v>
      </c>
    </row>
    <row r="3780" spans="1:2" x14ac:dyDescent="0.3">
      <c r="A3780" s="5">
        <v>2400</v>
      </c>
      <c r="B3780" s="5" t="s">
        <v>8218</v>
      </c>
    </row>
    <row r="3781" spans="1:2" x14ac:dyDescent="0.3">
      <c r="A3781" s="5">
        <v>15000</v>
      </c>
      <c r="B3781" s="5" t="s">
        <v>8218</v>
      </c>
    </row>
    <row r="3782" spans="1:2" x14ac:dyDescent="0.3">
      <c r="A3782" s="5">
        <v>2500</v>
      </c>
      <c r="B3782" s="5" t="s">
        <v>8218</v>
      </c>
    </row>
    <row r="3783" spans="1:2" x14ac:dyDescent="0.3">
      <c r="A3783" s="5">
        <v>4500</v>
      </c>
      <c r="B3783" s="5" t="s">
        <v>8218</v>
      </c>
    </row>
    <row r="3784" spans="1:2" x14ac:dyDescent="0.3">
      <c r="A3784" s="5">
        <v>2000</v>
      </c>
      <c r="B3784" s="5" t="s">
        <v>8218</v>
      </c>
    </row>
    <row r="3785" spans="1:2" x14ac:dyDescent="0.3">
      <c r="A3785" s="5">
        <v>1200</v>
      </c>
      <c r="B3785" s="5" t="s">
        <v>8218</v>
      </c>
    </row>
    <row r="3786" spans="1:2" x14ac:dyDescent="0.3">
      <c r="A3786" s="5">
        <v>1000</v>
      </c>
      <c r="B3786" s="5" t="s">
        <v>8218</v>
      </c>
    </row>
    <row r="3787" spans="1:2" x14ac:dyDescent="0.3">
      <c r="A3787" s="5">
        <v>2000</v>
      </c>
      <c r="B3787" s="5" t="s">
        <v>8218</v>
      </c>
    </row>
    <row r="3788" spans="1:2" x14ac:dyDescent="0.3">
      <c r="A3788" s="5">
        <v>6000</v>
      </c>
      <c r="B3788" s="5" t="s">
        <v>8218</v>
      </c>
    </row>
    <row r="3789" spans="1:2" x14ac:dyDescent="0.3">
      <c r="A3789" s="5">
        <v>350</v>
      </c>
      <c r="B3789" s="5" t="s">
        <v>8218</v>
      </c>
    </row>
    <row r="3790" spans="1:2" x14ac:dyDescent="0.3">
      <c r="A3790" s="5">
        <v>75000</v>
      </c>
      <c r="B3790" s="5" t="s">
        <v>8220</v>
      </c>
    </row>
    <row r="3791" spans="1:2" x14ac:dyDescent="0.3">
      <c r="A3791" s="5">
        <v>3550</v>
      </c>
      <c r="B3791" s="5" t="s">
        <v>8220</v>
      </c>
    </row>
    <row r="3792" spans="1:2" x14ac:dyDescent="0.3">
      <c r="A3792" s="5">
        <v>15000</v>
      </c>
      <c r="B3792" s="5" t="s">
        <v>8220</v>
      </c>
    </row>
    <row r="3793" spans="1:2" x14ac:dyDescent="0.3">
      <c r="A3793" s="5">
        <v>1500</v>
      </c>
      <c r="B3793" s="5" t="s">
        <v>8220</v>
      </c>
    </row>
    <row r="3794" spans="1:2" x14ac:dyDescent="0.3">
      <c r="A3794" s="5">
        <v>12500</v>
      </c>
      <c r="B3794" s="5" t="s">
        <v>8220</v>
      </c>
    </row>
    <row r="3795" spans="1:2" x14ac:dyDescent="0.3">
      <c r="A3795" s="5">
        <v>7000</v>
      </c>
      <c r="B3795" s="5" t="s">
        <v>8220</v>
      </c>
    </row>
    <row r="3796" spans="1:2" x14ac:dyDescent="0.3">
      <c r="A3796" s="5">
        <v>5000</v>
      </c>
      <c r="B3796" s="5" t="s">
        <v>8220</v>
      </c>
    </row>
    <row r="3797" spans="1:2" x14ac:dyDescent="0.3">
      <c r="A3797" s="5">
        <v>600</v>
      </c>
      <c r="B3797" s="5" t="s">
        <v>8220</v>
      </c>
    </row>
    <row r="3798" spans="1:2" x14ac:dyDescent="0.3">
      <c r="A3798" s="5">
        <v>22500</v>
      </c>
      <c r="B3798" s="5" t="s">
        <v>8220</v>
      </c>
    </row>
    <row r="3799" spans="1:2" x14ac:dyDescent="0.3">
      <c r="A3799" s="5">
        <v>6000</v>
      </c>
      <c r="B3799" s="5" t="s">
        <v>8220</v>
      </c>
    </row>
    <row r="3800" spans="1:2" x14ac:dyDescent="0.3">
      <c r="A3800" s="5">
        <v>70000</v>
      </c>
      <c r="B3800" s="5" t="s">
        <v>8220</v>
      </c>
    </row>
    <row r="3801" spans="1:2" x14ac:dyDescent="0.3">
      <c r="A3801" s="5">
        <v>10000</v>
      </c>
      <c r="B3801" s="5" t="s">
        <v>8220</v>
      </c>
    </row>
    <row r="3802" spans="1:2" x14ac:dyDescent="0.3">
      <c r="A3802" s="5">
        <v>22000</v>
      </c>
      <c r="B3802" s="5" t="s">
        <v>8220</v>
      </c>
    </row>
    <row r="3803" spans="1:2" x14ac:dyDescent="0.3">
      <c r="A3803" s="5">
        <v>5000</v>
      </c>
      <c r="B3803" s="5" t="s">
        <v>8220</v>
      </c>
    </row>
    <row r="3804" spans="1:2" x14ac:dyDescent="0.3">
      <c r="A3804" s="5">
        <v>3000</v>
      </c>
      <c r="B3804" s="5" t="s">
        <v>8220</v>
      </c>
    </row>
    <row r="3805" spans="1:2" x14ac:dyDescent="0.3">
      <c r="A3805" s="5">
        <v>12000</v>
      </c>
      <c r="B3805" s="5" t="s">
        <v>8220</v>
      </c>
    </row>
    <row r="3806" spans="1:2" x14ac:dyDescent="0.3">
      <c r="A3806" s="5">
        <v>8000</v>
      </c>
      <c r="B3806" s="5" t="s">
        <v>8220</v>
      </c>
    </row>
    <row r="3807" spans="1:2" x14ac:dyDescent="0.3">
      <c r="A3807" s="5">
        <v>150000</v>
      </c>
      <c r="B3807" s="5" t="s">
        <v>8220</v>
      </c>
    </row>
    <row r="3808" spans="1:2" x14ac:dyDescent="0.3">
      <c r="A3808" s="5">
        <v>7500</v>
      </c>
      <c r="B3808" s="5" t="s">
        <v>8220</v>
      </c>
    </row>
    <row r="3809" spans="1:2" x14ac:dyDescent="0.3">
      <c r="A3809" s="5">
        <v>1500</v>
      </c>
      <c r="B3809" s="5" t="s">
        <v>8220</v>
      </c>
    </row>
    <row r="3810" spans="1:2" x14ac:dyDescent="0.3">
      <c r="A3810" s="5">
        <v>1000</v>
      </c>
      <c r="B3810" s="5" t="s">
        <v>8218</v>
      </c>
    </row>
    <row r="3811" spans="1:2" x14ac:dyDescent="0.3">
      <c r="A3811" s="5">
        <v>2000</v>
      </c>
      <c r="B3811" s="5" t="s">
        <v>8218</v>
      </c>
    </row>
    <row r="3812" spans="1:2" x14ac:dyDescent="0.3">
      <c r="A3812" s="5">
        <v>1500</v>
      </c>
      <c r="B3812" s="5" t="s">
        <v>8218</v>
      </c>
    </row>
    <row r="3813" spans="1:2" x14ac:dyDescent="0.3">
      <c r="A3813" s="5">
        <v>250</v>
      </c>
      <c r="B3813" s="5" t="s">
        <v>8218</v>
      </c>
    </row>
    <row r="3814" spans="1:2" x14ac:dyDescent="0.3">
      <c r="A3814" s="5">
        <v>2000</v>
      </c>
      <c r="B3814" s="5" t="s">
        <v>8218</v>
      </c>
    </row>
    <row r="3815" spans="1:2" x14ac:dyDescent="0.3">
      <c r="A3815" s="5">
        <v>2100</v>
      </c>
      <c r="B3815" s="5" t="s">
        <v>8218</v>
      </c>
    </row>
    <row r="3816" spans="1:2" x14ac:dyDescent="0.3">
      <c r="A3816" s="5">
        <v>1500</v>
      </c>
      <c r="B3816" s="5" t="s">
        <v>8218</v>
      </c>
    </row>
    <row r="3817" spans="1:2" x14ac:dyDescent="0.3">
      <c r="A3817" s="5">
        <v>1000</v>
      </c>
      <c r="B3817" s="5" t="s">
        <v>8218</v>
      </c>
    </row>
    <row r="3818" spans="1:2" x14ac:dyDescent="0.3">
      <c r="A3818" s="5">
        <v>1500</v>
      </c>
      <c r="B3818" s="5" t="s">
        <v>8218</v>
      </c>
    </row>
    <row r="3819" spans="1:2" x14ac:dyDescent="0.3">
      <c r="A3819" s="5">
        <v>2000</v>
      </c>
      <c r="B3819" s="5" t="s">
        <v>8218</v>
      </c>
    </row>
    <row r="3820" spans="1:2" x14ac:dyDescent="0.3">
      <c r="A3820" s="5">
        <v>250</v>
      </c>
      <c r="B3820" s="5" t="s">
        <v>8218</v>
      </c>
    </row>
    <row r="3821" spans="1:2" x14ac:dyDescent="0.3">
      <c r="A3821" s="5">
        <v>1000</v>
      </c>
      <c r="B3821" s="5" t="s">
        <v>8218</v>
      </c>
    </row>
    <row r="3822" spans="1:2" x14ac:dyDescent="0.3">
      <c r="A3822" s="5">
        <v>300</v>
      </c>
      <c r="B3822" s="5" t="s">
        <v>8218</v>
      </c>
    </row>
    <row r="3823" spans="1:2" x14ac:dyDescent="0.3">
      <c r="A3823" s="5">
        <v>3500</v>
      </c>
      <c r="B3823" s="5" t="s">
        <v>8218</v>
      </c>
    </row>
    <row r="3824" spans="1:2" x14ac:dyDescent="0.3">
      <c r="A3824" s="5">
        <v>5000</v>
      </c>
      <c r="B3824" s="5" t="s">
        <v>8218</v>
      </c>
    </row>
    <row r="3825" spans="1:2" x14ac:dyDescent="0.3">
      <c r="A3825" s="5">
        <v>2500</v>
      </c>
      <c r="B3825" s="5" t="s">
        <v>8218</v>
      </c>
    </row>
    <row r="3826" spans="1:2" x14ac:dyDescent="0.3">
      <c r="A3826" s="5">
        <v>250</v>
      </c>
      <c r="B3826" s="5" t="s">
        <v>8218</v>
      </c>
    </row>
    <row r="3827" spans="1:2" x14ac:dyDescent="0.3">
      <c r="A3827" s="5">
        <v>5000</v>
      </c>
      <c r="B3827" s="5" t="s">
        <v>8218</v>
      </c>
    </row>
    <row r="3828" spans="1:2" x14ac:dyDescent="0.3">
      <c r="A3828" s="5">
        <v>600</v>
      </c>
      <c r="B3828" s="5" t="s">
        <v>8218</v>
      </c>
    </row>
    <row r="3829" spans="1:2" x14ac:dyDescent="0.3">
      <c r="A3829" s="5">
        <v>3000</v>
      </c>
      <c r="B3829" s="5" t="s">
        <v>8218</v>
      </c>
    </row>
    <row r="3830" spans="1:2" x14ac:dyDescent="0.3">
      <c r="A3830" s="5">
        <v>5000</v>
      </c>
      <c r="B3830" s="5" t="s">
        <v>8218</v>
      </c>
    </row>
    <row r="3831" spans="1:2" x14ac:dyDescent="0.3">
      <c r="A3831" s="5">
        <v>500</v>
      </c>
      <c r="B3831" s="5" t="s">
        <v>8218</v>
      </c>
    </row>
    <row r="3832" spans="1:2" x14ac:dyDescent="0.3">
      <c r="A3832" s="5">
        <v>100</v>
      </c>
      <c r="B3832" s="5" t="s">
        <v>8218</v>
      </c>
    </row>
    <row r="3833" spans="1:2" x14ac:dyDescent="0.3">
      <c r="A3833" s="5">
        <v>500</v>
      </c>
      <c r="B3833" s="5" t="s">
        <v>8218</v>
      </c>
    </row>
    <row r="3834" spans="1:2" x14ac:dyDescent="0.3">
      <c r="A3834" s="5">
        <v>1200</v>
      </c>
      <c r="B3834" s="5" t="s">
        <v>8218</v>
      </c>
    </row>
    <row r="3835" spans="1:2" x14ac:dyDescent="0.3">
      <c r="A3835" s="5">
        <v>1200</v>
      </c>
      <c r="B3835" s="5" t="s">
        <v>8218</v>
      </c>
    </row>
    <row r="3836" spans="1:2" x14ac:dyDescent="0.3">
      <c r="A3836" s="5">
        <v>3000</v>
      </c>
      <c r="B3836" s="5" t="s">
        <v>8218</v>
      </c>
    </row>
    <row r="3837" spans="1:2" x14ac:dyDescent="0.3">
      <c r="A3837" s="5">
        <v>200</v>
      </c>
      <c r="B3837" s="5" t="s">
        <v>8218</v>
      </c>
    </row>
    <row r="3838" spans="1:2" x14ac:dyDescent="0.3">
      <c r="A3838" s="5">
        <v>800</v>
      </c>
      <c r="B3838" s="5" t="s">
        <v>8218</v>
      </c>
    </row>
    <row r="3839" spans="1:2" x14ac:dyDescent="0.3">
      <c r="A3839" s="5">
        <v>2000</v>
      </c>
      <c r="B3839" s="5" t="s">
        <v>8218</v>
      </c>
    </row>
    <row r="3840" spans="1:2" x14ac:dyDescent="0.3">
      <c r="A3840" s="5">
        <v>100000</v>
      </c>
      <c r="B3840" s="5" t="s">
        <v>8218</v>
      </c>
    </row>
    <row r="3841" spans="1:2" x14ac:dyDescent="0.3">
      <c r="A3841" s="5">
        <v>2000</v>
      </c>
      <c r="B3841" s="5" t="s">
        <v>8218</v>
      </c>
    </row>
    <row r="3842" spans="1:2" x14ac:dyDescent="0.3">
      <c r="A3842" s="5">
        <v>1</v>
      </c>
      <c r="B3842" s="5" t="s">
        <v>8218</v>
      </c>
    </row>
    <row r="3843" spans="1:2" x14ac:dyDescent="0.3">
      <c r="A3843" s="5">
        <v>10000</v>
      </c>
      <c r="B3843" s="5" t="s">
        <v>8220</v>
      </c>
    </row>
    <row r="3844" spans="1:2" x14ac:dyDescent="0.3">
      <c r="A3844" s="5">
        <v>5000</v>
      </c>
      <c r="B3844" s="5" t="s">
        <v>8220</v>
      </c>
    </row>
    <row r="3845" spans="1:2" x14ac:dyDescent="0.3">
      <c r="A3845" s="5">
        <v>5000</v>
      </c>
      <c r="B3845" s="5" t="s">
        <v>8220</v>
      </c>
    </row>
    <row r="3846" spans="1:2" x14ac:dyDescent="0.3">
      <c r="A3846" s="5">
        <v>9800</v>
      </c>
      <c r="B3846" s="5" t="s">
        <v>8220</v>
      </c>
    </row>
    <row r="3847" spans="1:2" x14ac:dyDescent="0.3">
      <c r="A3847" s="5">
        <v>40000</v>
      </c>
      <c r="B3847" s="5" t="s">
        <v>8220</v>
      </c>
    </row>
    <row r="3848" spans="1:2" x14ac:dyDescent="0.3">
      <c r="A3848" s="5">
        <v>7000</v>
      </c>
      <c r="B3848" s="5" t="s">
        <v>8220</v>
      </c>
    </row>
    <row r="3849" spans="1:2" x14ac:dyDescent="0.3">
      <c r="A3849" s="5">
        <v>10500</v>
      </c>
      <c r="B3849" s="5" t="s">
        <v>8220</v>
      </c>
    </row>
    <row r="3850" spans="1:2" x14ac:dyDescent="0.3">
      <c r="A3850" s="5">
        <v>13000</v>
      </c>
      <c r="B3850" s="5" t="s">
        <v>8220</v>
      </c>
    </row>
    <row r="3851" spans="1:2" x14ac:dyDescent="0.3">
      <c r="A3851" s="5">
        <v>30000</v>
      </c>
      <c r="B3851" s="5" t="s">
        <v>8220</v>
      </c>
    </row>
    <row r="3852" spans="1:2" x14ac:dyDescent="0.3">
      <c r="A3852" s="5">
        <v>1000</v>
      </c>
      <c r="B3852" s="5" t="s">
        <v>8220</v>
      </c>
    </row>
    <row r="3853" spans="1:2" x14ac:dyDescent="0.3">
      <c r="A3853" s="5">
        <v>2500</v>
      </c>
      <c r="B3853" s="5" t="s">
        <v>8220</v>
      </c>
    </row>
    <row r="3854" spans="1:2" x14ac:dyDescent="0.3">
      <c r="A3854" s="5">
        <v>10000</v>
      </c>
      <c r="B3854" s="5" t="s">
        <v>8220</v>
      </c>
    </row>
    <row r="3855" spans="1:2" x14ac:dyDescent="0.3">
      <c r="A3855" s="5">
        <v>100000</v>
      </c>
      <c r="B3855" s="5" t="s">
        <v>8220</v>
      </c>
    </row>
    <row r="3856" spans="1:2" x14ac:dyDescent="0.3">
      <c r="A3856" s="5">
        <v>11000</v>
      </c>
      <c r="B3856" s="5" t="s">
        <v>8220</v>
      </c>
    </row>
    <row r="3857" spans="1:2" x14ac:dyDescent="0.3">
      <c r="A3857" s="5">
        <v>1000</v>
      </c>
      <c r="B3857" s="5" t="s">
        <v>8220</v>
      </c>
    </row>
    <row r="3858" spans="1:2" x14ac:dyDescent="0.3">
      <c r="A3858" s="5">
        <v>5000</v>
      </c>
      <c r="B3858" s="5" t="s">
        <v>8220</v>
      </c>
    </row>
    <row r="3859" spans="1:2" x14ac:dyDescent="0.3">
      <c r="A3859" s="5">
        <v>5000</v>
      </c>
      <c r="B3859" s="5" t="s">
        <v>8220</v>
      </c>
    </row>
    <row r="3860" spans="1:2" x14ac:dyDescent="0.3">
      <c r="A3860" s="5">
        <v>500</v>
      </c>
      <c r="B3860" s="5" t="s">
        <v>8220</v>
      </c>
    </row>
    <row r="3861" spans="1:2" x14ac:dyDescent="0.3">
      <c r="A3861" s="5">
        <v>2500</v>
      </c>
      <c r="B3861" s="5" t="s">
        <v>8220</v>
      </c>
    </row>
    <row r="3862" spans="1:2" x14ac:dyDescent="0.3">
      <c r="A3862" s="5">
        <v>6000</v>
      </c>
      <c r="B3862" s="5" t="s">
        <v>8220</v>
      </c>
    </row>
    <row r="3863" spans="1:2" x14ac:dyDescent="0.3">
      <c r="A3863" s="5">
        <v>2000</v>
      </c>
      <c r="B3863" s="5" t="s">
        <v>8220</v>
      </c>
    </row>
    <row r="3864" spans="1:2" x14ac:dyDescent="0.3">
      <c r="A3864" s="5">
        <v>7500</v>
      </c>
      <c r="B3864" s="5" t="s">
        <v>8220</v>
      </c>
    </row>
    <row r="3865" spans="1:2" x14ac:dyDescent="0.3">
      <c r="A3865" s="5">
        <v>6000</v>
      </c>
      <c r="B3865" s="5" t="s">
        <v>8220</v>
      </c>
    </row>
    <row r="3866" spans="1:2" x14ac:dyDescent="0.3">
      <c r="A3866" s="5">
        <v>5000</v>
      </c>
      <c r="B3866" s="5" t="s">
        <v>8220</v>
      </c>
    </row>
    <row r="3867" spans="1:2" x14ac:dyDescent="0.3">
      <c r="A3867" s="5">
        <v>2413</v>
      </c>
      <c r="B3867" s="5" t="s">
        <v>8220</v>
      </c>
    </row>
    <row r="3868" spans="1:2" x14ac:dyDescent="0.3">
      <c r="A3868" s="5">
        <v>2000</v>
      </c>
      <c r="B3868" s="5" t="s">
        <v>8220</v>
      </c>
    </row>
    <row r="3869" spans="1:2" x14ac:dyDescent="0.3">
      <c r="A3869" s="5">
        <v>2000</v>
      </c>
      <c r="B3869" s="5" t="s">
        <v>8220</v>
      </c>
    </row>
    <row r="3870" spans="1:2" x14ac:dyDescent="0.3">
      <c r="A3870" s="5">
        <v>5000</v>
      </c>
      <c r="B3870" s="5" t="s">
        <v>8219</v>
      </c>
    </row>
    <row r="3871" spans="1:2" x14ac:dyDescent="0.3">
      <c r="A3871" s="5">
        <v>13111</v>
      </c>
      <c r="B3871" s="5" t="s">
        <v>8219</v>
      </c>
    </row>
    <row r="3872" spans="1:2" x14ac:dyDescent="0.3">
      <c r="A3872" s="5">
        <v>10000</v>
      </c>
      <c r="B3872" s="5" t="s">
        <v>8219</v>
      </c>
    </row>
    <row r="3873" spans="1:2" x14ac:dyDescent="0.3">
      <c r="A3873" s="5">
        <v>1500</v>
      </c>
      <c r="B3873" s="5" t="s">
        <v>8219</v>
      </c>
    </row>
    <row r="3874" spans="1:2" x14ac:dyDescent="0.3">
      <c r="A3874" s="5">
        <v>15000</v>
      </c>
      <c r="B3874" s="5" t="s">
        <v>8219</v>
      </c>
    </row>
    <row r="3875" spans="1:2" x14ac:dyDescent="0.3">
      <c r="A3875" s="5">
        <v>5500</v>
      </c>
      <c r="B3875" s="5" t="s">
        <v>8219</v>
      </c>
    </row>
    <row r="3876" spans="1:2" x14ac:dyDescent="0.3">
      <c r="A3876" s="5">
        <v>620</v>
      </c>
      <c r="B3876" s="5" t="s">
        <v>8219</v>
      </c>
    </row>
    <row r="3877" spans="1:2" x14ac:dyDescent="0.3">
      <c r="A3877" s="5">
        <v>30000</v>
      </c>
      <c r="B3877" s="5" t="s">
        <v>8219</v>
      </c>
    </row>
    <row r="3878" spans="1:2" x14ac:dyDescent="0.3">
      <c r="A3878" s="5">
        <v>3900</v>
      </c>
      <c r="B3878" s="5" t="s">
        <v>8219</v>
      </c>
    </row>
    <row r="3879" spans="1:2" x14ac:dyDescent="0.3">
      <c r="A3879" s="5">
        <v>25000</v>
      </c>
      <c r="B3879" s="5" t="s">
        <v>8219</v>
      </c>
    </row>
    <row r="3880" spans="1:2" x14ac:dyDescent="0.3">
      <c r="A3880" s="5">
        <v>18000</v>
      </c>
      <c r="B3880" s="5" t="s">
        <v>8219</v>
      </c>
    </row>
    <row r="3881" spans="1:2" x14ac:dyDescent="0.3">
      <c r="A3881" s="5">
        <v>15000</v>
      </c>
      <c r="B3881" s="5" t="s">
        <v>8219</v>
      </c>
    </row>
    <row r="3882" spans="1:2" x14ac:dyDescent="0.3">
      <c r="A3882" s="5">
        <v>7500</v>
      </c>
      <c r="B3882" s="5" t="s">
        <v>8219</v>
      </c>
    </row>
    <row r="3883" spans="1:2" x14ac:dyDescent="0.3">
      <c r="A3883" s="5">
        <v>500</v>
      </c>
      <c r="B3883" s="5" t="s">
        <v>8219</v>
      </c>
    </row>
    <row r="3884" spans="1:2" x14ac:dyDescent="0.3">
      <c r="A3884" s="5">
        <v>30000</v>
      </c>
      <c r="B3884" s="5" t="s">
        <v>8219</v>
      </c>
    </row>
    <row r="3885" spans="1:2" x14ac:dyDescent="0.3">
      <c r="A3885" s="5">
        <v>15000</v>
      </c>
      <c r="B3885" s="5" t="s">
        <v>8219</v>
      </c>
    </row>
    <row r="3886" spans="1:2" x14ac:dyDescent="0.3">
      <c r="A3886" s="5">
        <v>10000</v>
      </c>
      <c r="B3886" s="5" t="s">
        <v>8219</v>
      </c>
    </row>
    <row r="3887" spans="1:2" x14ac:dyDescent="0.3">
      <c r="A3887" s="5">
        <v>375000</v>
      </c>
      <c r="B3887" s="5" t="s">
        <v>8219</v>
      </c>
    </row>
    <row r="3888" spans="1:2" x14ac:dyDescent="0.3">
      <c r="A3888" s="5">
        <v>10000</v>
      </c>
      <c r="B3888" s="5" t="s">
        <v>8219</v>
      </c>
    </row>
    <row r="3889" spans="1:2" x14ac:dyDescent="0.3">
      <c r="A3889" s="5">
        <v>2000</v>
      </c>
      <c r="B3889" s="5" t="s">
        <v>8219</v>
      </c>
    </row>
    <row r="3890" spans="1:2" x14ac:dyDescent="0.3">
      <c r="A3890" s="5">
        <v>2000</v>
      </c>
      <c r="B3890" s="5" t="s">
        <v>8220</v>
      </c>
    </row>
    <row r="3891" spans="1:2" x14ac:dyDescent="0.3">
      <c r="A3891" s="5">
        <v>8000</v>
      </c>
      <c r="B3891" s="5" t="s">
        <v>8220</v>
      </c>
    </row>
    <row r="3892" spans="1:2" x14ac:dyDescent="0.3">
      <c r="A3892" s="5">
        <v>15000</v>
      </c>
      <c r="B3892" s="5" t="s">
        <v>8220</v>
      </c>
    </row>
    <row r="3893" spans="1:2" x14ac:dyDescent="0.3">
      <c r="A3893" s="5">
        <v>800</v>
      </c>
      <c r="B3893" s="5" t="s">
        <v>8220</v>
      </c>
    </row>
    <row r="3894" spans="1:2" x14ac:dyDescent="0.3">
      <c r="A3894" s="5">
        <v>1000</v>
      </c>
      <c r="B3894" s="5" t="s">
        <v>8220</v>
      </c>
    </row>
    <row r="3895" spans="1:2" x14ac:dyDescent="0.3">
      <c r="A3895" s="5">
        <v>50000</v>
      </c>
      <c r="B3895" s="5" t="s">
        <v>8220</v>
      </c>
    </row>
    <row r="3896" spans="1:2" x14ac:dyDescent="0.3">
      <c r="A3896" s="5">
        <v>15000</v>
      </c>
      <c r="B3896" s="5" t="s">
        <v>8220</v>
      </c>
    </row>
    <row r="3897" spans="1:2" x14ac:dyDescent="0.3">
      <c r="A3897" s="5">
        <v>1000</v>
      </c>
      <c r="B3897" s="5" t="s">
        <v>8220</v>
      </c>
    </row>
    <row r="3898" spans="1:2" x14ac:dyDescent="0.3">
      <c r="A3898" s="5">
        <v>1600</v>
      </c>
      <c r="B3898" s="5" t="s">
        <v>8220</v>
      </c>
    </row>
    <row r="3899" spans="1:2" x14ac:dyDescent="0.3">
      <c r="A3899" s="5">
        <v>2500</v>
      </c>
      <c r="B3899" s="5" t="s">
        <v>8220</v>
      </c>
    </row>
    <row r="3900" spans="1:2" x14ac:dyDescent="0.3">
      <c r="A3900" s="5">
        <v>2500</v>
      </c>
      <c r="B3900" s="5" t="s">
        <v>8220</v>
      </c>
    </row>
    <row r="3901" spans="1:2" x14ac:dyDescent="0.3">
      <c r="A3901" s="5">
        <v>10000</v>
      </c>
      <c r="B3901" s="5" t="s">
        <v>8220</v>
      </c>
    </row>
    <row r="3902" spans="1:2" x14ac:dyDescent="0.3">
      <c r="A3902" s="5">
        <v>2500</v>
      </c>
      <c r="B3902" s="5" t="s">
        <v>8220</v>
      </c>
    </row>
    <row r="3903" spans="1:2" x14ac:dyDescent="0.3">
      <c r="A3903" s="5">
        <v>3000</v>
      </c>
      <c r="B3903" s="5" t="s">
        <v>8220</v>
      </c>
    </row>
    <row r="3904" spans="1:2" x14ac:dyDescent="0.3">
      <c r="A3904" s="5">
        <v>3000</v>
      </c>
      <c r="B3904" s="5" t="s">
        <v>8220</v>
      </c>
    </row>
    <row r="3905" spans="1:2" x14ac:dyDescent="0.3">
      <c r="A3905" s="5">
        <v>1500</v>
      </c>
      <c r="B3905" s="5" t="s">
        <v>8220</v>
      </c>
    </row>
    <row r="3906" spans="1:2" x14ac:dyDescent="0.3">
      <c r="A3906" s="5">
        <v>10000</v>
      </c>
      <c r="B3906" s="5" t="s">
        <v>8220</v>
      </c>
    </row>
    <row r="3907" spans="1:2" x14ac:dyDescent="0.3">
      <c r="A3907" s="5">
        <v>1500</v>
      </c>
      <c r="B3907" s="5" t="s">
        <v>8220</v>
      </c>
    </row>
    <row r="3908" spans="1:2" x14ac:dyDescent="0.3">
      <c r="A3908" s="5">
        <v>1500</v>
      </c>
      <c r="B3908" s="5" t="s">
        <v>8220</v>
      </c>
    </row>
    <row r="3909" spans="1:2" x14ac:dyDescent="0.3">
      <c r="A3909" s="5">
        <v>1000</v>
      </c>
      <c r="B3909" s="5" t="s">
        <v>8220</v>
      </c>
    </row>
    <row r="3910" spans="1:2" x14ac:dyDescent="0.3">
      <c r="A3910" s="5">
        <v>750</v>
      </c>
      <c r="B3910" s="5" t="s">
        <v>8220</v>
      </c>
    </row>
    <row r="3911" spans="1:2" x14ac:dyDescent="0.3">
      <c r="A3911" s="5">
        <v>60000</v>
      </c>
      <c r="B3911" s="5" t="s">
        <v>8220</v>
      </c>
    </row>
    <row r="3912" spans="1:2" x14ac:dyDescent="0.3">
      <c r="A3912" s="5">
        <v>6000</v>
      </c>
      <c r="B3912" s="5" t="s">
        <v>8220</v>
      </c>
    </row>
    <row r="3913" spans="1:2" x14ac:dyDescent="0.3">
      <c r="A3913" s="5">
        <v>8000</v>
      </c>
      <c r="B3913" s="5" t="s">
        <v>8220</v>
      </c>
    </row>
    <row r="3914" spans="1:2" x14ac:dyDescent="0.3">
      <c r="A3914" s="5">
        <v>15000</v>
      </c>
      <c r="B3914" s="5" t="s">
        <v>8220</v>
      </c>
    </row>
    <row r="3915" spans="1:2" x14ac:dyDescent="0.3">
      <c r="A3915" s="5">
        <v>10000</v>
      </c>
      <c r="B3915" s="5" t="s">
        <v>8220</v>
      </c>
    </row>
    <row r="3916" spans="1:2" x14ac:dyDescent="0.3">
      <c r="A3916" s="5">
        <v>2500</v>
      </c>
      <c r="B3916" s="5" t="s">
        <v>8220</v>
      </c>
    </row>
    <row r="3917" spans="1:2" x14ac:dyDescent="0.3">
      <c r="A3917" s="5">
        <v>1500</v>
      </c>
      <c r="B3917" s="5" t="s">
        <v>8220</v>
      </c>
    </row>
    <row r="3918" spans="1:2" x14ac:dyDescent="0.3">
      <c r="A3918" s="5">
        <v>2000</v>
      </c>
      <c r="B3918" s="5" t="s">
        <v>8220</v>
      </c>
    </row>
    <row r="3919" spans="1:2" x14ac:dyDescent="0.3">
      <c r="A3919" s="5">
        <v>3500</v>
      </c>
      <c r="B3919" s="5" t="s">
        <v>8220</v>
      </c>
    </row>
    <row r="3920" spans="1:2" x14ac:dyDescent="0.3">
      <c r="A3920" s="5">
        <v>60000</v>
      </c>
      <c r="B3920" s="5" t="s">
        <v>8220</v>
      </c>
    </row>
    <row r="3921" spans="1:2" x14ac:dyDescent="0.3">
      <c r="A3921" s="5">
        <v>5000</v>
      </c>
      <c r="B3921" s="5" t="s">
        <v>8220</v>
      </c>
    </row>
    <row r="3922" spans="1:2" x14ac:dyDescent="0.3">
      <c r="A3922" s="5">
        <v>2500</v>
      </c>
      <c r="B3922" s="5" t="s">
        <v>8220</v>
      </c>
    </row>
    <row r="3923" spans="1:2" x14ac:dyDescent="0.3">
      <c r="A3923" s="5">
        <v>3000</v>
      </c>
      <c r="B3923" s="5" t="s">
        <v>8220</v>
      </c>
    </row>
    <row r="3924" spans="1:2" x14ac:dyDescent="0.3">
      <c r="A3924" s="5">
        <v>750</v>
      </c>
      <c r="B3924" s="5" t="s">
        <v>8220</v>
      </c>
    </row>
    <row r="3925" spans="1:2" x14ac:dyDescent="0.3">
      <c r="A3925" s="5">
        <v>11500</v>
      </c>
      <c r="B3925" s="5" t="s">
        <v>8220</v>
      </c>
    </row>
    <row r="3926" spans="1:2" x14ac:dyDescent="0.3">
      <c r="A3926" s="5">
        <v>15000</v>
      </c>
      <c r="B3926" s="5" t="s">
        <v>8220</v>
      </c>
    </row>
    <row r="3927" spans="1:2" x14ac:dyDescent="0.3">
      <c r="A3927" s="5">
        <v>150</v>
      </c>
      <c r="B3927" s="5" t="s">
        <v>8220</v>
      </c>
    </row>
    <row r="3928" spans="1:2" x14ac:dyDescent="0.3">
      <c r="A3928" s="5">
        <v>5000</v>
      </c>
      <c r="B3928" s="5" t="s">
        <v>8220</v>
      </c>
    </row>
    <row r="3929" spans="1:2" x14ac:dyDescent="0.3">
      <c r="A3929" s="5">
        <v>2500</v>
      </c>
      <c r="B3929" s="5" t="s">
        <v>8220</v>
      </c>
    </row>
    <row r="3930" spans="1:2" x14ac:dyDescent="0.3">
      <c r="A3930" s="5">
        <v>5000</v>
      </c>
      <c r="B3930" s="5" t="s">
        <v>8220</v>
      </c>
    </row>
    <row r="3931" spans="1:2" x14ac:dyDescent="0.3">
      <c r="A3931" s="5">
        <v>20000</v>
      </c>
      <c r="B3931" s="5" t="s">
        <v>8220</v>
      </c>
    </row>
    <row r="3932" spans="1:2" x14ac:dyDescent="0.3">
      <c r="A3932" s="5">
        <v>10000</v>
      </c>
      <c r="B3932" s="5" t="s">
        <v>8220</v>
      </c>
    </row>
    <row r="3933" spans="1:2" x14ac:dyDescent="0.3">
      <c r="A3933" s="5">
        <v>8000</v>
      </c>
      <c r="B3933" s="5" t="s">
        <v>8220</v>
      </c>
    </row>
    <row r="3934" spans="1:2" x14ac:dyDescent="0.3">
      <c r="A3934" s="5">
        <v>12000</v>
      </c>
      <c r="B3934" s="5" t="s">
        <v>8220</v>
      </c>
    </row>
    <row r="3935" spans="1:2" x14ac:dyDescent="0.3">
      <c r="A3935" s="5">
        <v>7000</v>
      </c>
      <c r="B3935" s="5" t="s">
        <v>8220</v>
      </c>
    </row>
    <row r="3936" spans="1:2" x14ac:dyDescent="0.3">
      <c r="A3936" s="5">
        <v>5000</v>
      </c>
      <c r="B3936" s="5" t="s">
        <v>8220</v>
      </c>
    </row>
    <row r="3937" spans="1:2" x14ac:dyDescent="0.3">
      <c r="A3937" s="5">
        <v>3000</v>
      </c>
      <c r="B3937" s="5" t="s">
        <v>8220</v>
      </c>
    </row>
    <row r="3938" spans="1:2" x14ac:dyDescent="0.3">
      <c r="A3938" s="5">
        <v>20000</v>
      </c>
      <c r="B3938" s="5" t="s">
        <v>8220</v>
      </c>
    </row>
    <row r="3939" spans="1:2" x14ac:dyDescent="0.3">
      <c r="A3939" s="5">
        <v>2885</v>
      </c>
      <c r="B3939" s="5" t="s">
        <v>8220</v>
      </c>
    </row>
    <row r="3940" spans="1:2" x14ac:dyDescent="0.3">
      <c r="A3940" s="5">
        <v>3255</v>
      </c>
      <c r="B3940" s="5" t="s">
        <v>8220</v>
      </c>
    </row>
    <row r="3941" spans="1:2" x14ac:dyDescent="0.3">
      <c r="A3941" s="5">
        <v>5000</v>
      </c>
      <c r="B3941" s="5" t="s">
        <v>8220</v>
      </c>
    </row>
    <row r="3942" spans="1:2" x14ac:dyDescent="0.3">
      <c r="A3942" s="5">
        <v>5000</v>
      </c>
      <c r="B3942" s="5" t="s">
        <v>8220</v>
      </c>
    </row>
    <row r="3943" spans="1:2" x14ac:dyDescent="0.3">
      <c r="A3943" s="5">
        <v>5500</v>
      </c>
      <c r="B3943" s="5" t="s">
        <v>8220</v>
      </c>
    </row>
    <row r="3944" spans="1:2" x14ac:dyDescent="0.3">
      <c r="A3944" s="5">
        <v>1200</v>
      </c>
      <c r="B3944" s="5" t="s">
        <v>8220</v>
      </c>
    </row>
    <row r="3945" spans="1:2" x14ac:dyDescent="0.3">
      <c r="A3945" s="5">
        <v>5000</v>
      </c>
      <c r="B3945" s="5" t="s">
        <v>8220</v>
      </c>
    </row>
    <row r="3946" spans="1:2" x14ac:dyDescent="0.3">
      <c r="A3946" s="5">
        <v>5000</v>
      </c>
      <c r="B3946" s="5" t="s">
        <v>8220</v>
      </c>
    </row>
    <row r="3947" spans="1:2" x14ac:dyDescent="0.3">
      <c r="A3947" s="5">
        <v>2000</v>
      </c>
      <c r="B3947" s="5" t="s">
        <v>8220</v>
      </c>
    </row>
    <row r="3948" spans="1:2" x14ac:dyDescent="0.3">
      <c r="A3948" s="5">
        <v>6000</v>
      </c>
      <c r="B3948" s="5" t="s">
        <v>8220</v>
      </c>
    </row>
    <row r="3949" spans="1:2" x14ac:dyDescent="0.3">
      <c r="A3949" s="5">
        <v>3000</v>
      </c>
      <c r="B3949" s="5" t="s">
        <v>8220</v>
      </c>
    </row>
    <row r="3950" spans="1:2" x14ac:dyDescent="0.3">
      <c r="A3950" s="5">
        <v>30000</v>
      </c>
      <c r="B3950" s="5" t="s">
        <v>8220</v>
      </c>
    </row>
    <row r="3951" spans="1:2" x14ac:dyDescent="0.3">
      <c r="A3951" s="5">
        <v>10000</v>
      </c>
      <c r="B3951" s="5" t="s">
        <v>8220</v>
      </c>
    </row>
    <row r="3952" spans="1:2" x14ac:dyDescent="0.3">
      <c r="A3952" s="5">
        <v>4000</v>
      </c>
      <c r="B3952" s="5" t="s">
        <v>8220</v>
      </c>
    </row>
    <row r="3953" spans="1:2" x14ac:dyDescent="0.3">
      <c r="A3953" s="5">
        <v>200000</v>
      </c>
      <c r="B3953" s="5" t="s">
        <v>8220</v>
      </c>
    </row>
    <row r="3954" spans="1:2" x14ac:dyDescent="0.3">
      <c r="A3954" s="5">
        <v>26000</v>
      </c>
      <c r="B3954" s="5" t="s">
        <v>8220</v>
      </c>
    </row>
    <row r="3955" spans="1:2" x14ac:dyDescent="0.3">
      <c r="A3955" s="5">
        <v>17600</v>
      </c>
      <c r="B3955" s="5" t="s">
        <v>8220</v>
      </c>
    </row>
    <row r="3956" spans="1:2" x14ac:dyDescent="0.3">
      <c r="A3956" s="5">
        <v>25000</v>
      </c>
      <c r="B3956" s="5" t="s">
        <v>8220</v>
      </c>
    </row>
    <row r="3957" spans="1:2" x14ac:dyDescent="0.3">
      <c r="A3957" s="5">
        <v>1750</v>
      </c>
      <c r="B3957" s="5" t="s">
        <v>8220</v>
      </c>
    </row>
    <row r="3958" spans="1:2" x14ac:dyDescent="0.3">
      <c r="A3958" s="5">
        <v>5500</v>
      </c>
      <c r="B3958" s="5" t="s">
        <v>8220</v>
      </c>
    </row>
    <row r="3959" spans="1:2" x14ac:dyDescent="0.3">
      <c r="A3959" s="5">
        <v>28000</v>
      </c>
      <c r="B3959" s="5" t="s">
        <v>8220</v>
      </c>
    </row>
    <row r="3960" spans="1:2" x14ac:dyDescent="0.3">
      <c r="A3960" s="5">
        <v>2000</v>
      </c>
      <c r="B3960" s="5" t="s">
        <v>8220</v>
      </c>
    </row>
    <row r="3961" spans="1:2" x14ac:dyDescent="0.3">
      <c r="A3961" s="5">
        <v>1200</v>
      </c>
      <c r="B3961" s="5" t="s">
        <v>8220</v>
      </c>
    </row>
    <row r="3962" spans="1:2" x14ac:dyDescent="0.3">
      <c r="A3962" s="5">
        <v>3000</v>
      </c>
      <c r="B3962" s="5" t="s">
        <v>8220</v>
      </c>
    </row>
    <row r="3963" spans="1:2" x14ac:dyDescent="0.3">
      <c r="A3963" s="5">
        <v>5000</v>
      </c>
      <c r="B3963" s="5" t="s">
        <v>8220</v>
      </c>
    </row>
    <row r="3964" spans="1:2" x14ac:dyDescent="0.3">
      <c r="A3964" s="5">
        <v>1400</v>
      </c>
      <c r="B3964" s="5" t="s">
        <v>8220</v>
      </c>
    </row>
    <row r="3965" spans="1:2" x14ac:dyDescent="0.3">
      <c r="A3965" s="5">
        <v>10000</v>
      </c>
      <c r="B3965" s="5" t="s">
        <v>8220</v>
      </c>
    </row>
    <row r="3966" spans="1:2" x14ac:dyDescent="0.3">
      <c r="A3966" s="5">
        <v>2000</v>
      </c>
      <c r="B3966" s="5" t="s">
        <v>8220</v>
      </c>
    </row>
    <row r="3967" spans="1:2" x14ac:dyDescent="0.3">
      <c r="A3967" s="5">
        <v>2000</v>
      </c>
      <c r="B3967" s="5" t="s">
        <v>8220</v>
      </c>
    </row>
    <row r="3968" spans="1:2" x14ac:dyDescent="0.3">
      <c r="A3968" s="5">
        <v>7500</v>
      </c>
      <c r="B3968" s="5" t="s">
        <v>8220</v>
      </c>
    </row>
    <row r="3969" spans="1:2" x14ac:dyDescent="0.3">
      <c r="A3969" s="5">
        <v>1700</v>
      </c>
      <c r="B3969" s="5" t="s">
        <v>8220</v>
      </c>
    </row>
    <row r="3970" spans="1:2" x14ac:dyDescent="0.3">
      <c r="A3970" s="5">
        <v>5000</v>
      </c>
      <c r="B3970" s="5" t="s">
        <v>8220</v>
      </c>
    </row>
    <row r="3971" spans="1:2" x14ac:dyDescent="0.3">
      <c r="A3971" s="5">
        <v>2825</v>
      </c>
      <c r="B3971" s="5" t="s">
        <v>8220</v>
      </c>
    </row>
    <row r="3972" spans="1:2" x14ac:dyDescent="0.3">
      <c r="A3972" s="5">
        <v>15000</v>
      </c>
      <c r="B3972" s="5" t="s">
        <v>8220</v>
      </c>
    </row>
    <row r="3973" spans="1:2" x14ac:dyDescent="0.3">
      <c r="A3973" s="5">
        <v>14000</v>
      </c>
      <c r="B3973" s="5" t="s">
        <v>8220</v>
      </c>
    </row>
    <row r="3974" spans="1:2" x14ac:dyDescent="0.3">
      <c r="A3974" s="5">
        <v>1000</v>
      </c>
      <c r="B3974" s="5" t="s">
        <v>8220</v>
      </c>
    </row>
    <row r="3975" spans="1:2" x14ac:dyDescent="0.3">
      <c r="A3975" s="5">
        <v>5000</v>
      </c>
      <c r="B3975" s="5" t="s">
        <v>8220</v>
      </c>
    </row>
    <row r="3976" spans="1:2" x14ac:dyDescent="0.3">
      <c r="A3976" s="5">
        <v>1000</v>
      </c>
      <c r="B3976" s="5" t="s">
        <v>8220</v>
      </c>
    </row>
    <row r="3977" spans="1:2" x14ac:dyDescent="0.3">
      <c r="A3977" s="5">
        <v>678</v>
      </c>
      <c r="B3977" s="5" t="s">
        <v>8220</v>
      </c>
    </row>
    <row r="3978" spans="1:2" x14ac:dyDescent="0.3">
      <c r="A3978" s="5">
        <v>1300</v>
      </c>
      <c r="B3978" s="5" t="s">
        <v>8220</v>
      </c>
    </row>
    <row r="3979" spans="1:2" x14ac:dyDescent="0.3">
      <c r="A3979" s="5">
        <v>90000</v>
      </c>
      <c r="B3979" s="5" t="s">
        <v>8220</v>
      </c>
    </row>
    <row r="3980" spans="1:2" x14ac:dyDescent="0.3">
      <c r="A3980" s="5">
        <v>2000</v>
      </c>
      <c r="B3980" s="5" t="s">
        <v>8220</v>
      </c>
    </row>
    <row r="3981" spans="1:2" x14ac:dyDescent="0.3">
      <c r="A3981" s="5">
        <v>6000</v>
      </c>
      <c r="B3981" s="5" t="s">
        <v>8220</v>
      </c>
    </row>
    <row r="3982" spans="1:2" x14ac:dyDescent="0.3">
      <c r="A3982" s="5">
        <v>2500</v>
      </c>
      <c r="B3982" s="5" t="s">
        <v>8220</v>
      </c>
    </row>
    <row r="3983" spans="1:2" x14ac:dyDescent="0.3">
      <c r="A3983" s="5">
        <v>30000</v>
      </c>
      <c r="B3983" s="5" t="s">
        <v>8220</v>
      </c>
    </row>
    <row r="3984" spans="1:2" x14ac:dyDescent="0.3">
      <c r="A3984" s="5">
        <v>850</v>
      </c>
      <c r="B3984" s="5" t="s">
        <v>8220</v>
      </c>
    </row>
    <row r="3985" spans="1:2" x14ac:dyDescent="0.3">
      <c r="A3985" s="5">
        <v>11140</v>
      </c>
      <c r="B3985" s="5" t="s">
        <v>8220</v>
      </c>
    </row>
    <row r="3986" spans="1:2" x14ac:dyDescent="0.3">
      <c r="A3986" s="5">
        <v>1500</v>
      </c>
      <c r="B3986" s="5" t="s">
        <v>8220</v>
      </c>
    </row>
    <row r="3987" spans="1:2" x14ac:dyDescent="0.3">
      <c r="A3987" s="5">
        <v>2000</v>
      </c>
      <c r="B3987" s="5" t="s">
        <v>8220</v>
      </c>
    </row>
    <row r="3988" spans="1:2" x14ac:dyDescent="0.3">
      <c r="A3988" s="5">
        <v>5000</v>
      </c>
      <c r="B3988" s="5" t="s">
        <v>8220</v>
      </c>
    </row>
    <row r="3989" spans="1:2" x14ac:dyDescent="0.3">
      <c r="A3989" s="5">
        <v>400</v>
      </c>
      <c r="B3989" s="5" t="s">
        <v>8220</v>
      </c>
    </row>
    <row r="3990" spans="1:2" x14ac:dyDescent="0.3">
      <c r="A3990" s="5">
        <v>1500</v>
      </c>
      <c r="B3990" s="5" t="s">
        <v>8220</v>
      </c>
    </row>
    <row r="3991" spans="1:2" x14ac:dyDescent="0.3">
      <c r="A3991" s="5">
        <v>3000</v>
      </c>
      <c r="B3991" s="5" t="s">
        <v>8220</v>
      </c>
    </row>
    <row r="3992" spans="1:2" x14ac:dyDescent="0.3">
      <c r="A3992" s="5">
        <v>1650</v>
      </c>
      <c r="B3992" s="5" t="s">
        <v>8220</v>
      </c>
    </row>
    <row r="3993" spans="1:2" x14ac:dyDescent="0.3">
      <c r="A3993" s="5">
        <v>500</v>
      </c>
      <c r="B3993" s="5" t="s">
        <v>8220</v>
      </c>
    </row>
    <row r="3994" spans="1:2" x14ac:dyDescent="0.3">
      <c r="A3994" s="5">
        <v>10000</v>
      </c>
      <c r="B3994" s="5" t="s">
        <v>8220</v>
      </c>
    </row>
    <row r="3995" spans="1:2" x14ac:dyDescent="0.3">
      <c r="A3995" s="5">
        <v>50000</v>
      </c>
      <c r="B3995" s="5" t="s">
        <v>8220</v>
      </c>
    </row>
    <row r="3996" spans="1:2" x14ac:dyDescent="0.3">
      <c r="A3996" s="5">
        <v>2000</v>
      </c>
      <c r="B3996" s="5" t="s">
        <v>8220</v>
      </c>
    </row>
    <row r="3997" spans="1:2" x14ac:dyDescent="0.3">
      <c r="A3997" s="5">
        <v>200</v>
      </c>
      <c r="B3997" s="5" t="s">
        <v>8220</v>
      </c>
    </row>
    <row r="3998" spans="1:2" x14ac:dyDescent="0.3">
      <c r="A3998" s="5">
        <v>3000</v>
      </c>
      <c r="B3998" s="5" t="s">
        <v>8220</v>
      </c>
    </row>
    <row r="3999" spans="1:2" x14ac:dyDescent="0.3">
      <c r="A3999" s="5">
        <v>3000</v>
      </c>
      <c r="B3999" s="5" t="s">
        <v>8220</v>
      </c>
    </row>
    <row r="4000" spans="1:2" x14ac:dyDescent="0.3">
      <c r="A4000" s="5">
        <v>1250</v>
      </c>
      <c r="B4000" s="5" t="s">
        <v>8220</v>
      </c>
    </row>
    <row r="4001" spans="1:2" x14ac:dyDescent="0.3">
      <c r="A4001" s="5">
        <v>7000</v>
      </c>
      <c r="B4001" s="5" t="s">
        <v>8220</v>
      </c>
    </row>
    <row r="4002" spans="1:2" x14ac:dyDescent="0.3">
      <c r="A4002" s="5">
        <v>8000</v>
      </c>
      <c r="B4002" s="5" t="s">
        <v>8220</v>
      </c>
    </row>
    <row r="4003" spans="1:2" x14ac:dyDescent="0.3">
      <c r="A4003" s="5">
        <v>1200</v>
      </c>
      <c r="B4003" s="5" t="s">
        <v>8220</v>
      </c>
    </row>
    <row r="4004" spans="1:2" x14ac:dyDescent="0.3">
      <c r="A4004" s="5">
        <v>1250</v>
      </c>
      <c r="B4004" s="5" t="s">
        <v>8220</v>
      </c>
    </row>
    <row r="4005" spans="1:2" x14ac:dyDescent="0.3">
      <c r="A4005" s="5">
        <v>2000</v>
      </c>
      <c r="B4005" s="5" t="s">
        <v>8220</v>
      </c>
    </row>
    <row r="4006" spans="1:2" x14ac:dyDescent="0.3">
      <c r="A4006" s="5">
        <v>500</v>
      </c>
      <c r="B4006" s="5" t="s">
        <v>8220</v>
      </c>
    </row>
    <row r="4007" spans="1:2" x14ac:dyDescent="0.3">
      <c r="A4007" s="5">
        <v>3000</v>
      </c>
      <c r="B4007" s="5" t="s">
        <v>8220</v>
      </c>
    </row>
    <row r="4008" spans="1:2" x14ac:dyDescent="0.3">
      <c r="A4008" s="5">
        <v>30000</v>
      </c>
      <c r="B4008" s="5" t="s">
        <v>8220</v>
      </c>
    </row>
    <row r="4009" spans="1:2" x14ac:dyDescent="0.3">
      <c r="A4009" s="5">
        <v>2000</v>
      </c>
      <c r="B4009" s="5" t="s">
        <v>8220</v>
      </c>
    </row>
    <row r="4010" spans="1:2" x14ac:dyDescent="0.3">
      <c r="A4010" s="5">
        <v>1000</v>
      </c>
      <c r="B4010" s="5" t="s">
        <v>8220</v>
      </c>
    </row>
    <row r="4011" spans="1:2" x14ac:dyDescent="0.3">
      <c r="A4011" s="5">
        <v>1930</v>
      </c>
      <c r="B4011" s="5" t="s">
        <v>8220</v>
      </c>
    </row>
    <row r="4012" spans="1:2" x14ac:dyDescent="0.3">
      <c r="A4012" s="5">
        <v>7200</v>
      </c>
      <c r="B4012" s="5" t="s">
        <v>8220</v>
      </c>
    </row>
    <row r="4013" spans="1:2" x14ac:dyDescent="0.3">
      <c r="A4013" s="5">
        <v>250</v>
      </c>
      <c r="B4013" s="5" t="s">
        <v>8220</v>
      </c>
    </row>
    <row r="4014" spans="1:2" x14ac:dyDescent="0.3">
      <c r="A4014" s="5">
        <v>575</v>
      </c>
      <c r="B4014" s="5" t="s">
        <v>8220</v>
      </c>
    </row>
    <row r="4015" spans="1:2" x14ac:dyDescent="0.3">
      <c r="A4015" s="5">
        <v>2000</v>
      </c>
      <c r="B4015" s="5" t="s">
        <v>8220</v>
      </c>
    </row>
    <row r="4016" spans="1:2" x14ac:dyDescent="0.3">
      <c r="A4016" s="5">
        <v>9000</v>
      </c>
      <c r="B4016" s="5" t="s">
        <v>8220</v>
      </c>
    </row>
    <row r="4017" spans="1:2" x14ac:dyDescent="0.3">
      <c r="A4017" s="5">
        <v>7000</v>
      </c>
      <c r="B4017" s="5" t="s">
        <v>8220</v>
      </c>
    </row>
    <row r="4018" spans="1:2" x14ac:dyDescent="0.3">
      <c r="A4018" s="5">
        <v>500</v>
      </c>
      <c r="B4018" s="5" t="s">
        <v>8220</v>
      </c>
    </row>
    <row r="4019" spans="1:2" x14ac:dyDescent="0.3">
      <c r="A4019" s="5">
        <v>10000</v>
      </c>
      <c r="B4019" s="5" t="s">
        <v>8220</v>
      </c>
    </row>
    <row r="4020" spans="1:2" x14ac:dyDescent="0.3">
      <c r="A4020" s="5">
        <v>1500</v>
      </c>
      <c r="B4020" s="5" t="s">
        <v>8220</v>
      </c>
    </row>
    <row r="4021" spans="1:2" x14ac:dyDescent="0.3">
      <c r="A4021" s="5">
        <v>3500</v>
      </c>
      <c r="B4021" s="5" t="s">
        <v>8220</v>
      </c>
    </row>
    <row r="4022" spans="1:2" x14ac:dyDescent="0.3">
      <c r="A4022" s="5">
        <v>600</v>
      </c>
      <c r="B4022" s="5" t="s">
        <v>8220</v>
      </c>
    </row>
    <row r="4023" spans="1:2" x14ac:dyDescent="0.3">
      <c r="A4023" s="5">
        <v>15000</v>
      </c>
      <c r="B4023" s="5" t="s">
        <v>8220</v>
      </c>
    </row>
    <row r="4024" spans="1:2" x14ac:dyDescent="0.3">
      <c r="A4024" s="5">
        <v>18000</v>
      </c>
      <c r="B4024" s="5" t="s">
        <v>8220</v>
      </c>
    </row>
    <row r="4025" spans="1:2" x14ac:dyDescent="0.3">
      <c r="A4025" s="5">
        <v>7000</v>
      </c>
      <c r="B4025" s="5" t="s">
        <v>8220</v>
      </c>
    </row>
    <row r="4026" spans="1:2" x14ac:dyDescent="0.3">
      <c r="A4026" s="5">
        <v>800</v>
      </c>
      <c r="B4026" s="5" t="s">
        <v>8220</v>
      </c>
    </row>
    <row r="4027" spans="1:2" x14ac:dyDescent="0.3">
      <c r="A4027" s="5">
        <v>5000</v>
      </c>
      <c r="B4027" s="5" t="s">
        <v>8220</v>
      </c>
    </row>
    <row r="4028" spans="1:2" x14ac:dyDescent="0.3">
      <c r="A4028" s="5">
        <v>4000</v>
      </c>
      <c r="B4028" s="5" t="s">
        <v>8220</v>
      </c>
    </row>
    <row r="4029" spans="1:2" x14ac:dyDescent="0.3">
      <c r="A4029" s="5">
        <v>3000</v>
      </c>
      <c r="B4029" s="5" t="s">
        <v>8220</v>
      </c>
    </row>
    <row r="4030" spans="1:2" x14ac:dyDescent="0.3">
      <c r="A4030" s="5">
        <v>2000</v>
      </c>
      <c r="B4030" s="5" t="s">
        <v>8220</v>
      </c>
    </row>
    <row r="4031" spans="1:2" x14ac:dyDescent="0.3">
      <c r="A4031" s="5">
        <v>20000</v>
      </c>
      <c r="B4031" s="5" t="s">
        <v>8220</v>
      </c>
    </row>
    <row r="4032" spans="1:2" x14ac:dyDescent="0.3">
      <c r="A4032" s="5">
        <v>2500</v>
      </c>
      <c r="B4032" s="5" t="s">
        <v>8220</v>
      </c>
    </row>
    <row r="4033" spans="1:2" x14ac:dyDescent="0.3">
      <c r="A4033" s="5">
        <v>5000</v>
      </c>
      <c r="B4033" s="5" t="s">
        <v>8220</v>
      </c>
    </row>
    <row r="4034" spans="1:2" x14ac:dyDescent="0.3">
      <c r="A4034" s="5">
        <v>6048</v>
      </c>
      <c r="B4034" s="5" t="s">
        <v>8220</v>
      </c>
    </row>
    <row r="4035" spans="1:2" x14ac:dyDescent="0.3">
      <c r="A4035" s="5">
        <v>23900</v>
      </c>
      <c r="B4035" s="5" t="s">
        <v>8220</v>
      </c>
    </row>
    <row r="4036" spans="1:2" x14ac:dyDescent="0.3">
      <c r="A4036" s="5">
        <v>13500</v>
      </c>
      <c r="B4036" s="5" t="s">
        <v>8220</v>
      </c>
    </row>
    <row r="4037" spans="1:2" x14ac:dyDescent="0.3">
      <c r="A4037" s="5">
        <v>10000</v>
      </c>
      <c r="B4037" s="5" t="s">
        <v>8220</v>
      </c>
    </row>
    <row r="4038" spans="1:2" x14ac:dyDescent="0.3">
      <c r="A4038" s="5">
        <v>6000</v>
      </c>
      <c r="B4038" s="5" t="s">
        <v>8220</v>
      </c>
    </row>
    <row r="4039" spans="1:2" x14ac:dyDescent="0.3">
      <c r="A4039" s="5">
        <v>700</v>
      </c>
      <c r="B4039" s="5" t="s">
        <v>8220</v>
      </c>
    </row>
    <row r="4040" spans="1:2" x14ac:dyDescent="0.3">
      <c r="A4040" s="5">
        <v>2500</v>
      </c>
      <c r="B4040" s="5" t="s">
        <v>8220</v>
      </c>
    </row>
    <row r="4041" spans="1:2" x14ac:dyDescent="0.3">
      <c r="A4041" s="5">
        <v>500</v>
      </c>
      <c r="B4041" s="5" t="s">
        <v>8220</v>
      </c>
    </row>
    <row r="4042" spans="1:2" x14ac:dyDescent="0.3">
      <c r="A4042" s="5">
        <v>8000</v>
      </c>
      <c r="B4042" s="5" t="s">
        <v>8220</v>
      </c>
    </row>
    <row r="4043" spans="1:2" x14ac:dyDescent="0.3">
      <c r="A4043" s="5">
        <v>5000</v>
      </c>
      <c r="B4043" s="5" t="s">
        <v>8220</v>
      </c>
    </row>
    <row r="4044" spans="1:2" x14ac:dyDescent="0.3">
      <c r="A4044" s="5">
        <v>10000</v>
      </c>
      <c r="B4044" s="5" t="s">
        <v>8220</v>
      </c>
    </row>
    <row r="4045" spans="1:2" x14ac:dyDescent="0.3">
      <c r="A4045" s="5">
        <v>300</v>
      </c>
      <c r="B4045" s="5" t="s">
        <v>8220</v>
      </c>
    </row>
    <row r="4046" spans="1:2" x14ac:dyDescent="0.3">
      <c r="A4046" s="5">
        <v>600</v>
      </c>
      <c r="B4046" s="5" t="s">
        <v>8220</v>
      </c>
    </row>
    <row r="4047" spans="1:2" x14ac:dyDescent="0.3">
      <c r="A4047" s="5">
        <v>5000</v>
      </c>
      <c r="B4047" s="5" t="s">
        <v>8220</v>
      </c>
    </row>
    <row r="4048" spans="1:2" x14ac:dyDescent="0.3">
      <c r="A4048" s="5">
        <v>5600</v>
      </c>
      <c r="B4048" s="5" t="s">
        <v>8220</v>
      </c>
    </row>
    <row r="4049" spans="1:2" x14ac:dyDescent="0.3">
      <c r="A4049" s="5">
        <v>5000</v>
      </c>
      <c r="B4049" s="5" t="s">
        <v>8220</v>
      </c>
    </row>
    <row r="4050" spans="1:2" x14ac:dyDescent="0.3">
      <c r="A4050" s="5">
        <v>17000</v>
      </c>
      <c r="B4050" s="5" t="s">
        <v>8220</v>
      </c>
    </row>
    <row r="4051" spans="1:2" x14ac:dyDescent="0.3">
      <c r="A4051" s="5">
        <v>20000</v>
      </c>
      <c r="B4051" s="5" t="s">
        <v>8220</v>
      </c>
    </row>
    <row r="4052" spans="1:2" x14ac:dyDescent="0.3">
      <c r="A4052" s="5">
        <v>1500</v>
      </c>
      <c r="B4052" s="5" t="s">
        <v>8220</v>
      </c>
    </row>
    <row r="4053" spans="1:2" x14ac:dyDescent="0.3">
      <c r="A4053" s="5">
        <v>500</v>
      </c>
      <c r="B4053" s="5" t="s">
        <v>8220</v>
      </c>
    </row>
    <row r="4054" spans="1:2" x14ac:dyDescent="0.3">
      <c r="A4054" s="5">
        <v>3000</v>
      </c>
      <c r="B4054" s="5" t="s">
        <v>8220</v>
      </c>
    </row>
    <row r="4055" spans="1:2" x14ac:dyDescent="0.3">
      <c r="A4055" s="5">
        <v>500</v>
      </c>
      <c r="B4055" s="5" t="s">
        <v>8220</v>
      </c>
    </row>
    <row r="4056" spans="1:2" x14ac:dyDescent="0.3">
      <c r="A4056" s="5">
        <v>8880</v>
      </c>
      <c r="B4056" s="5" t="s">
        <v>8220</v>
      </c>
    </row>
    <row r="4057" spans="1:2" x14ac:dyDescent="0.3">
      <c r="A4057" s="5">
        <v>5000</v>
      </c>
      <c r="B4057" s="5" t="s">
        <v>8220</v>
      </c>
    </row>
    <row r="4058" spans="1:2" x14ac:dyDescent="0.3">
      <c r="A4058" s="5">
        <v>1500</v>
      </c>
      <c r="B4058" s="5" t="s">
        <v>8220</v>
      </c>
    </row>
    <row r="4059" spans="1:2" x14ac:dyDescent="0.3">
      <c r="A4059" s="5">
        <v>3500</v>
      </c>
      <c r="B4059" s="5" t="s">
        <v>8220</v>
      </c>
    </row>
    <row r="4060" spans="1:2" x14ac:dyDescent="0.3">
      <c r="A4060" s="5">
        <v>3750</v>
      </c>
      <c r="B4060" s="5" t="s">
        <v>8220</v>
      </c>
    </row>
    <row r="4061" spans="1:2" x14ac:dyDescent="0.3">
      <c r="A4061" s="5">
        <v>10000</v>
      </c>
      <c r="B4061" s="5" t="s">
        <v>8220</v>
      </c>
    </row>
    <row r="4062" spans="1:2" x14ac:dyDescent="0.3">
      <c r="A4062" s="5">
        <v>10000</v>
      </c>
      <c r="B4062" s="5" t="s">
        <v>8220</v>
      </c>
    </row>
    <row r="4063" spans="1:2" x14ac:dyDescent="0.3">
      <c r="A4063" s="5">
        <v>525</v>
      </c>
      <c r="B4063" s="5" t="s">
        <v>8220</v>
      </c>
    </row>
    <row r="4064" spans="1:2" x14ac:dyDescent="0.3">
      <c r="A4064" s="5">
        <v>20000</v>
      </c>
      <c r="B4064" s="5" t="s">
        <v>8220</v>
      </c>
    </row>
    <row r="4065" spans="1:2" x14ac:dyDescent="0.3">
      <c r="A4065" s="5">
        <v>9500</v>
      </c>
      <c r="B4065" s="5" t="s">
        <v>8220</v>
      </c>
    </row>
    <row r="4066" spans="1:2" x14ac:dyDescent="0.3">
      <c r="A4066" s="5">
        <v>2000</v>
      </c>
      <c r="B4066" s="5" t="s">
        <v>8220</v>
      </c>
    </row>
    <row r="4067" spans="1:2" x14ac:dyDescent="0.3">
      <c r="A4067" s="5">
        <v>4000</v>
      </c>
      <c r="B4067" s="5" t="s">
        <v>8220</v>
      </c>
    </row>
    <row r="4068" spans="1:2" x14ac:dyDescent="0.3">
      <c r="A4068" s="5">
        <v>15000</v>
      </c>
      <c r="B4068" s="5" t="s">
        <v>8220</v>
      </c>
    </row>
    <row r="4069" spans="1:2" x14ac:dyDescent="0.3">
      <c r="A4069" s="5">
        <v>5000</v>
      </c>
      <c r="B4069" s="5" t="s">
        <v>8220</v>
      </c>
    </row>
    <row r="4070" spans="1:2" x14ac:dyDescent="0.3">
      <c r="A4070" s="5">
        <v>3495</v>
      </c>
      <c r="B4070" s="5" t="s">
        <v>8220</v>
      </c>
    </row>
    <row r="4071" spans="1:2" x14ac:dyDescent="0.3">
      <c r="A4071" s="5">
        <v>1250</v>
      </c>
      <c r="B4071" s="5" t="s">
        <v>8220</v>
      </c>
    </row>
    <row r="4072" spans="1:2" x14ac:dyDescent="0.3">
      <c r="A4072" s="5">
        <v>1000</v>
      </c>
      <c r="B4072" s="5" t="s">
        <v>8220</v>
      </c>
    </row>
    <row r="4073" spans="1:2" x14ac:dyDescent="0.3">
      <c r="A4073" s="5">
        <v>20000</v>
      </c>
      <c r="B4073" s="5" t="s">
        <v>8220</v>
      </c>
    </row>
    <row r="4074" spans="1:2" x14ac:dyDescent="0.3">
      <c r="A4074" s="5">
        <v>1000</v>
      </c>
      <c r="B4074" s="5" t="s">
        <v>8220</v>
      </c>
    </row>
    <row r="4075" spans="1:2" x14ac:dyDescent="0.3">
      <c r="A4075" s="5">
        <v>3500</v>
      </c>
      <c r="B4075" s="5" t="s">
        <v>8220</v>
      </c>
    </row>
    <row r="4076" spans="1:2" x14ac:dyDescent="0.3">
      <c r="A4076" s="5">
        <v>2750</v>
      </c>
      <c r="B4076" s="5" t="s">
        <v>8220</v>
      </c>
    </row>
    <row r="4077" spans="1:2" x14ac:dyDescent="0.3">
      <c r="A4077" s="5">
        <v>2000</v>
      </c>
      <c r="B4077" s="5" t="s">
        <v>8220</v>
      </c>
    </row>
    <row r="4078" spans="1:2" x14ac:dyDescent="0.3">
      <c r="A4078" s="5">
        <v>700</v>
      </c>
      <c r="B4078" s="5" t="s">
        <v>8220</v>
      </c>
    </row>
    <row r="4079" spans="1:2" x14ac:dyDescent="0.3">
      <c r="A4079" s="5">
        <v>15000</v>
      </c>
      <c r="B4079" s="5" t="s">
        <v>8220</v>
      </c>
    </row>
    <row r="4080" spans="1:2" x14ac:dyDescent="0.3">
      <c r="A4080" s="5">
        <v>250</v>
      </c>
      <c r="B4080" s="5" t="s">
        <v>8220</v>
      </c>
    </row>
    <row r="4081" spans="1:2" x14ac:dyDescent="0.3">
      <c r="A4081" s="5">
        <v>3000</v>
      </c>
      <c r="B4081" s="5" t="s">
        <v>8220</v>
      </c>
    </row>
    <row r="4082" spans="1:2" x14ac:dyDescent="0.3">
      <c r="A4082" s="5">
        <v>3000</v>
      </c>
      <c r="B4082" s="5" t="s">
        <v>8220</v>
      </c>
    </row>
    <row r="4083" spans="1:2" x14ac:dyDescent="0.3">
      <c r="A4083" s="5">
        <v>2224</v>
      </c>
      <c r="B4083" s="5" t="s">
        <v>8220</v>
      </c>
    </row>
    <row r="4084" spans="1:2" x14ac:dyDescent="0.3">
      <c r="A4084" s="5">
        <v>150</v>
      </c>
      <c r="B4084" s="5" t="s">
        <v>8220</v>
      </c>
    </row>
    <row r="4085" spans="1:2" x14ac:dyDescent="0.3">
      <c r="A4085" s="5">
        <v>3500</v>
      </c>
      <c r="B4085" s="5" t="s">
        <v>8220</v>
      </c>
    </row>
    <row r="4086" spans="1:2" x14ac:dyDescent="0.3">
      <c r="A4086" s="5">
        <v>3000</v>
      </c>
      <c r="B4086" s="5" t="s">
        <v>8220</v>
      </c>
    </row>
    <row r="4087" spans="1:2" x14ac:dyDescent="0.3">
      <c r="A4087" s="5">
        <v>3500</v>
      </c>
      <c r="B4087" s="5" t="s">
        <v>8220</v>
      </c>
    </row>
    <row r="4088" spans="1:2" x14ac:dyDescent="0.3">
      <c r="A4088" s="5">
        <v>1000</v>
      </c>
      <c r="B4088" s="5" t="s">
        <v>8220</v>
      </c>
    </row>
    <row r="4089" spans="1:2" x14ac:dyDescent="0.3">
      <c r="A4089" s="5">
        <v>9600</v>
      </c>
      <c r="B4089" s="5" t="s">
        <v>8220</v>
      </c>
    </row>
    <row r="4090" spans="1:2" x14ac:dyDescent="0.3">
      <c r="A4090" s="5">
        <v>2000</v>
      </c>
      <c r="B4090" s="5" t="s">
        <v>8220</v>
      </c>
    </row>
    <row r="4091" spans="1:2" x14ac:dyDescent="0.3">
      <c r="A4091" s="5">
        <v>5000</v>
      </c>
      <c r="B4091" s="5" t="s">
        <v>8220</v>
      </c>
    </row>
    <row r="4092" spans="1:2" x14ac:dyDescent="0.3">
      <c r="A4092" s="5">
        <v>1000</v>
      </c>
      <c r="B4092" s="5" t="s">
        <v>8220</v>
      </c>
    </row>
    <row r="4093" spans="1:2" x14ac:dyDescent="0.3">
      <c r="A4093" s="5">
        <v>1600</v>
      </c>
      <c r="B4093" s="5" t="s">
        <v>8220</v>
      </c>
    </row>
    <row r="4094" spans="1:2" x14ac:dyDescent="0.3">
      <c r="A4094" s="5">
        <v>110000</v>
      </c>
      <c r="B4094" s="5" t="s">
        <v>8220</v>
      </c>
    </row>
    <row r="4095" spans="1:2" x14ac:dyDescent="0.3">
      <c r="A4095" s="5">
        <v>2500</v>
      </c>
      <c r="B4095" s="5" t="s">
        <v>8220</v>
      </c>
    </row>
    <row r="4096" spans="1:2" x14ac:dyDescent="0.3">
      <c r="A4096" s="5">
        <v>2000</v>
      </c>
      <c r="B4096" s="5" t="s">
        <v>8220</v>
      </c>
    </row>
    <row r="4097" spans="1:2" x14ac:dyDescent="0.3">
      <c r="A4097" s="5">
        <v>30000</v>
      </c>
      <c r="B4097" s="5" t="s">
        <v>8220</v>
      </c>
    </row>
    <row r="4098" spans="1:2" x14ac:dyDescent="0.3">
      <c r="A4098" s="5">
        <v>3500</v>
      </c>
      <c r="B4098" s="5" t="s">
        <v>8220</v>
      </c>
    </row>
    <row r="4099" spans="1:2" x14ac:dyDescent="0.3">
      <c r="A4099" s="5">
        <v>10000</v>
      </c>
      <c r="B4099" s="5" t="s">
        <v>8220</v>
      </c>
    </row>
    <row r="4100" spans="1:2" x14ac:dyDescent="0.3">
      <c r="A4100" s="5">
        <v>75000</v>
      </c>
      <c r="B4100" s="5" t="s">
        <v>8220</v>
      </c>
    </row>
    <row r="4101" spans="1:2" x14ac:dyDescent="0.3">
      <c r="A4101" s="5">
        <v>4500</v>
      </c>
      <c r="B4101" s="5" t="s">
        <v>8220</v>
      </c>
    </row>
    <row r="4102" spans="1:2" x14ac:dyDescent="0.3">
      <c r="A4102" s="5">
        <v>270</v>
      </c>
      <c r="B4102" s="5" t="s">
        <v>8220</v>
      </c>
    </row>
    <row r="4103" spans="1:2" x14ac:dyDescent="0.3">
      <c r="A4103" s="5">
        <v>600</v>
      </c>
      <c r="B4103" s="5" t="s">
        <v>8220</v>
      </c>
    </row>
    <row r="4104" spans="1:2" x14ac:dyDescent="0.3">
      <c r="A4104" s="5">
        <v>500</v>
      </c>
      <c r="B4104" s="5" t="s">
        <v>8220</v>
      </c>
    </row>
    <row r="4105" spans="1:2" x14ac:dyDescent="0.3">
      <c r="A4105" s="5">
        <v>1000</v>
      </c>
      <c r="B4105" s="5" t="s">
        <v>8220</v>
      </c>
    </row>
    <row r="4106" spans="1:2" x14ac:dyDescent="0.3">
      <c r="A4106" s="5">
        <v>3000</v>
      </c>
      <c r="B4106" s="5" t="s">
        <v>8220</v>
      </c>
    </row>
    <row r="4107" spans="1:2" x14ac:dyDescent="0.3">
      <c r="A4107" s="5">
        <v>33000</v>
      </c>
      <c r="B4107" s="5" t="s">
        <v>8220</v>
      </c>
    </row>
    <row r="4108" spans="1:2" x14ac:dyDescent="0.3">
      <c r="A4108" s="5">
        <v>5000</v>
      </c>
      <c r="B4108" s="5" t="s">
        <v>8220</v>
      </c>
    </row>
    <row r="4109" spans="1:2" x14ac:dyDescent="0.3">
      <c r="A4109" s="5">
        <v>2000</v>
      </c>
      <c r="B4109" s="5" t="s">
        <v>8220</v>
      </c>
    </row>
    <row r="4110" spans="1:2" x14ac:dyDescent="0.3">
      <c r="A4110" s="5">
        <v>3000</v>
      </c>
      <c r="B4110" s="5" t="s">
        <v>8220</v>
      </c>
    </row>
    <row r="4111" spans="1:2" x14ac:dyDescent="0.3">
      <c r="A4111" s="5">
        <v>500</v>
      </c>
      <c r="B4111" s="5" t="s">
        <v>8220</v>
      </c>
    </row>
    <row r="4112" spans="1:2" x14ac:dyDescent="0.3">
      <c r="A4112" s="5">
        <v>300</v>
      </c>
      <c r="B4112" s="5" t="s">
        <v>8220</v>
      </c>
    </row>
    <row r="4113" spans="1:2" x14ac:dyDescent="0.3">
      <c r="A4113" s="5">
        <v>3000</v>
      </c>
      <c r="B4113" s="5" t="s">
        <v>8220</v>
      </c>
    </row>
    <row r="4114" spans="1:2" x14ac:dyDescent="0.3">
      <c r="A4114" s="5">
        <v>2500</v>
      </c>
      <c r="B4114" s="5" t="s">
        <v>8220</v>
      </c>
    </row>
    <row r="4115" spans="1:2" x14ac:dyDescent="0.3">
      <c r="A4115" s="5">
        <v>1500</v>
      </c>
      <c r="B4115" s="5" t="s">
        <v>8220</v>
      </c>
    </row>
  </sheetData>
  <conditionalFormatting sqref="B1:B1048576">
    <cfRule type="cellIs" dxfId="5" priority="1" operator="equal">
      <formula>"live"</formula>
    </cfRule>
    <cfRule type="cellIs" dxfId="4" priority="2" operator="equal">
      <formula>"currently 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Suleyman</cp:lastModifiedBy>
  <dcterms:created xsi:type="dcterms:W3CDTF">2017-04-20T15:17:24Z</dcterms:created>
  <dcterms:modified xsi:type="dcterms:W3CDTF">2019-07-22T01:59:29Z</dcterms:modified>
</cp:coreProperties>
</file>