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Excel - Project 1\Excel Spreadsheet\"/>
    </mc:Choice>
  </mc:AlternateContent>
  <xr:revisionPtr revIDLastSave="0" documentId="13_ncr:1_{D8CD6F8A-9A5C-4F12-BC0A-8DBEFC3FF24E}" xr6:coauthVersionLast="47" xr6:coauthVersionMax="47" xr10:uidLastSave="{00000000-0000-0000-0000-000000000000}"/>
  <bookViews>
    <workbookView xWindow="810" yWindow="-120" windowWidth="19800" windowHeight="11760" firstSheet="1" activeTab="1" xr2:uid="{2CD93E9D-D810-48DB-97DB-4DC9ED7F9FBE}"/>
  </bookViews>
  <sheets>
    <sheet name="DA Steps" sheetId="6" r:id="rId1"/>
    <sheet name="DataSets" sheetId="1" r:id="rId2"/>
    <sheet name="Year Month Sales" sheetId="2" r:id="rId3"/>
    <sheet name="Region Year Sales" sheetId="3" r:id="rId4"/>
    <sheet name="Ave Monthly Sales by Product" sheetId="4" r:id="rId5"/>
    <sheet name="Total Sales by Supplier &amp; Yea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862" i="4" l="1"/>
  <c r="AP862" i="4"/>
  <c r="AO862" i="4"/>
  <c r="AN862" i="4"/>
  <c r="AQ861" i="4"/>
  <c r="AP861" i="4"/>
  <c r="AO861" i="4"/>
  <c r="AN861" i="4"/>
  <c r="AQ860" i="4"/>
  <c r="AP860" i="4"/>
  <c r="AO860" i="4"/>
  <c r="AN860" i="4"/>
  <c r="AQ859" i="4"/>
  <c r="AP859" i="4"/>
  <c r="AO859" i="4"/>
  <c r="AN859" i="4"/>
  <c r="AQ858" i="4"/>
  <c r="AP858" i="4"/>
  <c r="AO858" i="4"/>
  <c r="AN858" i="4"/>
  <c r="AQ857" i="4"/>
  <c r="AP857" i="4"/>
  <c r="AO857" i="4"/>
  <c r="AN857" i="4"/>
  <c r="AQ856" i="4"/>
  <c r="AP856" i="4"/>
  <c r="AO856" i="4"/>
  <c r="AN856" i="4"/>
  <c r="AQ855" i="4"/>
  <c r="AP855" i="4"/>
  <c r="AO855" i="4"/>
  <c r="AN855" i="4"/>
  <c r="AQ854" i="4"/>
  <c r="AP854" i="4"/>
  <c r="AO854" i="4"/>
  <c r="AN854" i="4"/>
  <c r="AQ853" i="4"/>
  <c r="AP853" i="4"/>
  <c r="AO853" i="4"/>
  <c r="AN853" i="4"/>
  <c r="AQ852" i="4"/>
  <c r="AP852" i="4"/>
  <c r="AO852" i="4"/>
  <c r="AN852" i="4"/>
  <c r="AQ851" i="4"/>
  <c r="AP851" i="4"/>
  <c r="AO851" i="4"/>
  <c r="AN851" i="4"/>
  <c r="AQ850" i="4"/>
  <c r="AP850" i="4"/>
  <c r="AO850" i="4"/>
  <c r="AN850" i="4"/>
  <c r="AQ849" i="4"/>
  <c r="AP849" i="4"/>
  <c r="AO849" i="4"/>
  <c r="AN849" i="4"/>
  <c r="AQ848" i="4"/>
  <c r="AP848" i="4"/>
  <c r="AO848" i="4"/>
  <c r="AN848" i="4"/>
  <c r="AQ847" i="4"/>
  <c r="AP847" i="4"/>
  <c r="AO847" i="4"/>
  <c r="AN847" i="4"/>
  <c r="AQ846" i="4"/>
  <c r="AP846" i="4"/>
  <c r="AO846" i="4"/>
  <c r="AN846" i="4"/>
  <c r="AQ845" i="4"/>
  <c r="AP845" i="4"/>
  <c r="AO845" i="4"/>
  <c r="AN845" i="4"/>
  <c r="AQ844" i="4"/>
  <c r="AP844" i="4"/>
  <c r="AO844" i="4"/>
  <c r="AN844" i="4"/>
  <c r="AQ843" i="4"/>
  <c r="AP843" i="4"/>
  <c r="AO843" i="4"/>
  <c r="AN843" i="4"/>
  <c r="AQ842" i="4"/>
  <c r="AP842" i="4"/>
  <c r="AO842" i="4"/>
  <c r="AN842" i="4"/>
  <c r="AQ841" i="4"/>
  <c r="AP841" i="4"/>
  <c r="AO841" i="4"/>
  <c r="AN841" i="4"/>
  <c r="AQ840" i="4"/>
  <c r="AP840" i="4"/>
  <c r="AO840" i="4"/>
  <c r="AN840" i="4"/>
  <c r="AQ839" i="4"/>
  <c r="AP839" i="4"/>
  <c r="AO839" i="4"/>
  <c r="AN839" i="4"/>
  <c r="AQ838" i="4"/>
  <c r="AP838" i="4"/>
  <c r="AO838" i="4"/>
  <c r="AN838" i="4"/>
  <c r="AQ837" i="4"/>
  <c r="AP837" i="4"/>
  <c r="AO837" i="4"/>
  <c r="AN837" i="4"/>
  <c r="AQ836" i="4"/>
  <c r="AP836" i="4"/>
  <c r="AO836" i="4"/>
  <c r="AN836" i="4"/>
  <c r="AQ835" i="4"/>
  <c r="AP835" i="4"/>
  <c r="AO835" i="4"/>
  <c r="AN835" i="4"/>
  <c r="AQ834" i="4"/>
  <c r="AP834" i="4"/>
  <c r="AO834" i="4"/>
  <c r="AN834" i="4"/>
  <c r="AQ833" i="4"/>
  <c r="AP833" i="4"/>
  <c r="AO833" i="4"/>
  <c r="AN833" i="4"/>
  <c r="AQ832" i="4"/>
  <c r="AP832" i="4"/>
  <c r="AO832" i="4"/>
  <c r="AN832" i="4"/>
  <c r="AQ831" i="4"/>
  <c r="AP831" i="4"/>
  <c r="AO831" i="4"/>
  <c r="AN831" i="4"/>
  <c r="AQ830" i="4"/>
  <c r="AP830" i="4"/>
  <c r="AO830" i="4"/>
  <c r="AN830" i="4"/>
  <c r="AQ829" i="4"/>
  <c r="AP829" i="4"/>
  <c r="AO829" i="4"/>
  <c r="AN829" i="4"/>
  <c r="AQ828" i="4"/>
  <c r="AP828" i="4"/>
  <c r="AO828" i="4"/>
  <c r="AN828" i="4"/>
  <c r="AQ827" i="4"/>
  <c r="AP827" i="4"/>
  <c r="AO827" i="4"/>
  <c r="AN827" i="4"/>
  <c r="AQ826" i="4"/>
  <c r="AP826" i="4"/>
  <c r="AO826" i="4"/>
  <c r="AN826" i="4"/>
  <c r="AQ825" i="4"/>
  <c r="AP825" i="4"/>
  <c r="AO825" i="4"/>
  <c r="AN825" i="4"/>
  <c r="AQ824" i="4"/>
  <c r="AP824" i="4"/>
  <c r="AO824" i="4"/>
  <c r="AN824" i="4"/>
  <c r="AQ823" i="4"/>
  <c r="AP823" i="4"/>
  <c r="AO823" i="4"/>
  <c r="AN823" i="4"/>
  <c r="AQ822" i="4"/>
  <c r="AP822" i="4"/>
  <c r="AO822" i="4"/>
  <c r="AN822" i="4"/>
  <c r="AQ821" i="4"/>
  <c r="AP821" i="4"/>
  <c r="AO821" i="4"/>
  <c r="AN821" i="4"/>
  <c r="AQ820" i="4"/>
  <c r="AP820" i="4"/>
  <c r="AO820" i="4"/>
  <c r="AN820" i="4"/>
  <c r="AQ819" i="4"/>
  <c r="AP819" i="4"/>
  <c r="AO819" i="4"/>
  <c r="AN819" i="4"/>
  <c r="AQ818" i="4"/>
  <c r="AP818" i="4"/>
  <c r="AO818" i="4"/>
  <c r="AN818" i="4"/>
  <c r="AQ817" i="4"/>
  <c r="AP817" i="4"/>
  <c r="AO817" i="4"/>
  <c r="AN817" i="4"/>
  <c r="AQ816" i="4"/>
  <c r="AP816" i="4"/>
  <c r="AO816" i="4"/>
  <c r="AN816" i="4"/>
  <c r="AQ815" i="4"/>
  <c r="AP815" i="4"/>
  <c r="AO815" i="4"/>
  <c r="AN815" i="4"/>
  <c r="AQ814" i="4"/>
  <c r="AP814" i="4"/>
  <c r="AO814" i="4"/>
  <c r="AN814" i="4"/>
  <c r="AQ813" i="4"/>
  <c r="AP813" i="4"/>
  <c r="AO813" i="4"/>
  <c r="AN813" i="4"/>
  <c r="AQ812" i="4"/>
  <c r="AP812" i="4"/>
  <c r="AO812" i="4"/>
  <c r="AN812" i="4"/>
  <c r="AQ811" i="4"/>
  <c r="AP811" i="4"/>
  <c r="AO811" i="4"/>
  <c r="AN811" i="4"/>
  <c r="AQ810" i="4"/>
  <c r="AP810" i="4"/>
  <c r="AO810" i="4"/>
  <c r="AN810" i="4"/>
  <c r="AQ809" i="4"/>
  <c r="AP809" i="4"/>
  <c r="AO809" i="4"/>
  <c r="AN809" i="4"/>
  <c r="AQ808" i="4"/>
  <c r="AP808" i="4"/>
  <c r="AO808" i="4"/>
  <c r="AN808" i="4"/>
  <c r="AQ807" i="4"/>
  <c r="AP807" i="4"/>
  <c r="AO807" i="4"/>
  <c r="AN807" i="4"/>
  <c r="AQ806" i="4"/>
  <c r="AP806" i="4"/>
  <c r="AO806" i="4"/>
  <c r="AN806" i="4"/>
  <c r="AQ805" i="4"/>
  <c r="AP805" i="4"/>
  <c r="AO805" i="4"/>
  <c r="AN805" i="4"/>
  <c r="AQ804" i="4"/>
  <c r="AP804" i="4"/>
  <c r="AO804" i="4"/>
  <c r="AN804" i="4"/>
  <c r="AQ803" i="4"/>
  <c r="AP803" i="4"/>
  <c r="AO803" i="4"/>
  <c r="AN803" i="4"/>
  <c r="AQ802" i="4"/>
  <c r="AP802" i="4"/>
  <c r="AO802" i="4"/>
  <c r="AN802" i="4"/>
  <c r="AQ801" i="4"/>
  <c r="AP801" i="4"/>
  <c r="AO801" i="4"/>
  <c r="AN801" i="4"/>
  <c r="AQ800" i="4"/>
  <c r="AP800" i="4"/>
  <c r="AO800" i="4"/>
  <c r="AN800" i="4"/>
  <c r="AQ799" i="4"/>
  <c r="AP799" i="4"/>
  <c r="AO799" i="4"/>
  <c r="AN799" i="4"/>
  <c r="AQ798" i="4"/>
  <c r="AP798" i="4"/>
  <c r="AO798" i="4"/>
  <c r="AN798" i="4"/>
  <c r="AQ797" i="4"/>
  <c r="AP797" i="4"/>
  <c r="AO797" i="4"/>
  <c r="AN797" i="4"/>
  <c r="AQ796" i="4"/>
  <c r="AP796" i="4"/>
  <c r="AO796" i="4"/>
  <c r="AN796" i="4"/>
  <c r="AQ795" i="4"/>
  <c r="AP795" i="4"/>
  <c r="AO795" i="4"/>
  <c r="AN795" i="4"/>
  <c r="AQ794" i="4"/>
  <c r="AP794" i="4"/>
  <c r="AO794" i="4"/>
  <c r="AN794" i="4"/>
  <c r="AQ793" i="4"/>
  <c r="AP793" i="4"/>
  <c r="AO793" i="4"/>
  <c r="AN793" i="4"/>
  <c r="AQ792" i="4"/>
  <c r="AP792" i="4"/>
  <c r="AO792" i="4"/>
  <c r="AN792" i="4"/>
  <c r="AQ791" i="4"/>
  <c r="AP791" i="4"/>
  <c r="AO791" i="4"/>
  <c r="AN791" i="4"/>
  <c r="AQ790" i="4"/>
  <c r="AP790" i="4"/>
  <c r="AO790" i="4"/>
  <c r="AN790" i="4"/>
  <c r="AQ789" i="4"/>
  <c r="AP789" i="4"/>
  <c r="AO789" i="4"/>
  <c r="AN789" i="4"/>
  <c r="AQ788" i="4"/>
  <c r="AP788" i="4"/>
  <c r="AO788" i="4"/>
  <c r="AN788" i="4"/>
  <c r="AQ787" i="4"/>
  <c r="AP787" i="4"/>
  <c r="AO787" i="4"/>
  <c r="AN787" i="4"/>
  <c r="AQ786" i="4"/>
  <c r="AP786" i="4"/>
  <c r="AO786" i="4"/>
  <c r="AN786" i="4"/>
  <c r="AQ785" i="4"/>
  <c r="AP785" i="4"/>
  <c r="AO785" i="4"/>
  <c r="AN785" i="4"/>
  <c r="AQ784" i="4"/>
  <c r="AP784" i="4"/>
  <c r="AO784" i="4"/>
  <c r="AN784" i="4"/>
  <c r="AQ783" i="4"/>
  <c r="AP783" i="4"/>
  <c r="AO783" i="4"/>
  <c r="AN783" i="4"/>
  <c r="AQ782" i="4"/>
  <c r="AP782" i="4"/>
  <c r="AO782" i="4"/>
  <c r="AN782" i="4"/>
  <c r="AQ781" i="4"/>
  <c r="AP781" i="4"/>
  <c r="AO781" i="4"/>
  <c r="AN781" i="4"/>
  <c r="AQ780" i="4"/>
  <c r="AP780" i="4"/>
  <c r="AO780" i="4"/>
  <c r="AN780" i="4"/>
  <c r="AQ779" i="4"/>
  <c r="AP779" i="4"/>
  <c r="AO779" i="4"/>
  <c r="AN779" i="4"/>
  <c r="AQ778" i="4"/>
  <c r="AP778" i="4"/>
  <c r="AO778" i="4"/>
  <c r="AN778" i="4"/>
  <c r="AQ777" i="4"/>
  <c r="AP777" i="4"/>
  <c r="AO777" i="4"/>
  <c r="AN777" i="4"/>
  <c r="AQ776" i="4"/>
  <c r="AP776" i="4"/>
  <c r="AO776" i="4"/>
  <c r="AN776" i="4"/>
  <c r="AQ775" i="4"/>
  <c r="AP775" i="4"/>
  <c r="AO775" i="4"/>
  <c r="AN775" i="4"/>
  <c r="AQ774" i="4"/>
  <c r="AP774" i="4"/>
  <c r="AO774" i="4"/>
  <c r="AN774" i="4"/>
  <c r="AQ773" i="4"/>
  <c r="AP773" i="4"/>
  <c r="AO773" i="4"/>
  <c r="AN773" i="4"/>
  <c r="AQ772" i="4"/>
  <c r="AP772" i="4"/>
  <c r="AO772" i="4"/>
  <c r="AN772" i="4"/>
  <c r="AQ771" i="4"/>
  <c r="AP771" i="4"/>
  <c r="AO771" i="4"/>
  <c r="AN771" i="4"/>
  <c r="AQ770" i="4"/>
  <c r="AP770" i="4"/>
  <c r="AO770" i="4"/>
  <c r="AN770" i="4"/>
  <c r="AQ769" i="4"/>
  <c r="AP769" i="4"/>
  <c r="AO769" i="4"/>
  <c r="AN769" i="4"/>
  <c r="AQ768" i="4"/>
  <c r="AP768" i="4"/>
  <c r="AO768" i="4"/>
  <c r="AN768" i="4"/>
  <c r="AQ767" i="4"/>
  <c r="AP767" i="4"/>
  <c r="AO767" i="4"/>
  <c r="AN767" i="4"/>
  <c r="AQ766" i="4"/>
  <c r="AP766" i="4"/>
  <c r="AO766" i="4"/>
  <c r="AN766" i="4"/>
  <c r="AQ765" i="4"/>
  <c r="AP765" i="4"/>
  <c r="AO765" i="4"/>
  <c r="AN765" i="4"/>
  <c r="AQ764" i="4"/>
  <c r="AP764" i="4"/>
  <c r="AO764" i="4"/>
  <c r="AN764" i="4"/>
  <c r="AQ763" i="4"/>
  <c r="AP763" i="4"/>
  <c r="AO763" i="4"/>
  <c r="AN763" i="4"/>
  <c r="AQ762" i="4"/>
  <c r="AP762" i="4"/>
  <c r="AO762" i="4"/>
  <c r="AN762" i="4"/>
  <c r="AQ761" i="4"/>
  <c r="AP761" i="4"/>
  <c r="AO761" i="4"/>
  <c r="AN761" i="4"/>
  <c r="AQ760" i="4"/>
  <c r="AP760" i="4"/>
  <c r="AO760" i="4"/>
  <c r="AN760" i="4"/>
  <c r="AQ759" i="4"/>
  <c r="AP759" i="4"/>
  <c r="AO759" i="4"/>
  <c r="AN759" i="4"/>
  <c r="AQ758" i="4"/>
  <c r="AP758" i="4"/>
  <c r="AO758" i="4"/>
  <c r="AN758" i="4"/>
  <c r="AQ757" i="4"/>
  <c r="AP757" i="4"/>
  <c r="AO757" i="4"/>
  <c r="AN757" i="4"/>
  <c r="AQ756" i="4"/>
  <c r="AP756" i="4"/>
  <c r="AO756" i="4"/>
  <c r="AN756" i="4"/>
  <c r="AQ755" i="4"/>
  <c r="AP755" i="4"/>
  <c r="AO755" i="4"/>
  <c r="AN755" i="4"/>
  <c r="AQ754" i="4"/>
  <c r="AP754" i="4"/>
  <c r="AO754" i="4"/>
  <c r="AN754" i="4"/>
  <c r="AQ753" i="4"/>
  <c r="AP753" i="4"/>
  <c r="AO753" i="4"/>
  <c r="AN753" i="4"/>
  <c r="AQ752" i="4"/>
  <c r="AP752" i="4"/>
  <c r="AO752" i="4"/>
  <c r="AN752" i="4"/>
  <c r="AQ751" i="4"/>
  <c r="AP751" i="4"/>
  <c r="AO751" i="4"/>
  <c r="AN751" i="4"/>
  <c r="AQ750" i="4"/>
  <c r="AP750" i="4"/>
  <c r="AO750" i="4"/>
  <c r="AN750" i="4"/>
  <c r="AQ749" i="4"/>
  <c r="AP749" i="4"/>
  <c r="AO749" i="4"/>
  <c r="AN749" i="4"/>
  <c r="AQ748" i="4"/>
  <c r="AP748" i="4"/>
  <c r="AO748" i="4"/>
  <c r="AN748" i="4"/>
  <c r="AQ747" i="4"/>
  <c r="AP747" i="4"/>
  <c r="AO747" i="4"/>
  <c r="AN747" i="4"/>
  <c r="AQ746" i="4"/>
  <c r="AP746" i="4"/>
  <c r="AO746" i="4"/>
  <c r="AN746" i="4"/>
  <c r="AQ745" i="4"/>
  <c r="AP745" i="4"/>
  <c r="AO745" i="4"/>
  <c r="AN745" i="4"/>
  <c r="AQ744" i="4"/>
  <c r="AP744" i="4"/>
  <c r="AO744" i="4"/>
  <c r="AN744" i="4"/>
  <c r="AQ743" i="4"/>
  <c r="AP743" i="4"/>
  <c r="AO743" i="4"/>
  <c r="AN743" i="4"/>
  <c r="AQ742" i="4"/>
  <c r="AP742" i="4"/>
  <c r="AO742" i="4"/>
  <c r="AN742" i="4"/>
  <c r="AQ741" i="4"/>
  <c r="AP741" i="4"/>
  <c r="AO741" i="4"/>
  <c r="AN741" i="4"/>
  <c r="AQ740" i="4"/>
  <c r="AP740" i="4"/>
  <c r="AO740" i="4"/>
  <c r="AN740" i="4"/>
  <c r="AQ739" i="4"/>
  <c r="AP739" i="4"/>
  <c r="AO739" i="4"/>
  <c r="AN739" i="4"/>
  <c r="AQ738" i="4"/>
  <c r="AP738" i="4"/>
  <c r="AO738" i="4"/>
  <c r="AN738" i="4"/>
  <c r="AQ737" i="4"/>
  <c r="AP737" i="4"/>
  <c r="AO737" i="4"/>
  <c r="AN737" i="4"/>
  <c r="AQ736" i="4"/>
  <c r="AP736" i="4"/>
  <c r="AO736" i="4"/>
  <c r="AN736" i="4"/>
  <c r="AQ735" i="4"/>
  <c r="AP735" i="4"/>
  <c r="AO735" i="4"/>
  <c r="AN735" i="4"/>
  <c r="AQ734" i="4"/>
  <c r="AP734" i="4"/>
  <c r="AO734" i="4"/>
  <c r="AN734" i="4"/>
  <c r="AQ733" i="4"/>
  <c r="AP733" i="4"/>
  <c r="AO733" i="4"/>
  <c r="AN733" i="4"/>
  <c r="AQ732" i="4"/>
  <c r="AP732" i="4"/>
  <c r="AO732" i="4"/>
  <c r="AN732" i="4"/>
  <c r="AQ731" i="4"/>
  <c r="AP731" i="4"/>
  <c r="AO731" i="4"/>
  <c r="AN731" i="4"/>
  <c r="AQ730" i="4"/>
  <c r="AP730" i="4"/>
  <c r="AO730" i="4"/>
  <c r="AN730" i="4"/>
  <c r="AQ729" i="4"/>
  <c r="AP729" i="4"/>
  <c r="AO729" i="4"/>
  <c r="AN729" i="4"/>
  <c r="AQ728" i="4"/>
  <c r="AP728" i="4"/>
  <c r="AO728" i="4"/>
  <c r="AN728" i="4"/>
  <c r="AQ727" i="4"/>
  <c r="AP727" i="4"/>
  <c r="AO727" i="4"/>
  <c r="AN727" i="4"/>
  <c r="AQ726" i="4"/>
  <c r="AP726" i="4"/>
  <c r="AO726" i="4"/>
  <c r="AN726" i="4"/>
  <c r="AQ725" i="4"/>
  <c r="AP725" i="4"/>
  <c r="AO725" i="4"/>
  <c r="AN725" i="4"/>
  <c r="AQ724" i="4"/>
  <c r="AP724" i="4"/>
  <c r="AO724" i="4"/>
  <c r="AN724" i="4"/>
  <c r="AQ723" i="4"/>
  <c r="AP723" i="4"/>
  <c r="AO723" i="4"/>
  <c r="AN723" i="4"/>
  <c r="AQ722" i="4"/>
  <c r="AP722" i="4"/>
  <c r="AO722" i="4"/>
  <c r="AN722" i="4"/>
  <c r="AQ721" i="4"/>
  <c r="AP721" i="4"/>
  <c r="AO721" i="4"/>
  <c r="AN721" i="4"/>
  <c r="AQ720" i="4"/>
  <c r="AP720" i="4"/>
  <c r="AO720" i="4"/>
  <c r="AN720" i="4"/>
  <c r="AQ719" i="4"/>
  <c r="AP719" i="4"/>
  <c r="AO719" i="4"/>
  <c r="AN719" i="4"/>
  <c r="AQ718" i="4"/>
  <c r="AP718" i="4"/>
  <c r="AO718" i="4"/>
  <c r="AN718" i="4"/>
  <c r="AQ717" i="4"/>
  <c r="AP717" i="4"/>
  <c r="AO717" i="4"/>
  <c r="AN717" i="4"/>
  <c r="AQ716" i="4"/>
  <c r="AP716" i="4"/>
  <c r="AO716" i="4"/>
  <c r="AN716" i="4"/>
  <c r="AQ715" i="4"/>
  <c r="AP715" i="4"/>
  <c r="AO715" i="4"/>
  <c r="AN715" i="4"/>
  <c r="AQ714" i="4"/>
  <c r="AP714" i="4"/>
  <c r="AO714" i="4"/>
  <c r="AN714" i="4"/>
  <c r="AQ713" i="4"/>
  <c r="AP713" i="4"/>
  <c r="AO713" i="4"/>
  <c r="AN713" i="4"/>
  <c r="AQ712" i="4"/>
  <c r="AP712" i="4"/>
  <c r="AO712" i="4"/>
  <c r="AN712" i="4"/>
  <c r="AQ711" i="4"/>
  <c r="AP711" i="4"/>
  <c r="AO711" i="4"/>
  <c r="AN711" i="4"/>
  <c r="AQ710" i="4"/>
  <c r="AP710" i="4"/>
  <c r="AO710" i="4"/>
  <c r="AN710" i="4"/>
  <c r="AQ709" i="4"/>
  <c r="AP709" i="4"/>
  <c r="AO709" i="4"/>
  <c r="AN709" i="4"/>
  <c r="AQ708" i="4"/>
  <c r="AP708" i="4"/>
  <c r="AO708" i="4"/>
  <c r="AN708" i="4"/>
  <c r="AQ707" i="4"/>
  <c r="AP707" i="4"/>
  <c r="AO707" i="4"/>
  <c r="AN707" i="4"/>
  <c r="AQ706" i="4"/>
  <c r="AP706" i="4"/>
  <c r="AO706" i="4"/>
  <c r="AN706" i="4"/>
  <c r="AQ705" i="4"/>
  <c r="AP705" i="4"/>
  <c r="AO705" i="4"/>
  <c r="AN705" i="4"/>
  <c r="AQ704" i="4"/>
  <c r="AP704" i="4"/>
  <c r="AO704" i="4"/>
  <c r="AN704" i="4"/>
  <c r="AQ703" i="4"/>
  <c r="AP703" i="4"/>
  <c r="AO703" i="4"/>
  <c r="AN703" i="4"/>
  <c r="AQ702" i="4"/>
  <c r="AP702" i="4"/>
  <c r="AO702" i="4"/>
  <c r="AN702" i="4"/>
  <c r="AQ701" i="4"/>
  <c r="AP701" i="4"/>
  <c r="AO701" i="4"/>
  <c r="AN701" i="4"/>
  <c r="AQ700" i="4"/>
  <c r="AP700" i="4"/>
  <c r="AO700" i="4"/>
  <c r="AN700" i="4"/>
  <c r="AQ699" i="4"/>
  <c r="AP699" i="4"/>
  <c r="AO699" i="4"/>
  <c r="AN699" i="4"/>
  <c r="AQ698" i="4"/>
  <c r="AP698" i="4"/>
  <c r="AO698" i="4"/>
  <c r="AN698" i="4"/>
  <c r="AQ697" i="4"/>
  <c r="AP697" i="4"/>
  <c r="AO697" i="4"/>
  <c r="AN697" i="4"/>
  <c r="AQ696" i="4"/>
  <c r="AP696" i="4"/>
  <c r="AO696" i="4"/>
  <c r="AN696" i="4"/>
  <c r="AQ695" i="4"/>
  <c r="AP695" i="4"/>
  <c r="AO695" i="4"/>
  <c r="AN695" i="4"/>
  <c r="AQ694" i="4"/>
  <c r="AP694" i="4"/>
  <c r="AO694" i="4"/>
  <c r="AN694" i="4"/>
  <c r="AQ693" i="4"/>
  <c r="AP693" i="4"/>
  <c r="AO693" i="4"/>
  <c r="AN693" i="4"/>
  <c r="AQ692" i="4"/>
  <c r="AP692" i="4"/>
  <c r="AO692" i="4"/>
  <c r="AN692" i="4"/>
  <c r="AQ691" i="4"/>
  <c r="AP691" i="4"/>
  <c r="AO691" i="4"/>
  <c r="AN691" i="4"/>
  <c r="AQ690" i="4"/>
  <c r="AP690" i="4"/>
  <c r="AO690" i="4"/>
  <c r="AN690" i="4"/>
  <c r="AQ689" i="4"/>
  <c r="AP689" i="4"/>
  <c r="AO689" i="4"/>
  <c r="AN689" i="4"/>
  <c r="AQ688" i="4"/>
  <c r="AP688" i="4"/>
  <c r="AO688" i="4"/>
  <c r="AN688" i="4"/>
  <c r="AQ687" i="4"/>
  <c r="AP687" i="4"/>
  <c r="AO687" i="4"/>
  <c r="AN687" i="4"/>
  <c r="AQ686" i="4"/>
  <c r="AP686" i="4"/>
  <c r="AO686" i="4"/>
  <c r="AN686" i="4"/>
  <c r="AQ685" i="4"/>
  <c r="AP685" i="4"/>
  <c r="AO685" i="4"/>
  <c r="AN685" i="4"/>
  <c r="AQ684" i="4"/>
  <c r="AP684" i="4"/>
  <c r="AO684" i="4"/>
  <c r="AN684" i="4"/>
  <c r="AQ683" i="4"/>
  <c r="AP683" i="4"/>
  <c r="AO683" i="4"/>
  <c r="AN683" i="4"/>
  <c r="AQ682" i="4"/>
  <c r="AP682" i="4"/>
  <c r="AO682" i="4"/>
  <c r="AN682" i="4"/>
  <c r="AQ681" i="4"/>
  <c r="AP681" i="4"/>
  <c r="AO681" i="4"/>
  <c r="AN681" i="4"/>
  <c r="AQ680" i="4"/>
  <c r="AP680" i="4"/>
  <c r="AO680" i="4"/>
  <c r="AN680" i="4"/>
  <c r="AQ679" i="4"/>
  <c r="AP679" i="4"/>
  <c r="AO679" i="4"/>
  <c r="AN679" i="4"/>
  <c r="AQ678" i="4"/>
  <c r="AP678" i="4"/>
  <c r="AO678" i="4"/>
  <c r="AN678" i="4"/>
  <c r="AQ677" i="4"/>
  <c r="AP677" i="4"/>
  <c r="AO677" i="4"/>
  <c r="AN677" i="4"/>
  <c r="AQ676" i="4"/>
  <c r="AP676" i="4"/>
  <c r="AO676" i="4"/>
  <c r="AN676" i="4"/>
  <c r="AQ675" i="4"/>
  <c r="AP675" i="4"/>
  <c r="AO675" i="4"/>
  <c r="AN675" i="4"/>
  <c r="AQ674" i="4"/>
  <c r="AP674" i="4"/>
  <c r="AO674" i="4"/>
  <c r="AN674" i="4"/>
  <c r="AQ673" i="4"/>
  <c r="AP673" i="4"/>
  <c r="AO673" i="4"/>
  <c r="AN673" i="4"/>
  <c r="AQ672" i="4"/>
  <c r="AP672" i="4"/>
  <c r="AO672" i="4"/>
  <c r="AN672" i="4"/>
  <c r="AQ671" i="4"/>
  <c r="AP671" i="4"/>
  <c r="AO671" i="4"/>
  <c r="AN671" i="4"/>
  <c r="AQ670" i="4"/>
  <c r="AP670" i="4"/>
  <c r="AO670" i="4"/>
  <c r="AN670" i="4"/>
  <c r="AQ669" i="4"/>
  <c r="AP669" i="4"/>
  <c r="AO669" i="4"/>
  <c r="AN669" i="4"/>
  <c r="AQ668" i="4"/>
  <c r="AP668" i="4"/>
  <c r="AO668" i="4"/>
  <c r="AN668" i="4"/>
  <c r="AQ667" i="4"/>
  <c r="AP667" i="4"/>
  <c r="AO667" i="4"/>
  <c r="AN667" i="4"/>
  <c r="AQ666" i="4"/>
  <c r="AP666" i="4"/>
  <c r="AO666" i="4"/>
  <c r="AN666" i="4"/>
  <c r="AQ665" i="4"/>
  <c r="AP665" i="4"/>
  <c r="AO665" i="4"/>
  <c r="AN665" i="4"/>
  <c r="AQ664" i="4"/>
  <c r="AP664" i="4"/>
  <c r="AO664" i="4"/>
  <c r="AN664" i="4"/>
  <c r="AQ663" i="4"/>
  <c r="AP663" i="4"/>
  <c r="AO663" i="4"/>
  <c r="AN663" i="4"/>
  <c r="AQ662" i="4"/>
  <c r="AP662" i="4"/>
  <c r="AO662" i="4"/>
  <c r="AN662" i="4"/>
  <c r="AQ661" i="4"/>
  <c r="AP661" i="4"/>
  <c r="AO661" i="4"/>
  <c r="AN661" i="4"/>
  <c r="AQ660" i="4"/>
  <c r="AP660" i="4"/>
  <c r="AO660" i="4"/>
  <c r="AN660" i="4"/>
  <c r="AQ659" i="4"/>
  <c r="AP659" i="4"/>
  <c r="AO659" i="4"/>
  <c r="AN659" i="4"/>
  <c r="AQ658" i="4"/>
  <c r="AP658" i="4"/>
  <c r="AO658" i="4"/>
  <c r="AN658" i="4"/>
  <c r="AQ657" i="4"/>
  <c r="AP657" i="4"/>
  <c r="AO657" i="4"/>
  <c r="AN657" i="4"/>
  <c r="AQ656" i="4"/>
  <c r="AP656" i="4"/>
  <c r="AO656" i="4"/>
  <c r="AN656" i="4"/>
  <c r="AQ655" i="4"/>
  <c r="AP655" i="4"/>
  <c r="AO655" i="4"/>
  <c r="AN655" i="4"/>
  <c r="AQ654" i="4"/>
  <c r="AP654" i="4"/>
  <c r="AO654" i="4"/>
  <c r="AN654" i="4"/>
  <c r="AQ653" i="4"/>
  <c r="AP653" i="4"/>
  <c r="AO653" i="4"/>
  <c r="AN653" i="4"/>
  <c r="AQ652" i="4"/>
  <c r="AP652" i="4"/>
  <c r="AO652" i="4"/>
  <c r="AN652" i="4"/>
  <c r="AQ651" i="4"/>
  <c r="AP651" i="4"/>
  <c r="AO651" i="4"/>
  <c r="AN651" i="4"/>
  <c r="AQ650" i="4"/>
  <c r="AP650" i="4"/>
  <c r="AO650" i="4"/>
  <c r="AN650" i="4"/>
  <c r="AQ649" i="4"/>
  <c r="AP649" i="4"/>
  <c r="AO649" i="4"/>
  <c r="AN649" i="4"/>
  <c r="AQ648" i="4"/>
  <c r="AP648" i="4"/>
  <c r="AO648" i="4"/>
  <c r="AN648" i="4"/>
  <c r="AQ647" i="4"/>
  <c r="AP647" i="4"/>
  <c r="AO647" i="4"/>
  <c r="AN647" i="4"/>
  <c r="AQ646" i="4"/>
  <c r="AP646" i="4"/>
  <c r="AO646" i="4"/>
  <c r="AN646" i="4"/>
  <c r="AQ645" i="4"/>
  <c r="AP645" i="4"/>
  <c r="AO645" i="4"/>
  <c r="AN645" i="4"/>
  <c r="AQ644" i="4"/>
  <c r="AP644" i="4"/>
  <c r="AO644" i="4"/>
  <c r="AN644" i="4"/>
  <c r="AQ643" i="4"/>
  <c r="AP643" i="4"/>
  <c r="AO643" i="4"/>
  <c r="AN643" i="4"/>
  <c r="AQ642" i="4"/>
  <c r="AP642" i="4"/>
  <c r="AO642" i="4"/>
  <c r="AN642" i="4"/>
  <c r="AQ641" i="4"/>
  <c r="AP641" i="4"/>
  <c r="AO641" i="4"/>
  <c r="AN641" i="4"/>
  <c r="AQ640" i="4"/>
  <c r="AP640" i="4"/>
  <c r="AO640" i="4"/>
  <c r="AN640" i="4"/>
  <c r="AQ639" i="4"/>
  <c r="AP639" i="4"/>
  <c r="AO639" i="4"/>
  <c r="AN639" i="4"/>
  <c r="AQ638" i="4"/>
  <c r="AP638" i="4"/>
  <c r="AO638" i="4"/>
  <c r="AN638" i="4"/>
  <c r="AQ637" i="4"/>
  <c r="AP637" i="4"/>
  <c r="AO637" i="4"/>
  <c r="AN637" i="4"/>
  <c r="AQ636" i="4"/>
  <c r="AP636" i="4"/>
  <c r="AO636" i="4"/>
  <c r="AN636" i="4"/>
  <c r="AQ635" i="4"/>
  <c r="AP635" i="4"/>
  <c r="AO635" i="4"/>
  <c r="AN635" i="4"/>
  <c r="AQ634" i="4"/>
  <c r="AP634" i="4"/>
  <c r="AO634" i="4"/>
  <c r="AN634" i="4"/>
  <c r="AQ633" i="4"/>
  <c r="AP633" i="4"/>
  <c r="AO633" i="4"/>
  <c r="AN633" i="4"/>
  <c r="AQ632" i="4"/>
  <c r="AP632" i="4"/>
  <c r="AO632" i="4"/>
  <c r="AN632" i="4"/>
  <c r="AQ631" i="4"/>
  <c r="AP631" i="4"/>
  <c r="AO631" i="4"/>
  <c r="AN631" i="4"/>
  <c r="AQ630" i="4"/>
  <c r="AP630" i="4"/>
  <c r="AO630" i="4"/>
  <c r="AN630" i="4"/>
  <c r="AQ629" i="4"/>
  <c r="AP629" i="4"/>
  <c r="AO629" i="4"/>
  <c r="AN629" i="4"/>
  <c r="AQ628" i="4"/>
  <c r="AP628" i="4"/>
  <c r="AO628" i="4"/>
  <c r="AN628" i="4"/>
  <c r="AQ627" i="4"/>
  <c r="AP627" i="4"/>
  <c r="AO627" i="4"/>
  <c r="AN627" i="4"/>
  <c r="AQ626" i="4"/>
  <c r="AP626" i="4"/>
  <c r="AO626" i="4"/>
  <c r="AN626" i="4"/>
  <c r="AQ625" i="4"/>
  <c r="AP625" i="4"/>
  <c r="AO625" i="4"/>
  <c r="AN625" i="4"/>
  <c r="AQ624" i="4"/>
  <c r="AP624" i="4"/>
  <c r="AO624" i="4"/>
  <c r="AN624" i="4"/>
  <c r="AQ623" i="4"/>
  <c r="AP623" i="4"/>
  <c r="AO623" i="4"/>
  <c r="AN623" i="4"/>
  <c r="AQ622" i="4"/>
  <c r="AP622" i="4"/>
  <c r="AO622" i="4"/>
  <c r="AN622" i="4"/>
  <c r="AQ621" i="4"/>
  <c r="AP621" i="4"/>
  <c r="AO621" i="4"/>
  <c r="AN621" i="4"/>
  <c r="AQ620" i="4"/>
  <c r="AP620" i="4"/>
  <c r="AO620" i="4"/>
  <c r="AN620" i="4"/>
  <c r="AQ619" i="4"/>
  <c r="AP619" i="4"/>
  <c r="AO619" i="4"/>
  <c r="AN619" i="4"/>
  <c r="AQ618" i="4"/>
  <c r="AP618" i="4"/>
  <c r="AO618" i="4"/>
  <c r="AN618" i="4"/>
  <c r="AQ617" i="4"/>
  <c r="AP617" i="4"/>
  <c r="AO617" i="4"/>
  <c r="AN617" i="4"/>
  <c r="AQ616" i="4"/>
  <c r="AP616" i="4"/>
  <c r="AO616" i="4"/>
  <c r="AN616" i="4"/>
  <c r="AQ615" i="4"/>
  <c r="AP615" i="4"/>
  <c r="AO615" i="4"/>
  <c r="AN615" i="4"/>
  <c r="AQ614" i="4"/>
  <c r="AP614" i="4"/>
  <c r="AO614" i="4"/>
  <c r="AN614" i="4"/>
  <c r="AQ613" i="4"/>
  <c r="AP613" i="4"/>
  <c r="AO613" i="4"/>
  <c r="AN613" i="4"/>
  <c r="AQ612" i="4"/>
  <c r="AP612" i="4"/>
  <c r="AO612" i="4"/>
  <c r="AN612" i="4"/>
  <c r="AQ611" i="4"/>
  <c r="AP611" i="4"/>
  <c r="AO611" i="4"/>
  <c r="AN611" i="4"/>
  <c r="AQ610" i="4"/>
  <c r="AP610" i="4"/>
  <c r="AO610" i="4"/>
  <c r="AN610" i="4"/>
  <c r="AQ609" i="4"/>
  <c r="AP609" i="4"/>
  <c r="AO609" i="4"/>
  <c r="AN609" i="4"/>
  <c r="AQ608" i="4"/>
  <c r="AP608" i="4"/>
  <c r="AO608" i="4"/>
  <c r="AN608" i="4"/>
  <c r="AQ607" i="4"/>
  <c r="AP607" i="4"/>
  <c r="AO607" i="4"/>
  <c r="AN607" i="4"/>
  <c r="AQ606" i="4"/>
  <c r="AP606" i="4"/>
  <c r="AO606" i="4"/>
  <c r="AN606" i="4"/>
  <c r="AQ605" i="4"/>
  <c r="AP605" i="4"/>
  <c r="AO605" i="4"/>
  <c r="AN605" i="4"/>
  <c r="AQ604" i="4"/>
  <c r="AP604" i="4"/>
  <c r="AO604" i="4"/>
  <c r="AN604" i="4"/>
  <c r="AQ603" i="4"/>
  <c r="AP603" i="4"/>
  <c r="AO603" i="4"/>
  <c r="AN603" i="4"/>
  <c r="AQ602" i="4"/>
  <c r="AP602" i="4"/>
  <c r="AO602" i="4"/>
  <c r="AN602" i="4"/>
  <c r="AQ601" i="4"/>
  <c r="AP601" i="4"/>
  <c r="AO601" i="4"/>
  <c r="AN601" i="4"/>
  <c r="AQ600" i="4"/>
  <c r="AP600" i="4"/>
  <c r="AO600" i="4"/>
  <c r="AN600" i="4"/>
  <c r="AQ599" i="4"/>
  <c r="AP599" i="4"/>
  <c r="AO599" i="4"/>
  <c r="AN599" i="4"/>
  <c r="AQ598" i="4"/>
  <c r="AP598" i="4"/>
  <c r="AO598" i="4"/>
  <c r="AN598" i="4"/>
  <c r="AQ597" i="4"/>
  <c r="AP597" i="4"/>
  <c r="AO597" i="4"/>
  <c r="AN597" i="4"/>
  <c r="AQ596" i="4"/>
  <c r="AP596" i="4"/>
  <c r="AO596" i="4"/>
  <c r="AN596" i="4"/>
  <c r="AQ595" i="4"/>
  <c r="AP595" i="4"/>
  <c r="AO595" i="4"/>
  <c r="AN595" i="4"/>
  <c r="AQ594" i="4"/>
  <c r="AP594" i="4"/>
  <c r="AO594" i="4"/>
  <c r="AN594" i="4"/>
  <c r="AQ593" i="4"/>
  <c r="AP593" i="4"/>
  <c r="AO593" i="4"/>
  <c r="AN593" i="4"/>
  <c r="AQ592" i="4"/>
  <c r="AP592" i="4"/>
  <c r="AO592" i="4"/>
  <c r="AN592" i="4"/>
  <c r="AQ591" i="4"/>
  <c r="AP591" i="4"/>
  <c r="AO591" i="4"/>
  <c r="AN591" i="4"/>
  <c r="AQ590" i="4"/>
  <c r="AP590" i="4"/>
  <c r="AO590" i="4"/>
  <c r="AN590" i="4"/>
  <c r="AQ589" i="4"/>
  <c r="AP589" i="4"/>
  <c r="AO589" i="4"/>
  <c r="AN589" i="4"/>
  <c r="AQ588" i="4"/>
  <c r="AP588" i="4"/>
  <c r="AO588" i="4"/>
  <c r="AN588" i="4"/>
  <c r="AQ587" i="4"/>
  <c r="AP587" i="4"/>
  <c r="AO587" i="4"/>
  <c r="AN587" i="4"/>
  <c r="AQ586" i="4"/>
  <c r="AP586" i="4"/>
  <c r="AO586" i="4"/>
  <c r="AN586" i="4"/>
  <c r="AQ585" i="4"/>
  <c r="AP585" i="4"/>
  <c r="AO585" i="4"/>
  <c r="AN585" i="4"/>
  <c r="AQ584" i="4"/>
  <c r="AP584" i="4"/>
  <c r="AO584" i="4"/>
  <c r="AN584" i="4"/>
  <c r="AQ583" i="4"/>
  <c r="AP583" i="4"/>
  <c r="AO583" i="4"/>
  <c r="AN583" i="4"/>
  <c r="AQ582" i="4"/>
  <c r="AP582" i="4"/>
  <c r="AO582" i="4"/>
  <c r="AN582" i="4"/>
  <c r="AQ581" i="4"/>
  <c r="AP581" i="4"/>
  <c r="AO581" i="4"/>
  <c r="AN581" i="4"/>
  <c r="AQ580" i="4"/>
  <c r="AP580" i="4"/>
  <c r="AO580" i="4"/>
  <c r="AN580" i="4"/>
  <c r="AQ579" i="4"/>
  <c r="AP579" i="4"/>
  <c r="AO579" i="4"/>
  <c r="AN579" i="4"/>
  <c r="AQ578" i="4"/>
  <c r="AP578" i="4"/>
  <c r="AO578" i="4"/>
  <c r="AN578" i="4"/>
  <c r="AQ577" i="4"/>
  <c r="AP577" i="4"/>
  <c r="AO577" i="4"/>
  <c r="AN577" i="4"/>
  <c r="AQ576" i="4"/>
  <c r="AP576" i="4"/>
  <c r="AO576" i="4"/>
  <c r="AN576" i="4"/>
  <c r="AQ575" i="4"/>
  <c r="AP575" i="4"/>
  <c r="AO575" i="4"/>
  <c r="AN575" i="4"/>
  <c r="AQ574" i="4"/>
  <c r="AP574" i="4"/>
  <c r="AO574" i="4"/>
  <c r="AN574" i="4"/>
  <c r="AQ573" i="4"/>
  <c r="AP573" i="4"/>
  <c r="AO573" i="4"/>
  <c r="AN573" i="4"/>
  <c r="AQ572" i="4"/>
  <c r="AP572" i="4"/>
  <c r="AO572" i="4"/>
  <c r="AN572" i="4"/>
  <c r="AQ571" i="4"/>
  <c r="AP571" i="4"/>
  <c r="AO571" i="4"/>
  <c r="AN571" i="4"/>
  <c r="AQ570" i="4"/>
  <c r="AP570" i="4"/>
  <c r="AO570" i="4"/>
  <c r="AN570" i="4"/>
  <c r="AQ569" i="4"/>
  <c r="AP569" i="4"/>
  <c r="AO569" i="4"/>
  <c r="AN569" i="4"/>
  <c r="AQ568" i="4"/>
  <c r="AP568" i="4"/>
  <c r="AO568" i="4"/>
  <c r="AN568" i="4"/>
  <c r="AQ567" i="4"/>
  <c r="AP567" i="4"/>
  <c r="AO567" i="4"/>
  <c r="AN567" i="4"/>
  <c r="AQ566" i="4"/>
  <c r="AP566" i="4"/>
  <c r="AO566" i="4"/>
  <c r="AN566" i="4"/>
  <c r="AQ565" i="4"/>
  <c r="AP565" i="4"/>
  <c r="AO565" i="4"/>
  <c r="AN565" i="4"/>
  <c r="AQ564" i="4"/>
  <c r="AP564" i="4"/>
  <c r="AO564" i="4"/>
  <c r="AN564" i="4"/>
  <c r="AQ563" i="4"/>
  <c r="AP563" i="4"/>
  <c r="AO563" i="4"/>
  <c r="AN563" i="4"/>
  <c r="AQ562" i="4"/>
  <c r="AP562" i="4"/>
  <c r="AO562" i="4"/>
  <c r="AN562" i="4"/>
  <c r="AQ561" i="4"/>
  <c r="AP561" i="4"/>
  <c r="AO561" i="4"/>
  <c r="AN561" i="4"/>
  <c r="AQ560" i="4"/>
  <c r="AP560" i="4"/>
  <c r="AO560" i="4"/>
  <c r="AN560" i="4"/>
  <c r="AQ559" i="4"/>
  <c r="AP559" i="4"/>
  <c r="AO559" i="4"/>
  <c r="AN559" i="4"/>
  <c r="AQ558" i="4"/>
  <c r="AP558" i="4"/>
  <c r="AO558" i="4"/>
  <c r="AN558" i="4"/>
  <c r="AQ557" i="4"/>
  <c r="AP557" i="4"/>
  <c r="AO557" i="4"/>
  <c r="AN557" i="4"/>
  <c r="AQ556" i="4"/>
  <c r="AP556" i="4"/>
  <c r="AO556" i="4"/>
  <c r="AN556" i="4"/>
  <c r="AQ555" i="4"/>
  <c r="AP555" i="4"/>
  <c r="AO555" i="4"/>
  <c r="AN555" i="4"/>
  <c r="AQ554" i="4"/>
  <c r="AP554" i="4"/>
  <c r="AO554" i="4"/>
  <c r="AN554" i="4"/>
  <c r="AQ553" i="4"/>
  <c r="AP553" i="4"/>
  <c r="AO553" i="4"/>
  <c r="AN553" i="4"/>
  <c r="AQ552" i="4"/>
  <c r="AP552" i="4"/>
  <c r="AO552" i="4"/>
  <c r="AN552" i="4"/>
  <c r="AQ551" i="4"/>
  <c r="AP551" i="4"/>
  <c r="AO551" i="4"/>
  <c r="AN551" i="4"/>
  <c r="AQ550" i="4"/>
  <c r="AP550" i="4"/>
  <c r="AO550" i="4"/>
  <c r="AN550" i="4"/>
  <c r="AQ549" i="4"/>
  <c r="AP549" i="4"/>
  <c r="AO549" i="4"/>
  <c r="AN549" i="4"/>
  <c r="AQ548" i="4"/>
  <c r="AP548" i="4"/>
  <c r="AO548" i="4"/>
  <c r="AN548" i="4"/>
  <c r="AQ547" i="4"/>
  <c r="AP547" i="4"/>
  <c r="AO547" i="4"/>
  <c r="AN547" i="4"/>
  <c r="AQ546" i="4"/>
  <c r="AP546" i="4"/>
  <c r="AO546" i="4"/>
  <c r="AN546" i="4"/>
  <c r="AQ545" i="4"/>
  <c r="AP545" i="4"/>
  <c r="AO545" i="4"/>
  <c r="AN545" i="4"/>
  <c r="AQ544" i="4"/>
  <c r="AP544" i="4"/>
  <c r="AO544" i="4"/>
  <c r="AN544" i="4"/>
  <c r="AQ543" i="4"/>
  <c r="AP543" i="4"/>
  <c r="AO543" i="4"/>
  <c r="AN543" i="4"/>
  <c r="AQ542" i="4"/>
  <c r="AP542" i="4"/>
  <c r="AO542" i="4"/>
  <c r="AN542" i="4"/>
  <c r="AQ541" i="4"/>
  <c r="AP541" i="4"/>
  <c r="AO541" i="4"/>
  <c r="AN541" i="4"/>
  <c r="AQ540" i="4"/>
  <c r="AP540" i="4"/>
  <c r="AO540" i="4"/>
  <c r="AN540" i="4"/>
  <c r="AQ539" i="4"/>
  <c r="AP539" i="4"/>
  <c r="AO539" i="4"/>
  <c r="AN539" i="4"/>
  <c r="AQ538" i="4"/>
  <c r="AP538" i="4"/>
  <c r="AO538" i="4"/>
  <c r="AN538" i="4"/>
  <c r="AQ537" i="4"/>
  <c r="AP537" i="4"/>
  <c r="AO537" i="4"/>
  <c r="AN537" i="4"/>
  <c r="AQ536" i="4"/>
  <c r="AP536" i="4"/>
  <c r="AO536" i="4"/>
  <c r="AN536" i="4"/>
  <c r="AQ535" i="4"/>
  <c r="AP535" i="4"/>
  <c r="AO535" i="4"/>
  <c r="AN535" i="4"/>
  <c r="AQ534" i="4"/>
  <c r="AP534" i="4"/>
  <c r="AO534" i="4"/>
  <c r="AN534" i="4"/>
  <c r="AQ533" i="4"/>
  <c r="AP533" i="4"/>
  <c r="AO533" i="4"/>
  <c r="AN533" i="4"/>
  <c r="AQ532" i="4"/>
  <c r="AP532" i="4"/>
  <c r="AO532" i="4"/>
  <c r="AN532" i="4"/>
  <c r="AQ531" i="4"/>
  <c r="AP531" i="4"/>
  <c r="AO531" i="4"/>
  <c r="AN531" i="4"/>
  <c r="AQ530" i="4"/>
  <c r="AP530" i="4"/>
  <c r="AO530" i="4"/>
  <c r="AN530" i="4"/>
  <c r="AQ529" i="4"/>
  <c r="AP529" i="4"/>
  <c r="AO529" i="4"/>
  <c r="AN529" i="4"/>
  <c r="AQ528" i="4"/>
  <c r="AP528" i="4"/>
  <c r="AO528" i="4"/>
  <c r="AN528" i="4"/>
  <c r="AQ527" i="4"/>
  <c r="AP527" i="4"/>
  <c r="AO527" i="4"/>
  <c r="AN527" i="4"/>
  <c r="AB103" i="4" s="1"/>
  <c r="AQ526" i="4"/>
  <c r="AP526" i="4"/>
  <c r="AO526" i="4"/>
  <c r="AN526" i="4"/>
  <c r="AQ525" i="4"/>
  <c r="AP525" i="4"/>
  <c r="AO525" i="4"/>
  <c r="AN525" i="4"/>
  <c r="J5" i="4" s="1"/>
  <c r="AQ524" i="4"/>
  <c r="AP524" i="4"/>
  <c r="AO524" i="4"/>
  <c r="AN524" i="4"/>
  <c r="AQ523" i="4"/>
  <c r="AP523" i="4"/>
  <c r="AO523" i="4"/>
  <c r="AN523" i="4"/>
  <c r="AQ522" i="4"/>
  <c r="AP522" i="4"/>
  <c r="AO522" i="4"/>
  <c r="AN522" i="4"/>
  <c r="AQ521" i="4"/>
  <c r="AP521" i="4"/>
  <c r="AO521" i="4"/>
  <c r="AN521" i="4"/>
  <c r="AQ520" i="4"/>
  <c r="AP520" i="4"/>
  <c r="AO520" i="4"/>
  <c r="AN520" i="4"/>
  <c r="AQ519" i="4"/>
  <c r="AP519" i="4"/>
  <c r="AO519" i="4"/>
  <c r="AN519" i="4"/>
  <c r="AQ518" i="4"/>
  <c r="AP518" i="4"/>
  <c r="AO518" i="4"/>
  <c r="AN518" i="4"/>
  <c r="AQ517" i="4"/>
  <c r="AP517" i="4"/>
  <c r="AO517" i="4"/>
  <c r="AN517" i="4"/>
  <c r="AQ516" i="4"/>
  <c r="AP516" i="4"/>
  <c r="AO516" i="4"/>
  <c r="AN516" i="4"/>
  <c r="AQ515" i="4"/>
  <c r="AP515" i="4"/>
  <c r="AO515" i="4"/>
  <c r="AN515" i="4"/>
  <c r="AQ514" i="4"/>
  <c r="AP514" i="4"/>
  <c r="AO514" i="4"/>
  <c r="AN514" i="4"/>
  <c r="AQ513" i="4"/>
  <c r="AP513" i="4"/>
  <c r="AO513" i="4"/>
  <c r="AN513" i="4"/>
  <c r="AQ512" i="4"/>
  <c r="AP512" i="4"/>
  <c r="AO512" i="4"/>
  <c r="AN512" i="4"/>
  <c r="AQ511" i="4"/>
  <c r="AP511" i="4"/>
  <c r="AO511" i="4"/>
  <c r="AN511" i="4"/>
  <c r="AQ510" i="4"/>
  <c r="AP510" i="4"/>
  <c r="AO510" i="4"/>
  <c r="AN510" i="4"/>
  <c r="AQ509" i="4"/>
  <c r="AP509" i="4"/>
  <c r="AO509" i="4"/>
  <c r="AN509" i="4"/>
  <c r="AQ508" i="4"/>
  <c r="AP508" i="4"/>
  <c r="AO508" i="4"/>
  <c r="AN508" i="4"/>
  <c r="AQ507" i="4"/>
  <c r="AP507" i="4"/>
  <c r="AO507" i="4"/>
  <c r="AN507" i="4"/>
  <c r="AQ506" i="4"/>
  <c r="AP506" i="4"/>
  <c r="AO506" i="4"/>
  <c r="AN506" i="4"/>
  <c r="AQ505" i="4"/>
  <c r="AP505" i="4"/>
  <c r="AO505" i="4"/>
  <c r="AN505" i="4"/>
  <c r="AQ504" i="4"/>
  <c r="AP504" i="4"/>
  <c r="AO504" i="4"/>
  <c r="AN504" i="4"/>
  <c r="AQ503" i="4"/>
  <c r="AP503" i="4"/>
  <c r="AO503" i="4"/>
  <c r="AN503" i="4"/>
  <c r="AQ502" i="4"/>
  <c r="AP502" i="4"/>
  <c r="AO502" i="4"/>
  <c r="AN502" i="4"/>
  <c r="AQ501" i="4"/>
  <c r="AP501" i="4"/>
  <c r="AO501" i="4"/>
  <c r="AN501" i="4"/>
  <c r="AQ500" i="4"/>
  <c r="AP500" i="4"/>
  <c r="AO500" i="4"/>
  <c r="AN500" i="4"/>
  <c r="AQ499" i="4"/>
  <c r="AP499" i="4"/>
  <c r="AO499" i="4"/>
  <c r="AN499" i="4"/>
  <c r="AQ498" i="4"/>
  <c r="AP498" i="4"/>
  <c r="AO498" i="4"/>
  <c r="AN498" i="4"/>
  <c r="AQ497" i="4"/>
  <c r="AP497" i="4"/>
  <c r="AO497" i="4"/>
  <c r="AN497" i="4"/>
  <c r="AQ496" i="4"/>
  <c r="AP496" i="4"/>
  <c r="AO496" i="4"/>
  <c r="AN496" i="4"/>
  <c r="AQ495" i="4"/>
  <c r="AP495" i="4"/>
  <c r="AO495" i="4"/>
  <c r="AN495" i="4"/>
  <c r="AQ494" i="4"/>
  <c r="AP494" i="4"/>
  <c r="AO494" i="4"/>
  <c r="AN494" i="4"/>
  <c r="AQ493" i="4"/>
  <c r="AP493" i="4"/>
  <c r="AO493" i="4"/>
  <c r="AN493" i="4"/>
  <c r="AQ492" i="4"/>
  <c r="AP492" i="4"/>
  <c r="AO492" i="4"/>
  <c r="AN492" i="4"/>
  <c r="AQ491" i="4"/>
  <c r="AP491" i="4"/>
  <c r="AO491" i="4"/>
  <c r="AN491" i="4"/>
  <c r="AQ490" i="4"/>
  <c r="AP490" i="4"/>
  <c r="AO490" i="4"/>
  <c r="AN490" i="4"/>
  <c r="AQ489" i="4"/>
  <c r="AP489" i="4"/>
  <c r="AO489" i="4"/>
  <c r="AN489" i="4"/>
  <c r="AQ488" i="4"/>
  <c r="AP488" i="4"/>
  <c r="AO488" i="4"/>
  <c r="AN488" i="4"/>
  <c r="AQ487" i="4"/>
  <c r="AP487" i="4"/>
  <c r="AO487" i="4"/>
  <c r="AN487" i="4"/>
  <c r="AQ486" i="4"/>
  <c r="AP486" i="4"/>
  <c r="AO486" i="4"/>
  <c r="AN486" i="4"/>
  <c r="AQ485" i="4"/>
  <c r="AP485" i="4"/>
  <c r="AO485" i="4"/>
  <c r="AN485" i="4"/>
  <c r="AQ484" i="4"/>
  <c r="AP484" i="4"/>
  <c r="AO484" i="4"/>
  <c r="AN484" i="4"/>
  <c r="AQ483" i="4"/>
  <c r="AP483" i="4"/>
  <c r="AO483" i="4"/>
  <c r="AN483" i="4"/>
  <c r="AQ482" i="4"/>
  <c r="AP482" i="4"/>
  <c r="AO482" i="4"/>
  <c r="AN482" i="4"/>
  <c r="AQ481" i="4"/>
  <c r="AP481" i="4"/>
  <c r="AO481" i="4"/>
  <c r="AN481" i="4"/>
  <c r="AQ480" i="4"/>
  <c r="AP480" i="4"/>
  <c r="AO480" i="4"/>
  <c r="AN480" i="4"/>
  <c r="AQ479" i="4"/>
  <c r="AP479" i="4"/>
  <c r="AO479" i="4"/>
  <c r="AN479" i="4"/>
  <c r="AQ478" i="4"/>
  <c r="AP478" i="4"/>
  <c r="AO478" i="4"/>
  <c r="AN478" i="4"/>
  <c r="AQ477" i="4"/>
  <c r="AP477" i="4"/>
  <c r="AO477" i="4"/>
  <c r="AN477" i="4"/>
  <c r="AQ476" i="4"/>
  <c r="AP476" i="4"/>
  <c r="AO476" i="4"/>
  <c r="AN476" i="4"/>
  <c r="AQ475" i="4"/>
  <c r="AP475" i="4"/>
  <c r="AO475" i="4"/>
  <c r="AN475" i="4"/>
  <c r="AQ474" i="4"/>
  <c r="AP474" i="4"/>
  <c r="AO474" i="4"/>
  <c r="AN474" i="4"/>
  <c r="AQ473" i="4"/>
  <c r="AP473" i="4"/>
  <c r="AO473" i="4"/>
  <c r="AN473" i="4"/>
  <c r="AQ472" i="4"/>
  <c r="AP472" i="4"/>
  <c r="AO472" i="4"/>
  <c r="AN472" i="4"/>
  <c r="AQ471" i="4"/>
  <c r="AP471" i="4"/>
  <c r="AO471" i="4"/>
  <c r="AN471" i="4"/>
  <c r="AQ470" i="4"/>
  <c r="AP470" i="4"/>
  <c r="AO470" i="4"/>
  <c r="AN470" i="4"/>
  <c r="AQ469" i="4"/>
  <c r="AP469" i="4"/>
  <c r="AO469" i="4"/>
  <c r="AN469" i="4"/>
  <c r="AQ468" i="4"/>
  <c r="AP468" i="4"/>
  <c r="AO468" i="4"/>
  <c r="AN468" i="4"/>
  <c r="AQ467" i="4"/>
  <c r="AP467" i="4"/>
  <c r="AO467" i="4"/>
  <c r="AN467" i="4"/>
  <c r="AQ466" i="4"/>
  <c r="AP466" i="4"/>
  <c r="AO466" i="4"/>
  <c r="AN466" i="4"/>
  <c r="AQ465" i="4"/>
  <c r="AP465" i="4"/>
  <c r="AO465" i="4"/>
  <c r="AN465" i="4"/>
  <c r="AQ464" i="4"/>
  <c r="AP464" i="4"/>
  <c r="AO464" i="4"/>
  <c r="AN464" i="4"/>
  <c r="AQ463" i="4"/>
  <c r="AP463" i="4"/>
  <c r="AO463" i="4"/>
  <c r="AN463" i="4"/>
  <c r="AQ462" i="4"/>
  <c r="AP462" i="4"/>
  <c r="AO462" i="4"/>
  <c r="AN462" i="4"/>
  <c r="AQ461" i="4"/>
  <c r="AP461" i="4"/>
  <c r="AO461" i="4"/>
  <c r="AN461" i="4"/>
  <c r="AQ460" i="4"/>
  <c r="AP460" i="4"/>
  <c r="AO460" i="4"/>
  <c r="AN460" i="4"/>
  <c r="AQ459" i="4"/>
  <c r="AP459" i="4"/>
  <c r="AO459" i="4"/>
  <c r="AN459" i="4"/>
  <c r="AQ458" i="4"/>
  <c r="AP458" i="4"/>
  <c r="AO458" i="4"/>
  <c r="AN458" i="4"/>
  <c r="AQ457" i="4"/>
  <c r="AP457" i="4"/>
  <c r="AO457" i="4"/>
  <c r="AN457" i="4"/>
  <c r="AQ456" i="4"/>
  <c r="AP456" i="4"/>
  <c r="AO456" i="4"/>
  <c r="AN456" i="4"/>
  <c r="AQ455" i="4"/>
  <c r="AP455" i="4"/>
  <c r="AO455" i="4"/>
  <c r="AN455" i="4"/>
  <c r="AQ454" i="4"/>
  <c r="AP454" i="4"/>
  <c r="AO454" i="4"/>
  <c r="AN454" i="4"/>
  <c r="AQ453" i="4"/>
  <c r="AP453" i="4"/>
  <c r="AO453" i="4"/>
  <c r="AN453" i="4"/>
  <c r="AQ452" i="4"/>
  <c r="AP452" i="4"/>
  <c r="AO452" i="4"/>
  <c r="AN452" i="4"/>
  <c r="AQ451" i="4"/>
  <c r="AP451" i="4"/>
  <c r="AO451" i="4"/>
  <c r="AN451" i="4"/>
  <c r="AQ450" i="4"/>
  <c r="AP450" i="4"/>
  <c r="AO450" i="4"/>
  <c r="AN450" i="4"/>
  <c r="AQ449" i="4"/>
  <c r="AP449" i="4"/>
  <c r="AO449" i="4"/>
  <c r="AN449" i="4"/>
  <c r="AQ448" i="4"/>
  <c r="AP448" i="4"/>
  <c r="AO448" i="4"/>
  <c r="AN448" i="4"/>
  <c r="AQ447" i="4"/>
  <c r="AP447" i="4"/>
  <c r="AO447" i="4"/>
  <c r="AN447" i="4"/>
  <c r="AQ446" i="4"/>
  <c r="AP446" i="4"/>
  <c r="AO446" i="4"/>
  <c r="AN446" i="4"/>
  <c r="AQ445" i="4"/>
  <c r="AP445" i="4"/>
  <c r="AO445" i="4"/>
  <c r="AN445" i="4"/>
  <c r="AQ444" i="4"/>
  <c r="AP444" i="4"/>
  <c r="AO444" i="4"/>
  <c r="AN444" i="4"/>
  <c r="AQ443" i="4"/>
  <c r="AP443" i="4"/>
  <c r="AO443" i="4"/>
  <c r="AN443" i="4"/>
  <c r="AQ442" i="4"/>
  <c r="AP442" i="4"/>
  <c r="AO442" i="4"/>
  <c r="AN442" i="4"/>
  <c r="AQ441" i="4"/>
  <c r="AP441" i="4"/>
  <c r="AO441" i="4"/>
  <c r="AN441" i="4"/>
  <c r="AQ440" i="4"/>
  <c r="AP440" i="4"/>
  <c r="AO440" i="4"/>
  <c r="AN440" i="4"/>
  <c r="AQ439" i="4"/>
  <c r="AP439" i="4"/>
  <c r="AO439" i="4"/>
  <c r="AN439" i="4"/>
  <c r="AQ438" i="4"/>
  <c r="AP438" i="4"/>
  <c r="AO438" i="4"/>
  <c r="AN438" i="4"/>
  <c r="AQ437" i="4"/>
  <c r="AP437" i="4"/>
  <c r="AO437" i="4"/>
  <c r="AN437" i="4"/>
  <c r="AQ436" i="4"/>
  <c r="AP436" i="4"/>
  <c r="AO436" i="4"/>
  <c r="AN436" i="4"/>
  <c r="AQ435" i="4"/>
  <c r="AP435" i="4"/>
  <c r="AO435" i="4"/>
  <c r="AN435" i="4"/>
  <c r="AQ434" i="4"/>
  <c r="AP434" i="4"/>
  <c r="AO434" i="4"/>
  <c r="AN434" i="4"/>
  <c r="AQ433" i="4"/>
  <c r="AP433" i="4"/>
  <c r="AO433" i="4"/>
  <c r="AN433" i="4"/>
  <c r="AQ432" i="4"/>
  <c r="AP432" i="4"/>
  <c r="AO432" i="4"/>
  <c r="AN432" i="4"/>
  <c r="AQ431" i="4"/>
  <c r="AP431" i="4"/>
  <c r="AO431" i="4"/>
  <c r="AN431" i="4"/>
  <c r="AQ430" i="4"/>
  <c r="AP430" i="4"/>
  <c r="AO430" i="4"/>
  <c r="AN430" i="4"/>
  <c r="AQ429" i="4"/>
  <c r="AP429" i="4"/>
  <c r="AO429" i="4"/>
  <c r="AN429" i="4"/>
  <c r="AQ428" i="4"/>
  <c r="AP428" i="4"/>
  <c r="AO428" i="4"/>
  <c r="AN428" i="4"/>
  <c r="AQ427" i="4"/>
  <c r="AP427" i="4"/>
  <c r="AO427" i="4"/>
  <c r="AN427" i="4"/>
  <c r="AQ426" i="4"/>
  <c r="AP426" i="4"/>
  <c r="AO426" i="4"/>
  <c r="AN426" i="4"/>
  <c r="AQ425" i="4"/>
  <c r="AP425" i="4"/>
  <c r="AO425" i="4"/>
  <c r="AN425" i="4"/>
  <c r="AQ424" i="4"/>
  <c r="AP424" i="4"/>
  <c r="AO424" i="4"/>
  <c r="AN424" i="4"/>
  <c r="AQ423" i="4"/>
  <c r="AP423" i="4"/>
  <c r="AO423" i="4"/>
  <c r="AN423" i="4"/>
  <c r="AQ422" i="4"/>
  <c r="AP422" i="4"/>
  <c r="AO422" i="4"/>
  <c r="AN422" i="4"/>
  <c r="AQ421" i="4"/>
  <c r="AP421" i="4"/>
  <c r="AO421" i="4"/>
  <c r="AN421" i="4"/>
  <c r="AQ420" i="4"/>
  <c r="AP420" i="4"/>
  <c r="AO420" i="4"/>
  <c r="AN420" i="4"/>
  <c r="AQ419" i="4"/>
  <c r="AP419" i="4"/>
  <c r="AO419" i="4"/>
  <c r="AN419" i="4"/>
  <c r="AQ418" i="4"/>
  <c r="AP418" i="4"/>
  <c r="AO418" i="4"/>
  <c r="AN418" i="4"/>
  <c r="AQ417" i="4"/>
  <c r="AP417" i="4"/>
  <c r="AO417" i="4"/>
  <c r="AN417" i="4"/>
  <c r="AQ416" i="4"/>
  <c r="AP416" i="4"/>
  <c r="AO416" i="4"/>
  <c r="AN416" i="4"/>
  <c r="AQ415" i="4"/>
  <c r="AP415" i="4"/>
  <c r="AO415" i="4"/>
  <c r="AN415" i="4"/>
  <c r="AQ414" i="4"/>
  <c r="AP414" i="4"/>
  <c r="AO414" i="4"/>
  <c r="AN414" i="4"/>
  <c r="AQ413" i="4"/>
  <c r="AP413" i="4"/>
  <c r="AO413" i="4"/>
  <c r="AN413" i="4"/>
  <c r="AQ412" i="4"/>
  <c r="AP412" i="4"/>
  <c r="AO412" i="4"/>
  <c r="AN412" i="4"/>
  <c r="AQ411" i="4"/>
  <c r="AP411" i="4"/>
  <c r="AO411" i="4"/>
  <c r="AN411" i="4"/>
  <c r="AQ410" i="4"/>
  <c r="AP410" i="4"/>
  <c r="AO410" i="4"/>
  <c r="AN410" i="4"/>
  <c r="AQ409" i="4"/>
  <c r="AP409" i="4"/>
  <c r="AO409" i="4"/>
  <c r="AN409" i="4"/>
  <c r="AQ408" i="4"/>
  <c r="AP408" i="4"/>
  <c r="AO408" i="4"/>
  <c r="AN408" i="4"/>
  <c r="AQ407" i="4"/>
  <c r="AP407" i="4"/>
  <c r="AO407" i="4"/>
  <c r="AN407" i="4"/>
  <c r="AQ406" i="4"/>
  <c r="AP406" i="4"/>
  <c r="AO406" i="4"/>
  <c r="AN406" i="4"/>
  <c r="AQ405" i="4"/>
  <c r="AP405" i="4"/>
  <c r="AO405" i="4"/>
  <c r="AN405" i="4"/>
  <c r="AQ404" i="4"/>
  <c r="AP404" i="4"/>
  <c r="AO404" i="4"/>
  <c r="AN404" i="4"/>
  <c r="AQ403" i="4"/>
  <c r="AP403" i="4"/>
  <c r="AO403" i="4"/>
  <c r="AN403" i="4"/>
  <c r="AQ402" i="4"/>
  <c r="AP402" i="4"/>
  <c r="AO402" i="4"/>
  <c r="AN402" i="4"/>
  <c r="AQ401" i="4"/>
  <c r="AP401" i="4"/>
  <c r="AO401" i="4"/>
  <c r="AN401" i="4"/>
  <c r="AQ400" i="4"/>
  <c r="AP400" i="4"/>
  <c r="AO400" i="4"/>
  <c r="AN400" i="4"/>
  <c r="AQ399" i="4"/>
  <c r="AP399" i="4"/>
  <c r="AO399" i="4"/>
  <c r="AN399" i="4"/>
  <c r="AQ398" i="4"/>
  <c r="AP398" i="4"/>
  <c r="AO398" i="4"/>
  <c r="AN398" i="4"/>
  <c r="AQ397" i="4"/>
  <c r="AP397" i="4"/>
  <c r="AO397" i="4"/>
  <c r="AN397" i="4"/>
  <c r="AQ396" i="4"/>
  <c r="AP396" i="4"/>
  <c r="AO396" i="4"/>
  <c r="AN396" i="4"/>
  <c r="AQ395" i="4"/>
  <c r="AP395" i="4"/>
  <c r="AO395" i="4"/>
  <c r="AN395" i="4"/>
  <c r="AQ394" i="4"/>
  <c r="AP394" i="4"/>
  <c r="AO394" i="4"/>
  <c r="AN394" i="4"/>
  <c r="AQ393" i="4"/>
  <c r="AP393" i="4"/>
  <c r="AO393" i="4"/>
  <c r="AN393" i="4"/>
  <c r="AQ392" i="4"/>
  <c r="AP392" i="4"/>
  <c r="AO392" i="4"/>
  <c r="AN392" i="4"/>
  <c r="AQ391" i="4"/>
  <c r="AP391" i="4"/>
  <c r="AO391" i="4"/>
  <c r="AN391" i="4"/>
  <c r="AQ390" i="4"/>
  <c r="AP390" i="4"/>
  <c r="AO390" i="4"/>
  <c r="AN390" i="4"/>
  <c r="AQ389" i="4"/>
  <c r="AP389" i="4"/>
  <c r="AO389" i="4"/>
  <c r="AN389" i="4"/>
  <c r="AQ388" i="4"/>
  <c r="AP388" i="4"/>
  <c r="AO388" i="4"/>
  <c r="AN388" i="4"/>
  <c r="AQ387" i="4"/>
  <c r="AP387" i="4"/>
  <c r="AO387" i="4"/>
  <c r="AN387" i="4"/>
  <c r="AQ386" i="4"/>
  <c r="AP386" i="4"/>
  <c r="AO386" i="4"/>
  <c r="AN386" i="4"/>
  <c r="AQ385" i="4"/>
  <c r="AP385" i="4"/>
  <c r="AO385" i="4"/>
  <c r="AN385" i="4"/>
  <c r="AQ384" i="4"/>
  <c r="AP384" i="4"/>
  <c r="AO384" i="4"/>
  <c r="AN384" i="4"/>
  <c r="AQ383" i="4"/>
  <c r="AP383" i="4"/>
  <c r="AO383" i="4"/>
  <c r="AN383" i="4"/>
  <c r="AQ382" i="4"/>
  <c r="AP382" i="4"/>
  <c r="AO382" i="4"/>
  <c r="AN382" i="4"/>
  <c r="AQ381" i="4"/>
  <c r="AP381" i="4"/>
  <c r="AO381" i="4"/>
  <c r="AN381" i="4"/>
  <c r="AQ380" i="4"/>
  <c r="AP380" i="4"/>
  <c r="AO380" i="4"/>
  <c r="AN380" i="4"/>
  <c r="AQ379" i="4"/>
  <c r="AP379" i="4"/>
  <c r="AO379" i="4"/>
  <c r="AN379" i="4"/>
  <c r="AQ378" i="4"/>
  <c r="AP378" i="4"/>
  <c r="AO378" i="4"/>
  <c r="AN378" i="4"/>
  <c r="AQ377" i="4"/>
  <c r="AP377" i="4"/>
  <c r="AO377" i="4"/>
  <c r="AN377" i="4"/>
  <c r="AQ376" i="4"/>
  <c r="AP376" i="4"/>
  <c r="AO376" i="4"/>
  <c r="AN376" i="4"/>
  <c r="AQ375" i="4"/>
  <c r="AP375" i="4"/>
  <c r="AO375" i="4"/>
  <c r="AN375" i="4"/>
  <c r="AQ374" i="4"/>
  <c r="AP374" i="4"/>
  <c r="AO374" i="4"/>
  <c r="AN374" i="4"/>
  <c r="AQ373" i="4"/>
  <c r="AP373" i="4"/>
  <c r="AO373" i="4"/>
  <c r="AN373" i="4"/>
  <c r="AQ372" i="4"/>
  <c r="AP372" i="4"/>
  <c r="AO372" i="4"/>
  <c r="AN372" i="4"/>
  <c r="AQ371" i="4"/>
  <c r="AP371" i="4"/>
  <c r="AO371" i="4"/>
  <c r="AN371" i="4"/>
  <c r="AQ370" i="4"/>
  <c r="AP370" i="4"/>
  <c r="AO370" i="4"/>
  <c r="AN370" i="4"/>
  <c r="AQ369" i="4"/>
  <c r="AP369" i="4"/>
  <c r="AO369" i="4"/>
  <c r="AN369" i="4"/>
  <c r="AQ368" i="4"/>
  <c r="AP368" i="4"/>
  <c r="AO368" i="4"/>
  <c r="AN368" i="4"/>
  <c r="AQ367" i="4"/>
  <c r="AP367" i="4"/>
  <c r="AO367" i="4"/>
  <c r="AN367" i="4"/>
  <c r="AQ366" i="4"/>
  <c r="AP366" i="4"/>
  <c r="AO366" i="4"/>
  <c r="AN366" i="4"/>
  <c r="AQ365" i="4"/>
  <c r="AP365" i="4"/>
  <c r="AO365" i="4"/>
  <c r="AN365" i="4"/>
  <c r="AQ364" i="4"/>
  <c r="AP364" i="4"/>
  <c r="AO364" i="4"/>
  <c r="AN364" i="4"/>
  <c r="AQ363" i="4"/>
  <c r="AP363" i="4"/>
  <c r="AO363" i="4"/>
  <c r="AN363" i="4"/>
  <c r="AQ362" i="4"/>
  <c r="AP362" i="4"/>
  <c r="AO362" i="4"/>
  <c r="AN362" i="4"/>
  <c r="AQ361" i="4"/>
  <c r="AP361" i="4"/>
  <c r="AO361" i="4"/>
  <c r="AN361" i="4"/>
  <c r="AQ360" i="4"/>
  <c r="AP360" i="4"/>
  <c r="AO360" i="4"/>
  <c r="AN360" i="4"/>
  <c r="AQ359" i="4"/>
  <c r="AP359" i="4"/>
  <c r="AO359" i="4"/>
  <c r="AN359" i="4"/>
  <c r="AQ358" i="4"/>
  <c r="AP358" i="4"/>
  <c r="AO358" i="4"/>
  <c r="AN358" i="4"/>
  <c r="AQ357" i="4"/>
  <c r="AP357" i="4"/>
  <c r="AO357" i="4"/>
  <c r="AN357" i="4"/>
  <c r="AB32" i="4" s="1"/>
  <c r="AQ356" i="4"/>
  <c r="AP356" i="4"/>
  <c r="AO356" i="4"/>
  <c r="AN356" i="4"/>
  <c r="AQ355" i="4"/>
  <c r="AP355" i="4"/>
  <c r="AO355" i="4"/>
  <c r="AN355" i="4"/>
  <c r="AQ354" i="4"/>
  <c r="AP354" i="4"/>
  <c r="AO354" i="4"/>
  <c r="AN354" i="4"/>
  <c r="AQ353" i="4"/>
  <c r="AP353" i="4"/>
  <c r="AO353" i="4"/>
  <c r="AN353" i="4"/>
  <c r="AQ352" i="4"/>
  <c r="AP352" i="4"/>
  <c r="AO352" i="4"/>
  <c r="AN352" i="4"/>
  <c r="AQ351" i="4"/>
  <c r="AP351" i="4"/>
  <c r="AO351" i="4"/>
  <c r="AN351" i="4"/>
  <c r="AQ350" i="4"/>
  <c r="AP350" i="4"/>
  <c r="AO350" i="4"/>
  <c r="AN350" i="4"/>
  <c r="AQ349" i="4"/>
  <c r="AP349" i="4"/>
  <c r="AO349" i="4"/>
  <c r="AN349" i="4"/>
  <c r="AQ348" i="4"/>
  <c r="AP348" i="4"/>
  <c r="AO348" i="4"/>
  <c r="AN348" i="4"/>
  <c r="AQ347" i="4"/>
  <c r="AP347" i="4"/>
  <c r="AO347" i="4"/>
  <c r="AN347" i="4"/>
  <c r="AQ346" i="4"/>
  <c r="AP346" i="4"/>
  <c r="AO346" i="4"/>
  <c r="AN346" i="4"/>
  <c r="AQ345" i="4"/>
  <c r="AP345" i="4"/>
  <c r="AO345" i="4"/>
  <c r="AN345" i="4"/>
  <c r="AQ344" i="4"/>
  <c r="AP344" i="4"/>
  <c r="AO344" i="4"/>
  <c r="AN344" i="4"/>
  <c r="AQ343" i="4"/>
  <c r="AP343" i="4"/>
  <c r="AO343" i="4"/>
  <c r="AN343" i="4"/>
  <c r="AQ342" i="4"/>
  <c r="AP342" i="4"/>
  <c r="AO342" i="4"/>
  <c r="AN342" i="4"/>
  <c r="AQ341" i="4"/>
  <c r="AP341" i="4"/>
  <c r="AO341" i="4"/>
  <c r="AN341" i="4"/>
  <c r="AQ340" i="4"/>
  <c r="AP340" i="4"/>
  <c r="AO340" i="4"/>
  <c r="AN340" i="4"/>
  <c r="AQ339" i="4"/>
  <c r="AP339" i="4"/>
  <c r="AO339" i="4"/>
  <c r="AN339" i="4"/>
  <c r="AQ338" i="4"/>
  <c r="AP338" i="4"/>
  <c r="AO338" i="4"/>
  <c r="AN338" i="4"/>
  <c r="AQ337" i="4"/>
  <c r="AP337" i="4"/>
  <c r="AO337" i="4"/>
  <c r="AN337" i="4"/>
  <c r="AB18" i="4" s="1"/>
  <c r="AQ336" i="4"/>
  <c r="AP336" i="4"/>
  <c r="AO336" i="4"/>
  <c r="AN336" i="4"/>
  <c r="AQ335" i="4"/>
  <c r="AP335" i="4"/>
  <c r="AO335" i="4"/>
  <c r="AN335" i="4"/>
  <c r="AQ334" i="4"/>
  <c r="AP334" i="4"/>
  <c r="AO334" i="4"/>
  <c r="AN334" i="4"/>
  <c r="AQ333" i="4"/>
  <c r="AP333" i="4"/>
  <c r="AO333" i="4"/>
  <c r="AN333" i="4"/>
  <c r="AQ332" i="4"/>
  <c r="AP332" i="4"/>
  <c r="AO332" i="4"/>
  <c r="AN332" i="4"/>
  <c r="AB44" i="4" s="1"/>
  <c r="AQ331" i="4"/>
  <c r="AP331" i="4"/>
  <c r="AO331" i="4"/>
  <c r="AN331" i="4"/>
  <c r="AQ330" i="4"/>
  <c r="AP330" i="4"/>
  <c r="AO330" i="4"/>
  <c r="AN330" i="4"/>
  <c r="AQ329" i="4"/>
  <c r="AP329" i="4"/>
  <c r="AO329" i="4"/>
  <c r="AN329" i="4"/>
  <c r="AB80" i="4" s="1"/>
  <c r="AQ328" i="4"/>
  <c r="AP328" i="4"/>
  <c r="AO328" i="4"/>
  <c r="AN328" i="4"/>
  <c r="J31" i="4" s="1"/>
  <c r="AQ327" i="4"/>
  <c r="AP327" i="4"/>
  <c r="AO327" i="4"/>
  <c r="AN327" i="4"/>
  <c r="AQ326" i="4"/>
  <c r="AP326" i="4"/>
  <c r="AO326" i="4"/>
  <c r="AN326" i="4"/>
  <c r="AQ325" i="4"/>
  <c r="AP325" i="4"/>
  <c r="AO325" i="4"/>
  <c r="AN325" i="4"/>
  <c r="AQ324" i="4"/>
  <c r="AP324" i="4"/>
  <c r="AO324" i="4"/>
  <c r="AN324" i="4"/>
  <c r="AQ323" i="4"/>
  <c r="AP323" i="4"/>
  <c r="AO323" i="4"/>
  <c r="AN323" i="4"/>
  <c r="AQ322" i="4"/>
  <c r="AP322" i="4"/>
  <c r="AO322" i="4"/>
  <c r="AN322" i="4"/>
  <c r="AQ321" i="4"/>
  <c r="AP321" i="4"/>
  <c r="AO321" i="4"/>
  <c r="AN321" i="4"/>
  <c r="AQ320" i="4"/>
  <c r="AP320" i="4"/>
  <c r="AO320" i="4"/>
  <c r="AN320" i="4"/>
  <c r="AQ319" i="4"/>
  <c r="AP319" i="4"/>
  <c r="AO319" i="4"/>
  <c r="AN319" i="4"/>
  <c r="AQ318" i="4"/>
  <c r="AP318" i="4"/>
  <c r="AO318" i="4"/>
  <c r="AN318" i="4"/>
  <c r="AQ317" i="4"/>
  <c r="AP317" i="4"/>
  <c r="AO317" i="4"/>
  <c r="AN317" i="4"/>
  <c r="AQ316" i="4"/>
  <c r="AP316" i="4"/>
  <c r="AO316" i="4"/>
  <c r="AN316" i="4"/>
  <c r="AQ315" i="4"/>
  <c r="AP315" i="4"/>
  <c r="AO315" i="4"/>
  <c r="AN315" i="4"/>
  <c r="AQ314" i="4"/>
  <c r="AP314" i="4"/>
  <c r="AO314" i="4"/>
  <c r="AN314" i="4"/>
  <c r="AQ313" i="4"/>
  <c r="AP313" i="4"/>
  <c r="AO313" i="4"/>
  <c r="AN313" i="4"/>
  <c r="AQ312" i="4"/>
  <c r="AP312" i="4"/>
  <c r="AO312" i="4"/>
  <c r="AN312" i="4"/>
  <c r="AQ311" i="4"/>
  <c r="AP311" i="4"/>
  <c r="AO311" i="4"/>
  <c r="AN311" i="4"/>
  <c r="AQ310" i="4"/>
  <c r="AP310" i="4"/>
  <c r="AO310" i="4"/>
  <c r="AN310" i="4"/>
  <c r="AQ309" i="4"/>
  <c r="AP309" i="4"/>
  <c r="AO309" i="4"/>
  <c r="AN309" i="4"/>
  <c r="AQ308" i="4"/>
  <c r="AP308" i="4"/>
  <c r="AO308" i="4"/>
  <c r="AN308" i="4"/>
  <c r="AQ307" i="4"/>
  <c r="AP307" i="4"/>
  <c r="AO307" i="4"/>
  <c r="AN307" i="4"/>
  <c r="AQ306" i="4"/>
  <c r="AP306" i="4"/>
  <c r="AO306" i="4"/>
  <c r="AN306" i="4"/>
  <c r="AQ305" i="4"/>
  <c r="AP305" i="4"/>
  <c r="AO305" i="4"/>
  <c r="AN305" i="4"/>
  <c r="O9" i="4" s="1"/>
  <c r="AQ304" i="4"/>
  <c r="AP304" i="4"/>
  <c r="AO304" i="4"/>
  <c r="AN304" i="4"/>
  <c r="AQ303" i="4"/>
  <c r="AP303" i="4"/>
  <c r="AO303" i="4"/>
  <c r="AN303" i="4"/>
  <c r="AQ302" i="4"/>
  <c r="AP302" i="4"/>
  <c r="AO302" i="4"/>
  <c r="AN302" i="4"/>
  <c r="AQ301" i="4"/>
  <c r="AP301" i="4"/>
  <c r="AO301" i="4"/>
  <c r="AN301" i="4"/>
  <c r="AQ300" i="4"/>
  <c r="AP300" i="4"/>
  <c r="AO300" i="4"/>
  <c r="AN300" i="4"/>
  <c r="AQ299" i="4"/>
  <c r="AP299" i="4"/>
  <c r="AO299" i="4"/>
  <c r="AN299" i="4"/>
  <c r="AQ298" i="4"/>
  <c r="AP298" i="4"/>
  <c r="AO298" i="4"/>
  <c r="AN298" i="4"/>
  <c r="AQ297" i="4"/>
  <c r="AP297" i="4"/>
  <c r="AO297" i="4"/>
  <c r="AN297" i="4"/>
  <c r="AQ296" i="4"/>
  <c r="AP296" i="4"/>
  <c r="AO296" i="4"/>
  <c r="AN296" i="4"/>
  <c r="AQ295" i="4"/>
  <c r="AP295" i="4"/>
  <c r="AO295" i="4"/>
  <c r="AN295" i="4"/>
  <c r="AQ294" i="4"/>
  <c r="AP294" i="4"/>
  <c r="AO294" i="4"/>
  <c r="AN294" i="4"/>
  <c r="AQ293" i="4"/>
  <c r="AP293" i="4"/>
  <c r="AO293" i="4"/>
  <c r="AN293" i="4"/>
  <c r="AQ292" i="4"/>
  <c r="AP292" i="4"/>
  <c r="AO292" i="4"/>
  <c r="AN292" i="4"/>
  <c r="AQ291" i="4"/>
  <c r="AP291" i="4"/>
  <c r="AO291" i="4"/>
  <c r="AN291" i="4"/>
  <c r="AQ290" i="4"/>
  <c r="AP290" i="4"/>
  <c r="AO290" i="4"/>
  <c r="AN290" i="4"/>
  <c r="AQ289" i="4"/>
  <c r="AP289" i="4"/>
  <c r="AO289" i="4"/>
  <c r="AN289" i="4"/>
  <c r="AQ288" i="4"/>
  <c r="AP288" i="4"/>
  <c r="AO288" i="4"/>
  <c r="AN288" i="4"/>
  <c r="AQ287" i="4"/>
  <c r="AP287" i="4"/>
  <c r="AO287" i="4"/>
  <c r="AN287" i="4"/>
  <c r="AQ286" i="4"/>
  <c r="AP286" i="4"/>
  <c r="AO286" i="4"/>
  <c r="AN286" i="4"/>
  <c r="AQ285" i="4"/>
  <c r="AP285" i="4"/>
  <c r="AO285" i="4"/>
  <c r="AN285" i="4"/>
  <c r="AQ284" i="4"/>
  <c r="AP284" i="4"/>
  <c r="AO284" i="4"/>
  <c r="AN284" i="4"/>
  <c r="AQ283" i="4"/>
  <c r="AP283" i="4"/>
  <c r="AO283" i="4"/>
  <c r="AN283" i="4"/>
  <c r="AQ282" i="4"/>
  <c r="AP282" i="4"/>
  <c r="AO282" i="4"/>
  <c r="AN282" i="4"/>
  <c r="AQ281" i="4"/>
  <c r="AP281" i="4"/>
  <c r="AO281" i="4"/>
  <c r="AN281" i="4"/>
  <c r="AQ280" i="4"/>
  <c r="AP280" i="4"/>
  <c r="AO280" i="4"/>
  <c r="AN280" i="4"/>
  <c r="AQ279" i="4"/>
  <c r="AP279" i="4"/>
  <c r="AO279" i="4"/>
  <c r="AN279" i="4"/>
  <c r="AQ278" i="4"/>
  <c r="AP278" i="4"/>
  <c r="AO278" i="4"/>
  <c r="AN278" i="4"/>
  <c r="AQ277" i="4"/>
  <c r="AP277" i="4"/>
  <c r="AO277" i="4"/>
  <c r="AN277" i="4"/>
  <c r="AQ276" i="4"/>
  <c r="AP276" i="4"/>
  <c r="AO276" i="4"/>
  <c r="AN276" i="4"/>
  <c r="AQ275" i="4"/>
  <c r="AP275" i="4"/>
  <c r="AO275" i="4"/>
  <c r="AN275" i="4"/>
  <c r="AQ274" i="4"/>
  <c r="AP274" i="4"/>
  <c r="AO274" i="4"/>
  <c r="AN274" i="4"/>
  <c r="AQ273" i="4"/>
  <c r="AP273" i="4"/>
  <c r="AO273" i="4"/>
  <c r="AN273" i="4"/>
  <c r="AQ272" i="4"/>
  <c r="AP272" i="4"/>
  <c r="AO272" i="4"/>
  <c r="AN272" i="4"/>
  <c r="AQ271" i="4"/>
  <c r="AP271" i="4"/>
  <c r="AO271" i="4"/>
  <c r="AN271" i="4"/>
  <c r="AQ270" i="4"/>
  <c r="AP270" i="4"/>
  <c r="AO270" i="4"/>
  <c r="AN270" i="4"/>
  <c r="AQ269" i="4"/>
  <c r="AP269" i="4"/>
  <c r="AO269" i="4"/>
  <c r="AN269" i="4"/>
  <c r="AQ268" i="4"/>
  <c r="AP268" i="4"/>
  <c r="AO268" i="4"/>
  <c r="AN268" i="4"/>
  <c r="AQ267" i="4"/>
  <c r="AP267" i="4"/>
  <c r="AO267" i="4"/>
  <c r="AN267" i="4"/>
  <c r="AQ266" i="4"/>
  <c r="AP266" i="4"/>
  <c r="AO266" i="4"/>
  <c r="AN266" i="4"/>
  <c r="AQ265" i="4"/>
  <c r="AP265" i="4"/>
  <c r="AO265" i="4"/>
  <c r="AN265" i="4"/>
  <c r="AQ264" i="4"/>
  <c r="AP264" i="4"/>
  <c r="AO264" i="4"/>
  <c r="AN264" i="4"/>
  <c r="AQ263" i="4"/>
  <c r="AP263" i="4"/>
  <c r="AO263" i="4"/>
  <c r="AN263" i="4"/>
  <c r="AQ262" i="4"/>
  <c r="AP262" i="4"/>
  <c r="AO262" i="4"/>
  <c r="AN262" i="4"/>
  <c r="AQ261" i="4"/>
  <c r="AP261" i="4"/>
  <c r="AO261" i="4"/>
  <c r="AN261" i="4"/>
  <c r="AQ260" i="4"/>
  <c r="AP260" i="4"/>
  <c r="AO260" i="4"/>
  <c r="AN260" i="4"/>
  <c r="AQ259" i="4"/>
  <c r="AP259" i="4"/>
  <c r="AO259" i="4"/>
  <c r="AN259" i="4"/>
  <c r="AQ258" i="4"/>
  <c r="AP258" i="4"/>
  <c r="AO258" i="4"/>
  <c r="AN258" i="4"/>
  <c r="AQ257" i="4"/>
  <c r="AP257" i="4"/>
  <c r="AO257" i="4"/>
  <c r="AN257" i="4"/>
  <c r="AQ256" i="4"/>
  <c r="AP256" i="4"/>
  <c r="AO256" i="4"/>
  <c r="AN256" i="4"/>
  <c r="AQ255" i="4"/>
  <c r="AP255" i="4"/>
  <c r="AO255" i="4"/>
  <c r="AN255" i="4"/>
  <c r="AQ254" i="4"/>
  <c r="AP254" i="4"/>
  <c r="AO254" i="4"/>
  <c r="AN254" i="4"/>
  <c r="AQ253" i="4"/>
  <c r="AP253" i="4"/>
  <c r="AO253" i="4"/>
  <c r="AN253" i="4"/>
  <c r="AQ252" i="4"/>
  <c r="AP252" i="4"/>
  <c r="AO252" i="4"/>
  <c r="AN252" i="4"/>
  <c r="AQ251" i="4"/>
  <c r="AP251" i="4"/>
  <c r="AO251" i="4"/>
  <c r="AN251" i="4"/>
  <c r="J13" i="4" s="1"/>
  <c r="AQ250" i="4"/>
  <c r="AP250" i="4"/>
  <c r="AO250" i="4"/>
  <c r="AN250" i="4"/>
  <c r="AQ249" i="4"/>
  <c r="AP249" i="4"/>
  <c r="AO249" i="4"/>
  <c r="AN249" i="4"/>
  <c r="AQ248" i="4"/>
  <c r="AP248" i="4"/>
  <c r="AO248" i="4"/>
  <c r="AN248" i="4"/>
  <c r="AQ247" i="4"/>
  <c r="AP247" i="4"/>
  <c r="AO247" i="4"/>
  <c r="AN247" i="4"/>
  <c r="AQ246" i="4"/>
  <c r="AP246" i="4"/>
  <c r="AO246" i="4"/>
  <c r="AN246" i="4"/>
  <c r="AQ245" i="4"/>
  <c r="AP245" i="4"/>
  <c r="AO245" i="4"/>
  <c r="AN245" i="4"/>
  <c r="AQ244" i="4"/>
  <c r="AP244" i="4"/>
  <c r="AO244" i="4"/>
  <c r="AN244" i="4"/>
  <c r="AQ243" i="4"/>
  <c r="AP243" i="4"/>
  <c r="AO243" i="4"/>
  <c r="AN243" i="4"/>
  <c r="AQ242" i="4"/>
  <c r="AP242" i="4"/>
  <c r="AO242" i="4"/>
  <c r="AN242" i="4"/>
  <c r="AQ241" i="4"/>
  <c r="AP241" i="4"/>
  <c r="AO241" i="4"/>
  <c r="AN241" i="4"/>
  <c r="AQ240" i="4"/>
  <c r="AP240" i="4"/>
  <c r="AO240" i="4"/>
  <c r="AN240" i="4"/>
  <c r="AQ239" i="4"/>
  <c r="AP239" i="4"/>
  <c r="AO239" i="4"/>
  <c r="AN239" i="4"/>
  <c r="AQ238" i="4"/>
  <c r="AP238" i="4"/>
  <c r="AO238" i="4"/>
  <c r="AN238" i="4"/>
  <c r="AQ237" i="4"/>
  <c r="AP237" i="4"/>
  <c r="AO237" i="4"/>
  <c r="AN237" i="4"/>
  <c r="AQ236" i="4"/>
  <c r="AP236" i="4"/>
  <c r="AO236" i="4"/>
  <c r="AN236" i="4"/>
  <c r="AQ235" i="4"/>
  <c r="AP235" i="4"/>
  <c r="AO235" i="4"/>
  <c r="AN235" i="4"/>
  <c r="AQ234" i="4"/>
  <c r="AP234" i="4"/>
  <c r="AO234" i="4"/>
  <c r="AN234" i="4"/>
  <c r="AQ233" i="4"/>
  <c r="AP233" i="4"/>
  <c r="AO233" i="4"/>
  <c r="AN233" i="4"/>
  <c r="AQ232" i="4"/>
  <c r="AP232" i="4"/>
  <c r="AO232" i="4"/>
  <c r="AN232" i="4"/>
  <c r="AQ231" i="4"/>
  <c r="AP231" i="4"/>
  <c r="AO231" i="4"/>
  <c r="AN231" i="4"/>
  <c r="AQ230" i="4"/>
  <c r="AP230" i="4"/>
  <c r="AO230" i="4"/>
  <c r="AN230" i="4"/>
  <c r="AQ229" i="4"/>
  <c r="AP229" i="4"/>
  <c r="AO229" i="4"/>
  <c r="AN229" i="4"/>
  <c r="AQ228" i="4"/>
  <c r="AP228" i="4"/>
  <c r="AO228" i="4"/>
  <c r="AN228" i="4"/>
  <c r="AQ227" i="4"/>
  <c r="AP227" i="4"/>
  <c r="AO227" i="4"/>
  <c r="AN227" i="4"/>
  <c r="AQ226" i="4"/>
  <c r="AP226" i="4"/>
  <c r="AO226" i="4"/>
  <c r="AN226" i="4"/>
  <c r="AQ225" i="4"/>
  <c r="AP225" i="4"/>
  <c r="AO225" i="4"/>
  <c r="AN225" i="4"/>
  <c r="AQ224" i="4"/>
  <c r="AP224" i="4"/>
  <c r="AO224" i="4"/>
  <c r="AN224" i="4"/>
  <c r="AQ223" i="4"/>
  <c r="AP223" i="4"/>
  <c r="AO223" i="4"/>
  <c r="AN223" i="4"/>
  <c r="AQ222" i="4"/>
  <c r="AP222" i="4"/>
  <c r="AO222" i="4"/>
  <c r="AN222" i="4"/>
  <c r="AQ221" i="4"/>
  <c r="AP221" i="4"/>
  <c r="AO221" i="4"/>
  <c r="AN221" i="4"/>
  <c r="AB19" i="4" s="1"/>
  <c r="AQ220" i="4"/>
  <c r="AP220" i="4"/>
  <c r="AO220" i="4"/>
  <c r="AN220" i="4"/>
  <c r="AQ219" i="4"/>
  <c r="AP219" i="4"/>
  <c r="AO219" i="4"/>
  <c r="AN219" i="4"/>
  <c r="AQ218" i="4"/>
  <c r="AP218" i="4"/>
  <c r="AO218" i="4"/>
  <c r="AN218" i="4"/>
  <c r="AQ217" i="4"/>
  <c r="AP217" i="4"/>
  <c r="AO217" i="4"/>
  <c r="AN217" i="4"/>
  <c r="AQ216" i="4"/>
  <c r="AP216" i="4"/>
  <c r="AO216" i="4"/>
  <c r="AN216" i="4"/>
  <c r="AQ215" i="4"/>
  <c r="AP215" i="4"/>
  <c r="AO215" i="4"/>
  <c r="AN215" i="4"/>
  <c r="AQ214" i="4"/>
  <c r="AP214" i="4"/>
  <c r="AO214" i="4"/>
  <c r="AN214" i="4"/>
  <c r="AQ213" i="4"/>
  <c r="AP213" i="4"/>
  <c r="AO213" i="4"/>
  <c r="AN213" i="4"/>
  <c r="AQ212" i="4"/>
  <c r="AP212" i="4"/>
  <c r="AO212" i="4"/>
  <c r="AN212" i="4"/>
  <c r="AQ211" i="4"/>
  <c r="AP211" i="4"/>
  <c r="AO211" i="4"/>
  <c r="AN211" i="4"/>
  <c r="AQ210" i="4"/>
  <c r="AP210" i="4"/>
  <c r="AO210" i="4"/>
  <c r="AN210" i="4"/>
  <c r="AQ209" i="4"/>
  <c r="AP209" i="4"/>
  <c r="AO209" i="4"/>
  <c r="AN209" i="4"/>
  <c r="AQ208" i="4"/>
  <c r="AP208" i="4"/>
  <c r="AO208" i="4"/>
  <c r="AN208" i="4"/>
  <c r="AQ207" i="4"/>
  <c r="AP207" i="4"/>
  <c r="AO207" i="4"/>
  <c r="AN207" i="4"/>
  <c r="AQ206" i="4"/>
  <c r="AP206" i="4"/>
  <c r="AO206" i="4"/>
  <c r="AN206" i="4"/>
  <c r="AQ205" i="4"/>
  <c r="AP205" i="4"/>
  <c r="AO205" i="4"/>
  <c r="AN205" i="4"/>
  <c r="AQ204" i="4"/>
  <c r="AP204" i="4"/>
  <c r="AO204" i="4"/>
  <c r="AN204" i="4"/>
  <c r="AQ203" i="4"/>
  <c r="AP203" i="4"/>
  <c r="AO203" i="4"/>
  <c r="AN203" i="4"/>
  <c r="O5" i="4" s="1"/>
  <c r="AQ202" i="4"/>
  <c r="AP202" i="4"/>
  <c r="AO202" i="4"/>
  <c r="AN202" i="4"/>
  <c r="AQ201" i="4"/>
  <c r="AP201" i="4"/>
  <c r="AO201" i="4"/>
  <c r="AN201" i="4"/>
  <c r="AQ200" i="4"/>
  <c r="AP200" i="4"/>
  <c r="AO200" i="4"/>
  <c r="AN200" i="4"/>
  <c r="AB22" i="4" s="1"/>
  <c r="AQ199" i="4"/>
  <c r="AP199" i="4"/>
  <c r="AO199" i="4"/>
  <c r="AN199" i="4"/>
  <c r="AQ198" i="4"/>
  <c r="AP198" i="4"/>
  <c r="AO198" i="4"/>
  <c r="AN198" i="4"/>
  <c r="AQ197" i="4"/>
  <c r="AP197" i="4"/>
  <c r="AO197" i="4"/>
  <c r="AN197" i="4"/>
  <c r="AQ196" i="4"/>
  <c r="AP196" i="4"/>
  <c r="AO196" i="4"/>
  <c r="AN196" i="4"/>
  <c r="AQ195" i="4"/>
  <c r="AP195" i="4"/>
  <c r="AO195" i="4"/>
  <c r="AN195" i="4"/>
  <c r="AQ194" i="4"/>
  <c r="AP194" i="4"/>
  <c r="AO194" i="4"/>
  <c r="AN194" i="4"/>
  <c r="AQ193" i="4"/>
  <c r="AP193" i="4"/>
  <c r="AO193" i="4"/>
  <c r="AN193" i="4"/>
  <c r="AQ192" i="4"/>
  <c r="AP192" i="4"/>
  <c r="AO192" i="4"/>
  <c r="AN192" i="4"/>
  <c r="AQ191" i="4"/>
  <c r="AP191" i="4"/>
  <c r="AO191" i="4"/>
  <c r="AN191" i="4"/>
  <c r="AQ190" i="4"/>
  <c r="AP190" i="4"/>
  <c r="AO190" i="4"/>
  <c r="AN190" i="4"/>
  <c r="AQ189" i="4"/>
  <c r="AP189" i="4"/>
  <c r="AO189" i="4"/>
  <c r="AN189" i="4"/>
  <c r="AQ188" i="4"/>
  <c r="AP188" i="4"/>
  <c r="AO188" i="4"/>
  <c r="AN188" i="4"/>
  <c r="AQ187" i="4"/>
  <c r="AP187" i="4"/>
  <c r="AO187" i="4"/>
  <c r="AN187" i="4"/>
  <c r="AQ186" i="4"/>
  <c r="AP186" i="4"/>
  <c r="AO186" i="4"/>
  <c r="AN186" i="4"/>
  <c r="AQ185" i="4"/>
  <c r="AP185" i="4"/>
  <c r="AO185" i="4"/>
  <c r="AN185" i="4"/>
  <c r="AQ184" i="4"/>
  <c r="AP184" i="4"/>
  <c r="AO184" i="4"/>
  <c r="AN184" i="4"/>
  <c r="AQ183" i="4"/>
  <c r="AP183" i="4"/>
  <c r="AO183" i="4"/>
  <c r="AN183" i="4"/>
  <c r="AQ182" i="4"/>
  <c r="AP182" i="4"/>
  <c r="AO182" i="4"/>
  <c r="AN182" i="4"/>
  <c r="AQ181" i="4"/>
  <c r="AP181" i="4"/>
  <c r="AO181" i="4"/>
  <c r="AN181" i="4"/>
  <c r="AQ180" i="4"/>
  <c r="AP180" i="4"/>
  <c r="AO180" i="4"/>
  <c r="AN180" i="4"/>
  <c r="AQ179" i="4"/>
  <c r="AP179" i="4"/>
  <c r="AO179" i="4"/>
  <c r="AN179" i="4"/>
  <c r="AQ178" i="4"/>
  <c r="AP178" i="4"/>
  <c r="AO178" i="4"/>
  <c r="AN178" i="4"/>
  <c r="AQ177" i="4"/>
  <c r="AP177" i="4"/>
  <c r="AO177" i="4"/>
  <c r="AN177" i="4"/>
  <c r="AQ176" i="4"/>
  <c r="AP176" i="4"/>
  <c r="AO176" i="4"/>
  <c r="AN176" i="4"/>
  <c r="AQ175" i="4"/>
  <c r="AP175" i="4"/>
  <c r="AO175" i="4"/>
  <c r="AN175" i="4"/>
  <c r="AQ174" i="4"/>
  <c r="AP174" i="4"/>
  <c r="AO174" i="4"/>
  <c r="AN174" i="4"/>
  <c r="AQ173" i="4"/>
  <c r="AP173" i="4"/>
  <c r="AO173" i="4"/>
  <c r="AN173" i="4"/>
  <c r="AQ172" i="4"/>
  <c r="AP172" i="4"/>
  <c r="AO172" i="4"/>
  <c r="AN172" i="4"/>
  <c r="AQ171" i="4"/>
  <c r="AP171" i="4"/>
  <c r="AO171" i="4"/>
  <c r="AN171" i="4"/>
  <c r="AQ170" i="4"/>
  <c r="AP170" i="4"/>
  <c r="AO170" i="4"/>
  <c r="AN170" i="4"/>
  <c r="AQ169" i="4"/>
  <c r="AP169" i="4"/>
  <c r="AO169" i="4"/>
  <c r="AN169" i="4"/>
  <c r="AQ168" i="4"/>
  <c r="AP168" i="4"/>
  <c r="AO168" i="4"/>
  <c r="AN168" i="4"/>
  <c r="AQ167" i="4"/>
  <c r="AP167" i="4"/>
  <c r="AO167" i="4"/>
  <c r="AN167" i="4"/>
  <c r="AQ166" i="4"/>
  <c r="AP166" i="4"/>
  <c r="AO166" i="4"/>
  <c r="AN166" i="4"/>
  <c r="AQ165" i="4"/>
  <c r="AP165" i="4"/>
  <c r="AO165" i="4"/>
  <c r="AN165" i="4"/>
  <c r="AQ164" i="4"/>
  <c r="AP164" i="4"/>
  <c r="AO164" i="4"/>
  <c r="AN164" i="4"/>
  <c r="AQ163" i="4"/>
  <c r="AP163" i="4"/>
  <c r="AO163" i="4"/>
  <c r="AN163" i="4"/>
  <c r="AQ162" i="4"/>
  <c r="AP162" i="4"/>
  <c r="AO162" i="4"/>
  <c r="AN162" i="4"/>
  <c r="AQ161" i="4"/>
  <c r="AP161" i="4"/>
  <c r="AO161" i="4"/>
  <c r="AN161" i="4"/>
  <c r="AQ160" i="4"/>
  <c r="AP160" i="4"/>
  <c r="AO160" i="4"/>
  <c r="AN160" i="4"/>
  <c r="AQ159" i="4"/>
  <c r="AP159" i="4"/>
  <c r="AO159" i="4"/>
  <c r="AN159" i="4"/>
  <c r="AQ158" i="4"/>
  <c r="AP158" i="4"/>
  <c r="AO158" i="4"/>
  <c r="AN158" i="4"/>
  <c r="AQ157" i="4"/>
  <c r="AP157" i="4"/>
  <c r="AO157" i="4"/>
  <c r="AN157" i="4"/>
  <c r="AQ156" i="4"/>
  <c r="AP156" i="4"/>
  <c r="AO156" i="4"/>
  <c r="AN156" i="4"/>
  <c r="AQ155" i="4"/>
  <c r="AP155" i="4"/>
  <c r="AO155" i="4"/>
  <c r="AN155" i="4"/>
  <c r="AQ154" i="4"/>
  <c r="AP154" i="4"/>
  <c r="AO154" i="4"/>
  <c r="AN154" i="4"/>
  <c r="AQ153" i="4"/>
  <c r="AP153" i="4"/>
  <c r="AO153" i="4"/>
  <c r="AN153" i="4"/>
  <c r="AQ152" i="4"/>
  <c r="AP152" i="4"/>
  <c r="AO152" i="4"/>
  <c r="AN152" i="4"/>
  <c r="AQ151" i="4"/>
  <c r="AP151" i="4"/>
  <c r="AO151" i="4"/>
  <c r="AN151" i="4"/>
  <c r="AQ150" i="4"/>
  <c r="AP150" i="4"/>
  <c r="AO150" i="4"/>
  <c r="AN150" i="4"/>
  <c r="AQ149" i="4"/>
  <c r="AP149" i="4"/>
  <c r="AO149" i="4"/>
  <c r="AN149" i="4"/>
  <c r="AQ148" i="4"/>
  <c r="AP148" i="4"/>
  <c r="AO148" i="4"/>
  <c r="AN148" i="4"/>
  <c r="AQ147" i="4"/>
  <c r="AP147" i="4"/>
  <c r="AO147" i="4"/>
  <c r="AN147" i="4"/>
  <c r="AQ146" i="4"/>
  <c r="AP146" i="4"/>
  <c r="AO146" i="4"/>
  <c r="AN146" i="4"/>
  <c r="AQ145" i="4"/>
  <c r="AP145" i="4"/>
  <c r="AO145" i="4"/>
  <c r="AN145" i="4"/>
  <c r="AB145" i="4"/>
  <c r="AQ144" i="4"/>
  <c r="AP144" i="4"/>
  <c r="AO144" i="4"/>
  <c r="AN144" i="4"/>
  <c r="AQ143" i="4"/>
  <c r="AP143" i="4"/>
  <c r="AO143" i="4"/>
  <c r="AN143" i="4"/>
  <c r="AQ142" i="4"/>
  <c r="AP142" i="4"/>
  <c r="AO142" i="4"/>
  <c r="AN142" i="4"/>
  <c r="AQ141" i="4"/>
  <c r="AP141" i="4"/>
  <c r="AO141" i="4"/>
  <c r="AN141" i="4"/>
  <c r="AQ140" i="4"/>
  <c r="AP140" i="4"/>
  <c r="AO140" i="4"/>
  <c r="AN140" i="4"/>
  <c r="AQ139" i="4"/>
  <c r="AP139" i="4"/>
  <c r="AO139" i="4"/>
  <c r="AN139" i="4"/>
  <c r="AB139" i="4"/>
  <c r="AQ138" i="4"/>
  <c r="AP138" i="4"/>
  <c r="AO138" i="4"/>
  <c r="AN138" i="4"/>
  <c r="AQ137" i="4"/>
  <c r="AP137" i="4"/>
  <c r="AO137" i="4"/>
  <c r="AN137" i="4"/>
  <c r="AQ136" i="4"/>
  <c r="AP136" i="4"/>
  <c r="AO136" i="4"/>
  <c r="AN136" i="4"/>
  <c r="AQ135" i="4"/>
  <c r="AP135" i="4"/>
  <c r="AO135" i="4"/>
  <c r="AN135" i="4"/>
  <c r="AQ134" i="4"/>
  <c r="AP134" i="4"/>
  <c r="AO134" i="4"/>
  <c r="AN134" i="4"/>
  <c r="AQ133" i="4"/>
  <c r="AP133" i="4"/>
  <c r="AO133" i="4"/>
  <c r="AN133" i="4"/>
  <c r="AQ132" i="4"/>
  <c r="AP132" i="4"/>
  <c r="AO132" i="4"/>
  <c r="AN132" i="4"/>
  <c r="AQ131" i="4"/>
  <c r="AP131" i="4"/>
  <c r="AO131" i="4"/>
  <c r="AB47" i="4" s="1"/>
  <c r="AN131" i="4"/>
  <c r="AQ130" i="4"/>
  <c r="AP130" i="4"/>
  <c r="AO130" i="4"/>
  <c r="AN130" i="4"/>
  <c r="AQ129" i="4"/>
  <c r="AP129" i="4"/>
  <c r="AO129" i="4"/>
  <c r="AN129" i="4"/>
  <c r="AQ128" i="4"/>
  <c r="AP128" i="4"/>
  <c r="AO128" i="4"/>
  <c r="AN128" i="4"/>
  <c r="AQ127" i="4"/>
  <c r="AP127" i="4"/>
  <c r="AO127" i="4"/>
  <c r="AN127" i="4"/>
  <c r="AQ126" i="4"/>
  <c r="AP126" i="4"/>
  <c r="AO126" i="4"/>
  <c r="AN126" i="4"/>
  <c r="AQ125" i="4"/>
  <c r="AP125" i="4"/>
  <c r="AO125" i="4"/>
  <c r="AN125" i="4"/>
  <c r="AB125" i="4"/>
  <c r="AQ124" i="4"/>
  <c r="AP124" i="4"/>
  <c r="AO124" i="4"/>
  <c r="AN124" i="4"/>
  <c r="AQ123" i="4"/>
  <c r="AP123" i="4"/>
  <c r="AO123" i="4"/>
  <c r="AN123" i="4"/>
  <c r="AQ122" i="4"/>
  <c r="AP122" i="4"/>
  <c r="AO122" i="4"/>
  <c r="AN122" i="4"/>
  <c r="AQ121" i="4"/>
  <c r="AP121" i="4"/>
  <c r="AO121" i="4"/>
  <c r="AN121" i="4"/>
  <c r="AB121" i="4"/>
  <c r="AQ120" i="4"/>
  <c r="AP120" i="4"/>
  <c r="AO120" i="4"/>
  <c r="AN120" i="4"/>
  <c r="AQ119" i="4"/>
  <c r="AP119" i="4"/>
  <c r="AO119" i="4"/>
  <c r="AN119" i="4"/>
  <c r="AQ118" i="4"/>
  <c r="AP118" i="4"/>
  <c r="AO118" i="4"/>
  <c r="AN118" i="4"/>
  <c r="AQ117" i="4"/>
  <c r="AP117" i="4"/>
  <c r="AO117" i="4"/>
  <c r="AN117" i="4"/>
  <c r="AB117" i="4"/>
  <c r="AQ116" i="4"/>
  <c r="AP116" i="4"/>
  <c r="AO116" i="4"/>
  <c r="AN116" i="4"/>
  <c r="AQ115" i="4"/>
  <c r="AP115" i="4"/>
  <c r="AO115" i="4"/>
  <c r="AN115" i="4"/>
  <c r="AQ114" i="4"/>
  <c r="AP114" i="4"/>
  <c r="AO114" i="4"/>
  <c r="AB114" i="4" s="1"/>
  <c r="AN114" i="4"/>
  <c r="AQ113" i="4"/>
  <c r="AP113" i="4"/>
  <c r="AO113" i="4"/>
  <c r="AN113" i="4"/>
  <c r="AB113" i="4"/>
  <c r="AQ112" i="4"/>
  <c r="AP112" i="4"/>
  <c r="AO112" i="4"/>
  <c r="AN112" i="4"/>
  <c r="AQ111" i="4"/>
  <c r="AP111" i="4"/>
  <c r="AO111" i="4"/>
  <c r="U29" i="4" s="1"/>
  <c r="AN111" i="4"/>
  <c r="AQ110" i="4"/>
  <c r="AP110" i="4"/>
  <c r="AO110" i="4"/>
  <c r="AN110" i="4"/>
  <c r="AQ109" i="4"/>
  <c r="AP109" i="4"/>
  <c r="AO109" i="4"/>
  <c r="AN109" i="4"/>
  <c r="AB109" i="4"/>
  <c r="AQ108" i="4"/>
  <c r="AP108" i="4"/>
  <c r="AO108" i="4"/>
  <c r="AN108" i="4"/>
  <c r="AQ107" i="4"/>
  <c r="AP107" i="4"/>
  <c r="AO107" i="4"/>
  <c r="O26" i="4" s="1"/>
  <c r="AN107" i="4"/>
  <c r="AQ106" i="4"/>
  <c r="AP106" i="4"/>
  <c r="AO106" i="4"/>
  <c r="AB91" i="4" s="1"/>
  <c r="AN106" i="4"/>
  <c r="AQ105" i="4"/>
  <c r="AP105" i="4"/>
  <c r="AO105" i="4"/>
  <c r="AN105" i="4"/>
  <c r="AQ104" i="4"/>
  <c r="AP104" i="4"/>
  <c r="AO104" i="4"/>
  <c r="AB126" i="4" s="1"/>
  <c r="AN104" i="4"/>
  <c r="J18" i="4" s="1"/>
  <c r="AQ103" i="4"/>
  <c r="AP103" i="4"/>
  <c r="AO103" i="4"/>
  <c r="AN103" i="4"/>
  <c r="AQ102" i="4"/>
  <c r="AP102" i="4"/>
  <c r="AO102" i="4"/>
  <c r="AN102" i="4"/>
  <c r="AQ101" i="4"/>
  <c r="AP101" i="4"/>
  <c r="AO101" i="4"/>
  <c r="AN101" i="4"/>
  <c r="AB101" i="4"/>
  <c r="AQ100" i="4"/>
  <c r="AP100" i="4"/>
  <c r="AO100" i="4"/>
  <c r="AN100" i="4"/>
  <c r="AQ99" i="4"/>
  <c r="AP99" i="4"/>
  <c r="AO99" i="4"/>
  <c r="AN99" i="4"/>
  <c r="AQ98" i="4"/>
  <c r="AP98" i="4"/>
  <c r="AO98" i="4"/>
  <c r="AN98" i="4"/>
  <c r="AQ97" i="4"/>
  <c r="AP97" i="4"/>
  <c r="AO97" i="4"/>
  <c r="AN97" i="4"/>
  <c r="AQ96" i="4"/>
  <c r="AP96" i="4"/>
  <c r="AO96" i="4"/>
  <c r="AB127" i="4" s="1"/>
  <c r="AN96" i="4"/>
  <c r="AB55" i="4" s="1"/>
  <c r="AQ95" i="4"/>
  <c r="AP95" i="4"/>
  <c r="AO95" i="4"/>
  <c r="AB36" i="4" s="1"/>
  <c r="AN95" i="4"/>
  <c r="AQ94" i="4"/>
  <c r="AP94" i="4"/>
  <c r="AO94" i="4"/>
  <c r="AN94" i="4"/>
  <c r="AQ93" i="4"/>
  <c r="AP93" i="4"/>
  <c r="AO93" i="4"/>
  <c r="AN93" i="4"/>
  <c r="AQ92" i="4"/>
  <c r="AP92" i="4"/>
  <c r="AO92" i="4"/>
  <c r="AN92" i="4"/>
  <c r="AQ91" i="4"/>
  <c r="AP91" i="4"/>
  <c r="AO91" i="4"/>
  <c r="U25" i="4" s="1"/>
  <c r="AN91" i="4"/>
  <c r="AQ90" i="4"/>
  <c r="AP90" i="4"/>
  <c r="AO90" i="4"/>
  <c r="AN90" i="4"/>
  <c r="AB90" i="4"/>
  <c r="AQ89" i="4"/>
  <c r="AP89" i="4"/>
  <c r="AO89" i="4"/>
  <c r="AN89" i="4"/>
  <c r="AB89" i="4"/>
  <c r="AQ88" i="4"/>
  <c r="AP88" i="4"/>
  <c r="AO88" i="4"/>
  <c r="AN88" i="4"/>
  <c r="AQ87" i="4"/>
  <c r="AP87" i="4"/>
  <c r="AO87" i="4"/>
  <c r="J23" i="4" s="1"/>
  <c r="AN87" i="4"/>
  <c r="AQ86" i="4"/>
  <c r="AP86" i="4"/>
  <c r="AO86" i="4"/>
  <c r="AN86" i="4"/>
  <c r="AQ85" i="4"/>
  <c r="AP85" i="4"/>
  <c r="AO85" i="4"/>
  <c r="AN85" i="4"/>
  <c r="AB85" i="4"/>
  <c r="AQ84" i="4"/>
  <c r="AP84" i="4"/>
  <c r="AO84" i="4"/>
  <c r="AN84" i="4"/>
  <c r="AQ83" i="4"/>
  <c r="AP83" i="4"/>
  <c r="AO83" i="4"/>
  <c r="AN83" i="4"/>
  <c r="AQ82" i="4"/>
  <c r="AP82" i="4"/>
  <c r="AO82" i="4"/>
  <c r="AN82" i="4"/>
  <c r="AQ81" i="4"/>
  <c r="AP81" i="4"/>
  <c r="AO81" i="4"/>
  <c r="AN81" i="4"/>
  <c r="AB81" i="4"/>
  <c r="AQ80" i="4"/>
  <c r="AP80" i="4"/>
  <c r="AO80" i="4"/>
  <c r="AN80" i="4"/>
  <c r="O13" i="4" s="1"/>
  <c r="AQ79" i="4"/>
  <c r="AP79" i="4"/>
  <c r="AO79" i="4"/>
  <c r="AB35" i="4" s="1"/>
  <c r="AN79" i="4"/>
  <c r="AQ78" i="4"/>
  <c r="AP78" i="4"/>
  <c r="AO78" i="4"/>
  <c r="AN78" i="4"/>
  <c r="AQ77" i="4"/>
  <c r="AP77" i="4"/>
  <c r="AO77" i="4"/>
  <c r="AN77" i="4"/>
  <c r="AB77" i="4"/>
  <c r="AQ76" i="4"/>
  <c r="AP76" i="4"/>
  <c r="AO76" i="4"/>
  <c r="AN76" i="4"/>
  <c r="AQ75" i="4"/>
  <c r="AP75" i="4"/>
  <c r="AO75" i="4"/>
  <c r="AN75" i="4"/>
  <c r="AQ74" i="4"/>
  <c r="AP74" i="4"/>
  <c r="AO74" i="4"/>
  <c r="AN74" i="4"/>
  <c r="AQ73" i="4"/>
  <c r="AP73" i="4"/>
  <c r="AO73" i="4"/>
  <c r="AN73" i="4"/>
  <c r="AB73" i="4"/>
  <c r="AQ72" i="4"/>
  <c r="AP72" i="4"/>
  <c r="AO72" i="4"/>
  <c r="AN72" i="4"/>
  <c r="AQ71" i="4"/>
  <c r="AP71" i="4"/>
  <c r="AO71" i="4"/>
  <c r="O38" i="4" s="1"/>
  <c r="AN71" i="4"/>
  <c r="AQ70" i="4"/>
  <c r="AP70" i="4"/>
  <c r="AO70" i="4"/>
  <c r="AN70" i="4"/>
  <c r="AQ69" i="4"/>
  <c r="AP69" i="4"/>
  <c r="AO69" i="4"/>
  <c r="AN69" i="4"/>
  <c r="AQ68" i="4"/>
  <c r="AP68" i="4"/>
  <c r="AO68" i="4"/>
  <c r="AN68" i="4"/>
  <c r="AQ67" i="4"/>
  <c r="AP67" i="4"/>
  <c r="AO67" i="4"/>
  <c r="AN67" i="4"/>
  <c r="AQ66" i="4"/>
  <c r="AP66" i="4"/>
  <c r="AO66" i="4"/>
  <c r="AN66" i="4"/>
  <c r="AQ65" i="4"/>
  <c r="AP65" i="4"/>
  <c r="AO65" i="4"/>
  <c r="AB146" i="4" s="1"/>
  <c r="AN65" i="4"/>
  <c r="AQ64" i="4"/>
  <c r="AP64" i="4"/>
  <c r="AO64" i="4"/>
  <c r="AN64" i="4"/>
  <c r="AQ63" i="4"/>
  <c r="AP63" i="4"/>
  <c r="AO63" i="4"/>
  <c r="AN63" i="4"/>
  <c r="AQ62" i="4"/>
  <c r="AP62" i="4"/>
  <c r="AO62" i="4"/>
  <c r="AN62" i="4"/>
  <c r="AQ61" i="4"/>
  <c r="AP61" i="4"/>
  <c r="AO61" i="4"/>
  <c r="AN61" i="4"/>
  <c r="AB61" i="4"/>
  <c r="AQ60" i="4"/>
  <c r="AP60" i="4"/>
  <c r="AO60" i="4"/>
  <c r="AN60" i="4"/>
  <c r="J29" i="4" s="1"/>
  <c r="AQ59" i="4"/>
  <c r="AP59" i="4"/>
  <c r="AO59" i="4"/>
  <c r="AN59" i="4"/>
  <c r="AQ58" i="4"/>
  <c r="AP58" i="4"/>
  <c r="AO58" i="4"/>
  <c r="AN58" i="4"/>
  <c r="AQ57" i="4"/>
  <c r="AP57" i="4"/>
  <c r="AO57" i="4"/>
  <c r="AB119" i="4" s="1"/>
  <c r="AN57" i="4"/>
  <c r="AQ56" i="4"/>
  <c r="AP56" i="4"/>
  <c r="AO56" i="4"/>
  <c r="AN56" i="4"/>
  <c r="J22" i="4" s="1"/>
  <c r="AQ55" i="4"/>
  <c r="AP55" i="4"/>
  <c r="AO55" i="4"/>
  <c r="AN55" i="4"/>
  <c r="AQ54" i="4"/>
  <c r="AP54" i="4"/>
  <c r="AO54" i="4"/>
  <c r="AN54" i="4"/>
  <c r="AQ53" i="4"/>
  <c r="AP53" i="4"/>
  <c r="AO53" i="4"/>
  <c r="AN53" i="4"/>
  <c r="AB53" i="4"/>
  <c r="AQ52" i="4"/>
  <c r="AP52" i="4"/>
  <c r="AO52" i="4"/>
  <c r="AN52" i="4"/>
  <c r="AQ51" i="4"/>
  <c r="AP51" i="4"/>
  <c r="AO51" i="4"/>
  <c r="AN51" i="4"/>
  <c r="AQ50" i="4"/>
  <c r="AP50" i="4"/>
  <c r="AO50" i="4"/>
  <c r="AN50" i="4"/>
  <c r="AQ49" i="4"/>
  <c r="AP49" i="4"/>
  <c r="AO49" i="4"/>
  <c r="AN49" i="4"/>
  <c r="AB49" i="4"/>
  <c r="AQ48" i="4"/>
  <c r="AP48" i="4"/>
  <c r="AO48" i="4"/>
  <c r="AB143" i="4" s="1"/>
  <c r="AN48" i="4"/>
  <c r="J35" i="4" s="1"/>
  <c r="AQ47" i="4"/>
  <c r="AP47" i="4"/>
  <c r="AO47" i="4"/>
  <c r="AN47" i="4"/>
  <c r="AQ46" i="4"/>
  <c r="AP46" i="4"/>
  <c r="AO46" i="4"/>
  <c r="AB140" i="4" s="1"/>
  <c r="AN46" i="4"/>
  <c r="AQ45" i="4"/>
  <c r="AP45" i="4"/>
  <c r="AO45" i="4"/>
  <c r="AN45" i="4"/>
  <c r="AQ44" i="4"/>
  <c r="AP44" i="4"/>
  <c r="AO44" i="4"/>
  <c r="AN44" i="4"/>
  <c r="AQ43" i="4"/>
  <c r="AP43" i="4"/>
  <c r="AO43" i="4"/>
  <c r="AN43" i="4"/>
  <c r="AQ42" i="4"/>
  <c r="AP42" i="4"/>
  <c r="AO42" i="4"/>
  <c r="AN42" i="4"/>
  <c r="AQ41" i="4"/>
  <c r="AP41" i="4"/>
  <c r="AO41" i="4"/>
  <c r="AN41" i="4"/>
  <c r="AB41" i="4"/>
  <c r="AQ40" i="4"/>
  <c r="AP40" i="4"/>
  <c r="AO40" i="4"/>
  <c r="AN40" i="4"/>
  <c r="J40" i="4"/>
  <c r="AQ39" i="4"/>
  <c r="AP39" i="4"/>
  <c r="AO39" i="4"/>
  <c r="J10" i="4" s="1"/>
  <c r="AN39" i="4"/>
  <c r="AQ38" i="4"/>
  <c r="AP38" i="4"/>
  <c r="AO38" i="4"/>
  <c r="AB148" i="4" s="1"/>
  <c r="AN38" i="4"/>
  <c r="U38" i="4"/>
  <c r="AQ37" i="4"/>
  <c r="AP37" i="4"/>
  <c r="AO37" i="4"/>
  <c r="AN37" i="4"/>
  <c r="AB37" i="4"/>
  <c r="E37" i="4"/>
  <c r="AQ36" i="4"/>
  <c r="AP36" i="4"/>
  <c r="AO36" i="4"/>
  <c r="AN36" i="4"/>
  <c r="AQ35" i="4"/>
  <c r="AP35" i="4"/>
  <c r="AO35" i="4"/>
  <c r="AN35" i="4"/>
  <c r="O35" i="4"/>
  <c r="AQ34" i="4"/>
  <c r="AP34" i="4"/>
  <c r="AO34" i="4"/>
  <c r="AN34" i="4"/>
  <c r="U34" i="4"/>
  <c r="AQ33" i="4"/>
  <c r="AP33" i="4"/>
  <c r="AO33" i="4"/>
  <c r="AB116" i="4" s="1"/>
  <c r="AN33" i="4"/>
  <c r="AQ32" i="4"/>
  <c r="AP32" i="4"/>
  <c r="AO32" i="4"/>
  <c r="AN32" i="4"/>
  <c r="AB45" i="4" s="1"/>
  <c r="J32" i="4"/>
  <c r="AQ31" i="4"/>
  <c r="AP31" i="4"/>
  <c r="AO31" i="4"/>
  <c r="O30" i="4" s="1"/>
  <c r="AN31" i="4"/>
  <c r="AB31" i="4"/>
  <c r="U31" i="4"/>
  <c r="O31" i="4"/>
  <c r="E31" i="4"/>
  <c r="AQ30" i="4"/>
  <c r="AP30" i="4"/>
  <c r="AO30" i="4"/>
  <c r="U37" i="4" s="1"/>
  <c r="AN30" i="4"/>
  <c r="U30" i="4"/>
  <c r="AQ29" i="4"/>
  <c r="AP29" i="4"/>
  <c r="AO29" i="4"/>
  <c r="AB130" i="4" s="1"/>
  <c r="AN29" i="4"/>
  <c r="AB29" i="4"/>
  <c r="E29" i="4"/>
  <c r="AQ28" i="4"/>
  <c r="AP28" i="4"/>
  <c r="AO28" i="4"/>
  <c r="AN28" i="4"/>
  <c r="J28" i="4"/>
  <c r="AQ27" i="4"/>
  <c r="AP27" i="4"/>
  <c r="AO27" i="4"/>
  <c r="U21" i="4" s="1"/>
  <c r="AN27" i="4"/>
  <c r="O27" i="4"/>
  <c r="AQ26" i="4"/>
  <c r="AP26" i="4"/>
  <c r="AO26" i="4"/>
  <c r="AN26" i="4"/>
  <c r="U26" i="4"/>
  <c r="AQ25" i="4"/>
  <c r="AP25" i="4"/>
  <c r="AO25" i="4"/>
  <c r="AN25" i="4"/>
  <c r="AB25" i="4"/>
  <c r="E25" i="4"/>
  <c r="AQ24" i="4"/>
  <c r="AP24" i="4"/>
  <c r="AO24" i="4"/>
  <c r="AN24" i="4"/>
  <c r="AQ23" i="4"/>
  <c r="AP23" i="4"/>
  <c r="AO23" i="4"/>
  <c r="AB12" i="4" s="1"/>
  <c r="AN23" i="4"/>
  <c r="O23" i="4"/>
  <c r="AQ22" i="4"/>
  <c r="AP22" i="4"/>
  <c r="AO22" i="4"/>
  <c r="AN22" i="4"/>
  <c r="U22" i="4"/>
  <c r="O22" i="4"/>
  <c r="AQ21" i="4"/>
  <c r="AP21" i="4"/>
  <c r="AO21" i="4"/>
  <c r="AB128" i="4" s="1"/>
  <c r="AN21" i="4"/>
  <c r="AB21" i="4"/>
  <c r="E21" i="4"/>
  <c r="AQ20" i="4"/>
  <c r="AP20" i="4"/>
  <c r="AO20" i="4"/>
  <c r="AB135" i="4" s="1"/>
  <c r="AN20" i="4"/>
  <c r="J27" i="4" s="1"/>
  <c r="AB20" i="4"/>
  <c r="U20" i="4"/>
  <c r="J20" i="4"/>
  <c r="E20" i="4"/>
  <c r="AQ19" i="4"/>
  <c r="AP19" i="4"/>
  <c r="AO19" i="4"/>
  <c r="O14" i="4" s="1"/>
  <c r="AN19" i="4"/>
  <c r="U19" i="4"/>
  <c r="O19" i="4"/>
  <c r="J19" i="4"/>
  <c r="AQ18" i="4"/>
  <c r="AP18" i="4"/>
  <c r="AO18" i="4"/>
  <c r="AB124" i="4" s="1"/>
  <c r="AN18" i="4"/>
  <c r="U18" i="4"/>
  <c r="O18" i="4"/>
  <c r="AQ17" i="4"/>
  <c r="AP17" i="4"/>
  <c r="AO17" i="4"/>
  <c r="AN17" i="4"/>
  <c r="AB17" i="4"/>
  <c r="U17" i="4"/>
  <c r="E17" i="4"/>
  <c r="AQ16" i="4"/>
  <c r="AP16" i="4"/>
  <c r="AO16" i="4"/>
  <c r="J30" i="4" s="1"/>
  <c r="AN16" i="4"/>
  <c r="AB16" i="4"/>
  <c r="J16" i="4"/>
  <c r="E16" i="4"/>
  <c r="AQ15" i="4"/>
  <c r="AP15" i="4"/>
  <c r="AO15" i="4"/>
  <c r="J7" i="4" s="1"/>
  <c r="AN15" i="4"/>
  <c r="O15" i="4"/>
  <c r="AQ14" i="4"/>
  <c r="AP14" i="4"/>
  <c r="AO14" i="4"/>
  <c r="O34" i="4" s="1"/>
  <c r="AN14" i="4"/>
  <c r="U14" i="4"/>
  <c r="AQ13" i="4"/>
  <c r="AP13" i="4"/>
  <c r="AO13" i="4"/>
  <c r="O17" i="4" s="1"/>
  <c r="AN13" i="4"/>
  <c r="AB13" i="4"/>
  <c r="U13" i="4"/>
  <c r="E13" i="4"/>
  <c r="AQ12" i="4"/>
  <c r="AP12" i="4"/>
  <c r="AO12" i="4"/>
  <c r="AB144" i="4" s="1"/>
  <c r="AN12" i="4"/>
  <c r="J36" i="4" s="1"/>
  <c r="J12" i="4"/>
  <c r="AQ11" i="4"/>
  <c r="AP11" i="4"/>
  <c r="AO11" i="4"/>
  <c r="AB24" i="4" s="1"/>
  <c r="AN11" i="4"/>
  <c r="O11" i="4"/>
  <c r="J11" i="4"/>
  <c r="AQ10" i="4"/>
  <c r="AP10" i="4"/>
  <c r="AO10" i="4"/>
  <c r="AB136" i="4" s="1"/>
  <c r="AN10" i="4"/>
  <c r="U10" i="4"/>
  <c r="O10" i="4"/>
  <c r="AQ9" i="4"/>
  <c r="AP9" i="4"/>
  <c r="AO9" i="4"/>
  <c r="AB120" i="4" s="1"/>
  <c r="AN9" i="4"/>
  <c r="AB9" i="4"/>
  <c r="U9" i="4"/>
  <c r="E9" i="4"/>
  <c r="AQ8" i="4"/>
  <c r="AP8" i="4"/>
  <c r="AO8" i="4"/>
  <c r="AB123" i="4" s="1"/>
  <c r="AN8" i="4"/>
  <c r="J15" i="4" s="1"/>
  <c r="AB8" i="4"/>
  <c r="U8" i="4"/>
  <c r="J8" i="4"/>
  <c r="E8" i="4"/>
  <c r="AQ7" i="4"/>
  <c r="AP7" i="4"/>
  <c r="AO7" i="4"/>
  <c r="J39" i="4" s="1"/>
  <c r="AN7" i="4"/>
  <c r="O7" i="4"/>
  <c r="AQ6" i="4"/>
  <c r="AP6" i="4"/>
  <c r="AO6" i="4"/>
  <c r="U33" i="4" s="1"/>
  <c r="AN6" i="4"/>
  <c r="AB6" i="4"/>
  <c r="U6" i="4"/>
  <c r="O6" i="4"/>
  <c r="J6" i="4"/>
  <c r="E6" i="4"/>
  <c r="AQ5" i="4"/>
  <c r="AP5" i="4"/>
  <c r="AO5" i="4"/>
  <c r="AB132" i="4" s="1"/>
  <c r="AN5" i="4"/>
  <c r="AB5" i="4"/>
  <c r="U5" i="4"/>
  <c r="E5" i="4"/>
  <c r="B5" i="4" a="1"/>
  <c r="B5" i="4" s="1"/>
  <c r="W4" i="4"/>
  <c r="Q4" i="4"/>
  <c r="L4" i="4"/>
  <c r="G4" i="4"/>
  <c r="AB33" i="4" l="1"/>
  <c r="O39" i="4"/>
  <c r="AB57" i="4"/>
  <c r="AB65" i="4"/>
  <c r="AB69" i="4"/>
  <c r="AB97" i="4"/>
  <c r="AB105" i="4"/>
  <c r="AB133" i="4"/>
  <c r="AB141" i="4"/>
  <c r="U7" i="4"/>
  <c r="W5" i="4" s="1"/>
  <c r="O8" i="4"/>
  <c r="Q5" i="4" s="1"/>
  <c r="J9" i="4"/>
  <c r="L5" i="4" s="1"/>
  <c r="E10" i="4"/>
  <c r="AB10" i="4"/>
  <c r="U11" i="4"/>
  <c r="O12" i="4"/>
  <c r="E14" i="4"/>
  <c r="AB14" i="4"/>
  <c r="U15" i="4"/>
  <c r="O16" i="4"/>
  <c r="J17" i="4"/>
  <c r="E18" i="4"/>
  <c r="O20" i="4"/>
  <c r="J21" i="4"/>
  <c r="E22" i="4"/>
  <c r="U23" i="4"/>
  <c r="O24" i="4"/>
  <c r="J25" i="4"/>
  <c r="E26" i="4"/>
  <c r="AB26" i="4"/>
  <c r="U27" i="4"/>
  <c r="O28" i="4"/>
  <c r="E30" i="4"/>
  <c r="AB30" i="4"/>
  <c r="O32" i="4"/>
  <c r="J33" i="4"/>
  <c r="E34" i="4"/>
  <c r="AB34" i="4"/>
  <c r="U35" i="4"/>
  <c r="O36" i="4"/>
  <c r="J37" i="4"/>
  <c r="E38" i="4"/>
  <c r="AB38" i="4"/>
  <c r="U39" i="4"/>
  <c r="O40" i="4"/>
  <c r="AB42" i="4"/>
  <c r="AB46" i="4"/>
  <c r="AB50" i="4"/>
  <c r="AB54" i="4"/>
  <c r="AB58" i="4"/>
  <c r="AB62" i="4"/>
  <c r="AB66" i="4"/>
  <c r="AB70" i="4"/>
  <c r="AB74" i="4"/>
  <c r="AB78" i="4"/>
  <c r="AB82" i="4"/>
  <c r="AB86" i="4"/>
  <c r="AB94" i="4"/>
  <c r="AB98" i="4"/>
  <c r="AB102" i="4"/>
  <c r="AB106" i="4"/>
  <c r="AB110" i="4"/>
  <c r="AB118" i="4"/>
  <c r="AB122" i="4"/>
  <c r="AB134" i="4"/>
  <c r="AB138" i="4"/>
  <c r="AB142" i="4"/>
  <c r="J24" i="4"/>
  <c r="E33" i="4"/>
  <c r="AB93" i="4"/>
  <c r="AB129" i="4"/>
  <c r="AB137" i="4"/>
  <c r="E7" i="4"/>
  <c r="G5" i="4" s="1"/>
  <c r="AB7" i="4"/>
  <c r="AE5" i="4" s="1"/>
  <c r="E11" i="4"/>
  <c r="AB11" i="4"/>
  <c r="U12" i="4"/>
  <c r="J14" i="4"/>
  <c r="E15" i="4"/>
  <c r="AB15" i="4"/>
  <c r="U16" i="4"/>
  <c r="E19" i="4"/>
  <c r="O21" i="4"/>
  <c r="E23" i="4"/>
  <c r="AB23" i="4"/>
  <c r="U24" i="4"/>
  <c r="O25" i="4"/>
  <c r="J26" i="4"/>
  <c r="E27" i="4"/>
  <c r="AB27" i="4"/>
  <c r="U28" i="4"/>
  <c r="O29" i="4"/>
  <c r="U32" i="4"/>
  <c r="O33" i="4"/>
  <c r="J34" i="4"/>
  <c r="E35" i="4"/>
  <c r="U36" i="4"/>
  <c r="O37" i="4"/>
  <c r="J38" i="4"/>
  <c r="E39" i="4"/>
  <c r="AB39" i="4"/>
  <c r="U40" i="4"/>
  <c r="AB43" i="4"/>
  <c r="AB51" i="4"/>
  <c r="AB59" i="4"/>
  <c r="AB63" i="4"/>
  <c r="AB67" i="4"/>
  <c r="AB71" i="4"/>
  <c r="AB75" i="4"/>
  <c r="AB79" i="4"/>
  <c r="AB83" i="4"/>
  <c r="AB87" i="4"/>
  <c r="AB95" i="4"/>
  <c r="AB99" i="4"/>
  <c r="AB107" i="4"/>
  <c r="AB111" i="4"/>
  <c r="AB115" i="4"/>
  <c r="AE8" i="4" s="1"/>
  <c r="AB131" i="4"/>
  <c r="AB147" i="4"/>
  <c r="E12" i="4"/>
  <c r="E24" i="4"/>
  <c r="E28" i="4"/>
  <c r="AB28" i="4"/>
  <c r="E32" i="4"/>
  <c r="E36" i="4"/>
  <c r="E40" i="4"/>
  <c r="AB40" i="4"/>
  <c r="AB48" i="4"/>
  <c r="AB52" i="4"/>
  <c r="AB56" i="4"/>
  <c r="AB60" i="4"/>
  <c r="AB64" i="4"/>
  <c r="AB68" i="4"/>
  <c r="AB72" i="4"/>
  <c r="AB76" i="4"/>
  <c r="AB84" i="4"/>
  <c r="AB88" i="4"/>
  <c r="AB92" i="4"/>
  <c r="AB96" i="4"/>
  <c r="AB100" i="4"/>
  <c r="AB104" i="4"/>
  <c r="AB108" i="4"/>
  <c r="AB112" i="4"/>
  <c r="AE6" i="4" l="1"/>
  <c r="AE7" i="4"/>
  <c r="H29" i="3" l="1" a="1"/>
  <c r="H29" i="3" s="1"/>
  <c r="H30" i="3" a="1"/>
  <c r="H30" i="3" s="1"/>
  <c r="H28" i="3" a="1"/>
  <c r="H28" i="3" s="1"/>
  <c r="G25" i="3"/>
  <c r="I30" i="3" l="1"/>
  <c r="AK7" i="1" l="1"/>
  <c r="AJ7" i="1"/>
  <c r="AI7" i="1"/>
  <c r="A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<sst xmlns="http://schemas.openxmlformats.org/spreadsheetml/2006/main" count="226" uniqueCount="46">
  <si>
    <t>ProductID</t>
  </si>
  <si>
    <t>Product</t>
  </si>
  <si>
    <t>Price</t>
  </si>
  <si>
    <t>Quad</t>
  </si>
  <si>
    <t>Aspen</t>
  </si>
  <si>
    <t>dProduct</t>
  </si>
  <si>
    <t>dSalesRep</t>
  </si>
  <si>
    <t>SalesRepID</t>
  </si>
  <si>
    <t>Carlota</t>
  </si>
  <si>
    <t>Yanaki</t>
  </si>
  <si>
    <t>Supplier</t>
  </si>
  <si>
    <t>Cost</t>
  </si>
  <si>
    <t>Gel Booms</t>
  </si>
  <si>
    <t>Colorado Booms</t>
  </si>
  <si>
    <t>SalesRep</t>
  </si>
  <si>
    <t>Siox</t>
  </si>
  <si>
    <t>Chantel</t>
  </si>
  <si>
    <t>Gigi</t>
  </si>
  <si>
    <t>Mo</t>
  </si>
  <si>
    <t>Region</t>
  </si>
  <si>
    <t>CA</t>
  </si>
  <si>
    <t>WA</t>
  </si>
  <si>
    <t>fSales</t>
  </si>
  <si>
    <t>Date</t>
  </si>
  <si>
    <t>Units</t>
  </si>
  <si>
    <t>Average Month Sales by Product</t>
  </si>
  <si>
    <t>Year by Supplier Sales Cross Tab</t>
  </si>
  <si>
    <t>Region Sales Totals by Year and % Change</t>
  </si>
  <si>
    <t>Year / Month Sales Trends Visualization</t>
  </si>
  <si>
    <t>Products</t>
  </si>
  <si>
    <t>Months</t>
  </si>
  <si>
    <t>Lookup or Dimension Table</t>
  </si>
  <si>
    <t>Fact Table = table with data we need to summarize (make calculations)</t>
  </si>
  <si>
    <t>Goals:</t>
  </si>
  <si>
    <t>Use Power Query to import data</t>
  </si>
  <si>
    <t>Use Formulas to create Data Model</t>
  </si>
  <si>
    <t>Use Standard PivotTable to create reports</t>
  </si>
  <si>
    <t>Use Excel Line Chart</t>
  </si>
  <si>
    <t>Total Sales</t>
  </si>
  <si>
    <t>Ave. Monthly Sales</t>
  </si>
  <si>
    <t>Sale</t>
  </si>
  <si>
    <t>Data Analysis Step #1: Get Data. Power Query.</t>
  </si>
  <si>
    <t>Data Analysis Step #4: Create Visualizations: Excel Line Chart.</t>
  </si>
  <si>
    <t>Data Analysis Step #5: Get New Data and Refresh Power Query.</t>
  </si>
  <si>
    <t>Data Analysis Step #2: Create Data Model. Worksheet Formulas.</t>
  </si>
  <si>
    <t>Data Analysis Step #3: Reports. PivotTable.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</si>
</sst>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1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0" xfId="0" applyNumberFormat="1"/>
    <xf numFmtId="0" fontId="1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14" fontId="0" fillId="0" borderId="1" xfId="0" applyNumberFormat="1" applyBorder="1"/>
    <xf numFmtId="2" fontId="0" fillId="3" borderId="1" xfId="0" applyNumberFormat="1" applyFill="1" applyBorder="1"/>
    <xf numFmtId="164" fontId="0" fillId="0" borderId="0" xfId="0" applyNumberFormat="1"/>
    <xf numFmtId="0" fontId="1" fillId="2" borderId="2" xfId="0" applyFont="1" applyFill="1" applyBorder="1"/>
    <xf numFmtId="0" fontId="0" fillId="5" borderId="0" xfId="0" applyFill="1"/>
  </cellXfs>
  <cellStyles count="2">
    <cellStyle name="BlueField" xfId="1" xr:uid="{510BCF28-28BF-4542-885B-E10C66609BA3}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color theme="0"/>
      </font>
      <fill>
        <patternFill patternType="solid">
          <fgColor theme="4"/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excelisfunDarkBlueTableStyle" pivot="0" count="7" xr9:uid="{63486401-B0BD-4B93-9136-49375B00EC7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3</xdr:col>
      <xdr:colOff>257175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1FB26-1972-4301-B062-5B52932FD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42900"/>
          <a:ext cx="2095500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923677-324F-4DFE-8AB8-54C9445A7C87}" name="dProduct" displayName="dProduct" ref="L9:P13" totalsRowShown="0" headerRowDxfId="6">
  <autoFilter ref="L9:P13" xr:uid="{7FF63F58-6F13-46E3-9B47-F08503F09B43}"/>
  <tableColumns count="5">
    <tableColumn id="1" xr3:uid="{94CB63CC-DFE9-417B-A6B4-E40D04AA6449}" name="ProductID"/>
    <tableColumn id="2" xr3:uid="{1F5D73F4-5262-46FC-A9BA-FFCBF5712B56}" name="Product"/>
    <tableColumn id="3" xr3:uid="{6FED9C37-C2BB-427A-90F4-58C6D2917A08}" name="Supplier"/>
    <tableColumn id="4" xr3:uid="{BD47CFF6-9A33-4699-8D3F-C3B2182024F9}" name="Cost"/>
    <tableColumn id="5" xr3:uid="{DD503967-6C8B-4777-AD04-FA53A2801DE0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DB4990-4162-4BAD-BA16-CE36D57C7036}" name="dSalesRep" displayName="dSalesRep" ref="R9:T13" totalsRowShown="0" headerRowDxfId="5">
  <autoFilter ref="R9:T13" xr:uid="{E5CBC0B7-67D3-4A2B-9481-278EA76187D1}"/>
  <tableColumns count="3">
    <tableColumn id="1" xr3:uid="{A48DA1D7-09BC-4627-B7D3-09F99F7DDB65}" name="SalesRepID"/>
    <tableColumn id="2" xr3:uid="{76CEAF75-C6C1-4CA5-960D-E291E8205112}" name="SalesRep"/>
    <tableColumn id="3" xr3:uid="{C325D2D3-0B28-48C7-B894-4086C1DD6DFA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64A82-1115-4256-9650-E4ED8FA57979}" name="fSales" displayName="fSales" ref="AJ4:AQ862" totalsRowShown="0">
  <autoFilter ref="AJ4:AQ862" xr:uid="{FD779AC8-5D66-4086-89B9-3C2B3B4D91EC}"/>
  <tableColumns count="8">
    <tableColumn id="1" xr3:uid="{B48C16D0-14C8-408B-8DFD-C436C28180A3}" name="Date" dataDxfId="4"/>
    <tableColumn id="2" xr3:uid="{9308720C-9DAB-493A-9B73-15CBAEF1792D}" name="ProductID"/>
    <tableColumn id="3" xr3:uid="{E6211A46-72C7-461A-BFFA-95A9A59C26A8}" name="SalesRepID"/>
    <tableColumn id="4" xr3:uid="{4AE088FA-322B-47C7-A61C-29A5DF95C011}" name="Units"/>
    <tableColumn id="5" xr3:uid="{7AF6C008-328C-40AE-8AE4-1374D53C5E1F}" name="Sale" dataDxfId="3"/>
    <tableColumn id="6" xr3:uid="{6CC404D8-88DB-4D94-8878-262EC0E59A57}" name="Product" dataDxfId="2"/>
    <tableColumn id="7" xr3:uid="{E465B9CC-7165-499E-A0C7-AA81402E1BA2}" name="Supplier" dataDxfId="1"/>
    <tableColumn id="8" xr3:uid="{FDBCE31B-4278-44F7-BB29-FE4B40C6C7C9}" name="Reg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01A2-9381-4386-8274-8F96B1D5B234}">
  <sheetPr>
    <tabColor rgb="FFFFFF00"/>
  </sheetPr>
  <dimension ref="B1:J10"/>
  <sheetViews>
    <sheetView showGridLines="0" zoomScale="250" zoomScaleNormal="250" workbookViewId="0"/>
  </sheetViews>
  <sheetFormatPr defaultRowHeight="15" x14ac:dyDescent="0.25"/>
  <cols>
    <col min="1" max="1" width="8" customWidth="1"/>
  </cols>
  <sheetData>
    <row r="1" spans="2:10" ht="38.25" customHeight="1" x14ac:dyDescent="0.25"/>
    <row r="2" spans="2:10" x14ac:dyDescent="0.25">
      <c r="B2" s="12" t="s">
        <v>41</v>
      </c>
      <c r="C2" s="12"/>
      <c r="D2" s="12"/>
      <c r="E2" s="12"/>
      <c r="F2" s="12"/>
      <c r="G2" s="12"/>
      <c r="H2" s="12"/>
      <c r="I2" s="12"/>
      <c r="J2" s="12"/>
    </row>
    <row r="4" spans="2:10" x14ac:dyDescent="0.25">
      <c r="B4" s="12" t="s">
        <v>44</v>
      </c>
      <c r="C4" s="12"/>
      <c r="D4" s="12"/>
      <c r="E4" s="12"/>
      <c r="F4" s="12"/>
      <c r="G4" s="12"/>
      <c r="H4" s="12"/>
      <c r="I4" s="12"/>
      <c r="J4" s="12"/>
    </row>
    <row r="6" spans="2:10" x14ac:dyDescent="0.25">
      <c r="B6" s="12" t="s">
        <v>45</v>
      </c>
      <c r="C6" s="12"/>
      <c r="D6" s="12"/>
      <c r="E6" s="12"/>
      <c r="F6" s="12"/>
      <c r="G6" s="12"/>
      <c r="H6" s="12"/>
      <c r="I6" s="12"/>
      <c r="J6" s="12"/>
    </row>
    <row r="8" spans="2:10" x14ac:dyDescent="0.25">
      <c r="B8" s="12" t="s">
        <v>42</v>
      </c>
      <c r="C8" s="12"/>
      <c r="D8" s="12"/>
      <c r="E8" s="12"/>
      <c r="F8" s="12"/>
      <c r="G8" s="12"/>
      <c r="H8" s="12"/>
      <c r="I8" s="12"/>
      <c r="J8" s="12"/>
    </row>
    <row r="10" spans="2:10" x14ac:dyDescent="0.25">
      <c r="B10" s="12" t="s">
        <v>43</v>
      </c>
      <c r="C10" s="12"/>
      <c r="D10" s="12"/>
      <c r="E10" s="12"/>
      <c r="F10" s="12"/>
      <c r="G10" s="12"/>
      <c r="H10" s="12"/>
      <c r="I10" s="12"/>
      <c r="J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3DF4-9650-4968-9861-053609BCB848}">
  <sheetPr>
    <tabColor rgb="FF0000FF"/>
  </sheetPr>
  <dimension ref="A1:AK13"/>
  <sheetViews>
    <sheetView tabSelected="1" zoomScaleNormal="100" workbookViewId="0">
      <selection activeCell="V19" sqref="V19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13.140625" bestFit="1" customWidth="1"/>
    <col min="4" max="4" width="8" bestFit="1" customWidth="1"/>
    <col min="5" max="5" width="9.140625" bestFit="1" customWidth="1"/>
    <col min="6" max="6" width="10.140625" bestFit="1" customWidth="1"/>
    <col min="7" max="7" width="15.7109375" bestFit="1" customWidth="1"/>
    <col min="8" max="8" width="9.42578125" bestFit="1" customWidth="1"/>
    <col min="12" max="12" width="13.7109375" customWidth="1"/>
    <col min="13" max="13" width="13.42578125" customWidth="1"/>
    <col min="14" max="14" width="12.28515625" bestFit="1" customWidth="1"/>
    <col min="18" max="18" width="16.140625" customWidth="1"/>
    <col min="19" max="19" width="12.85546875" customWidth="1"/>
  </cols>
  <sheetData>
    <row r="1" spans="1:37" x14ac:dyDescent="0.25">
      <c r="G1" s="1" t="s">
        <v>33</v>
      </c>
      <c r="K1" s="1"/>
    </row>
    <row r="2" spans="1:37" x14ac:dyDescent="0.25">
      <c r="G2" t="s">
        <v>34</v>
      </c>
      <c r="K2">
        <v>1</v>
      </c>
      <c r="L2" t="s">
        <v>28</v>
      </c>
    </row>
    <row r="3" spans="1:37" x14ac:dyDescent="0.25">
      <c r="G3" t="s">
        <v>35</v>
      </c>
      <c r="K3">
        <v>2</v>
      </c>
      <c r="L3" t="s">
        <v>27</v>
      </c>
    </row>
    <row r="4" spans="1:37" x14ac:dyDescent="0.25">
      <c r="G4" t="s">
        <v>36</v>
      </c>
      <c r="K4">
        <v>3</v>
      </c>
      <c r="L4" t="s">
        <v>25</v>
      </c>
    </row>
    <row r="5" spans="1:37" x14ac:dyDescent="0.25">
      <c r="G5" t="s">
        <v>37</v>
      </c>
      <c r="K5">
        <v>4</v>
      </c>
      <c r="L5" t="s">
        <v>26</v>
      </c>
    </row>
    <row r="6" spans="1:37" x14ac:dyDescent="0.25">
      <c r="AH6" s="1" t="s">
        <v>23</v>
      </c>
      <c r="AI6" s="1" t="s">
        <v>0</v>
      </c>
      <c r="AJ6" s="1" t="s">
        <v>7</v>
      </c>
      <c r="AK6" s="1" t="s">
        <v>24</v>
      </c>
    </row>
    <row r="7" spans="1:37" x14ac:dyDescent="0.25">
      <c r="A7" s="1" t="s">
        <v>22</v>
      </c>
      <c r="B7" t="s">
        <v>32</v>
      </c>
      <c r="L7" s="1" t="s">
        <v>5</v>
      </c>
      <c r="M7" t="s">
        <v>31</v>
      </c>
      <c r="R7" s="1" t="s">
        <v>6</v>
      </c>
      <c r="T7" t="s">
        <v>31</v>
      </c>
      <c r="AH7" s="3">
        <f ca="1">CHOOSE(RANDBETWEEN(1,9),RANDBETWEEN("1/1/2021","12/31/2021"),RANDBETWEEN("4/10/2021","12/31/2021"),RANDBETWEEN("11/8/2021","12/31/2021"),RANDBETWEEN("1/1/2022","12/31/2022"),RANDBETWEEN("4/5/2022","12/31/2022"),RANDBETWEEN("11/1/2022","12/31/2022"),RANDBETWEEN("1/1/2023","12/31/2023"),RANDBETWEEN("4/1/2023","12/31/2023"),RANDBETWEEN("10/20/2023","12/31/2023"))</f>
        <v>44558</v>
      </c>
      <c r="AI7">
        <f ca="1">CHOOSE(RANDBETWEEN(1,2),RANDBETWEEN(1,4),2)</f>
        <v>2</v>
      </c>
      <c r="AJ7">
        <f ca="1">CHOOSE(RANDBETWEEN(1,3),RANDBETWEEN(1,4),2,4)</f>
        <v>4</v>
      </c>
      <c r="AK7">
        <f ca="1">CHOOSE(RANDBETWEEN(1,3),RANDBETWEEN(1,300),ABS(INT(_xlfn.NORM.INV(RAND(),85,20))),RANDBETWEEN(1,6))</f>
        <v>104</v>
      </c>
    </row>
    <row r="9" spans="1:37" x14ac:dyDescent="0.25">
      <c r="L9" s="1" t="s">
        <v>0</v>
      </c>
      <c r="M9" s="1" t="s">
        <v>1</v>
      </c>
      <c r="N9" s="1" t="s">
        <v>10</v>
      </c>
      <c r="O9" s="1" t="s">
        <v>11</v>
      </c>
      <c r="P9" s="1" t="s">
        <v>2</v>
      </c>
      <c r="R9" s="1" t="s">
        <v>7</v>
      </c>
      <c r="S9" s="1" t="s">
        <v>14</v>
      </c>
      <c r="T9" s="1" t="s">
        <v>19</v>
      </c>
    </row>
    <row r="10" spans="1:37" x14ac:dyDescent="0.25">
      <c r="L10">
        <v>1</v>
      </c>
      <c r="M10" t="s">
        <v>3</v>
      </c>
      <c r="N10" t="s">
        <v>12</v>
      </c>
      <c r="O10">
        <v>23.75</v>
      </c>
      <c r="P10">
        <v>43.95</v>
      </c>
      <c r="R10">
        <v>1</v>
      </c>
      <c r="S10" t="s">
        <v>15</v>
      </c>
      <c r="T10" t="s">
        <v>20</v>
      </c>
    </row>
    <row r="11" spans="1:37" x14ac:dyDescent="0.25">
      <c r="L11">
        <v>2</v>
      </c>
      <c r="M11" t="s">
        <v>8</v>
      </c>
      <c r="N11" t="s">
        <v>12</v>
      </c>
      <c r="O11">
        <v>13.52</v>
      </c>
      <c r="P11">
        <v>29.95</v>
      </c>
      <c r="R11">
        <v>2</v>
      </c>
      <c r="S11" t="s">
        <v>16</v>
      </c>
      <c r="T11" t="s">
        <v>20</v>
      </c>
    </row>
    <row r="12" spans="1:37" x14ac:dyDescent="0.25">
      <c r="L12">
        <v>3</v>
      </c>
      <c r="M12" t="s">
        <v>4</v>
      </c>
      <c r="N12" t="s">
        <v>13</v>
      </c>
      <c r="O12">
        <v>12.48</v>
      </c>
      <c r="P12">
        <v>25.95</v>
      </c>
      <c r="R12">
        <v>3</v>
      </c>
      <c r="S12" t="s">
        <v>17</v>
      </c>
      <c r="T12" t="s">
        <v>21</v>
      </c>
    </row>
    <row r="13" spans="1:37" x14ac:dyDescent="0.25">
      <c r="L13">
        <v>4</v>
      </c>
      <c r="M13" t="s">
        <v>9</v>
      </c>
      <c r="N13" t="s">
        <v>13</v>
      </c>
      <c r="O13">
        <v>11.67</v>
      </c>
      <c r="P13">
        <v>23.95</v>
      </c>
      <c r="R13">
        <v>4</v>
      </c>
      <c r="S13" t="s">
        <v>18</v>
      </c>
      <c r="T13" t="s">
        <v>21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A3DD-FC82-4060-863C-518E5545EA41}">
  <sheetPr>
    <tabColor rgb="FFFF0000"/>
  </sheetPr>
  <dimension ref="A1"/>
  <sheetViews>
    <sheetView workbookViewId="0"/>
  </sheetViews>
  <sheetFormatPr defaultRowHeight="15" x14ac:dyDescent="0.25"/>
  <cols>
    <col min="1" max="2" width="11.28515625" bestFit="1" customWidth="1"/>
    <col min="3" max="3" width="9.28515625" bestFit="1" customWidth="1"/>
    <col min="4" max="4" width="14.28515625" bestFit="1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FD61-9C2D-4B04-9CD4-3A64DE18AEF9}">
  <sheetPr>
    <tabColor rgb="FFFF0000"/>
  </sheetPr>
  <dimension ref="G25:I30"/>
  <sheetViews>
    <sheetView zoomScale="160" zoomScaleNormal="160" workbookViewId="0"/>
  </sheetViews>
  <sheetFormatPr defaultRowHeight="15" x14ac:dyDescent="0.25"/>
  <cols>
    <col min="1" max="1" width="11.28515625" bestFit="1" customWidth="1"/>
    <col min="2" max="2" width="11.42578125" bestFit="1" customWidth="1"/>
    <col min="3" max="3" width="8.140625" bestFit="1" customWidth="1"/>
    <col min="4" max="4" width="14.28515625" bestFit="1" customWidth="1"/>
    <col min="5" max="5" width="9.5703125" bestFit="1" customWidth="1"/>
    <col min="7" max="7" width="11.42578125" bestFit="1" customWidth="1"/>
    <col min="8" max="8" width="8.140625" bestFit="1" customWidth="1"/>
    <col min="9" max="9" width="22.42578125" bestFit="1" customWidth="1"/>
    <col min="10" max="10" width="9.5703125" bestFit="1" customWidth="1"/>
  </cols>
  <sheetData>
    <row r="25" spans="7:9" x14ac:dyDescent="0.25">
      <c r="G25" t="e">
        <f>"End / Start - 1 = "&amp;FIXED(D10)&amp;" / "&amp;FIXED(D9)&amp;" - 1 = "&amp;TEXT(D10/D9-1,"0.00%")</f>
        <v>#DIV/0!</v>
      </c>
    </row>
    <row r="28" spans="7:9" x14ac:dyDescent="0.25">
      <c r="H28" t="e" cm="1">
        <f t="array" ref="H28">SUMPRODUCT(--(YEAR(#REF!)=H4+0),--($G$4=#REF!))</f>
        <v>#REF!</v>
      </c>
    </row>
    <row r="29" spans="7:9" x14ac:dyDescent="0.25">
      <c r="H29" t="e" cm="1">
        <f t="array" ref="H29">SUMPRODUCT(--(YEAR(#REF!)=H5+0),--($G$4=#REF!))</f>
        <v>#REF!</v>
      </c>
    </row>
    <row r="30" spans="7:9" x14ac:dyDescent="0.25">
      <c r="H30" t="e" cm="1">
        <f t="array" ref="H30">SUMPRODUCT(--(YEAR(#REF!)=H6+0),--($G$4=#REF!))</f>
        <v>#REF!</v>
      </c>
      <c r="I30" t="e">
        <f>H30/H29-1</f>
        <v>#REF!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30CD-A3EB-426B-8F73-B585E1AA2F52}">
  <sheetPr>
    <tabColor rgb="FFFF0000"/>
  </sheetPr>
  <dimension ref="B1:AQ862"/>
  <sheetViews>
    <sheetView topLeftCell="C1" zoomScaleNormal="100" workbookViewId="0">
      <selection activeCell="Z17" sqref="Z17:AB28"/>
    </sheetView>
  </sheetViews>
  <sheetFormatPr defaultRowHeight="15" x14ac:dyDescent="0.25"/>
  <cols>
    <col min="4" max="4" width="10.7109375" bestFit="1" customWidth="1"/>
    <col min="5" max="5" width="11.140625" bestFit="1" customWidth="1"/>
    <col min="6" max="6" width="2.7109375" customWidth="1"/>
    <col min="7" max="7" width="17.140625" customWidth="1"/>
    <col min="8" max="8" width="1.85546875" customWidth="1"/>
    <col min="10" max="10" width="11.140625" bestFit="1" customWidth="1"/>
    <col min="11" max="11" width="2.7109375" customWidth="1"/>
    <col min="12" max="12" width="17.140625" customWidth="1"/>
    <col min="13" max="13" width="1.85546875" customWidth="1"/>
    <col min="15" max="15" width="11.140625" bestFit="1" customWidth="1"/>
    <col min="16" max="16" width="2.7109375" customWidth="1"/>
    <col min="17" max="17" width="17.140625" customWidth="1"/>
    <col min="18" max="19" width="1.85546875" customWidth="1"/>
    <col min="21" max="21" width="11.140625" bestFit="1" customWidth="1"/>
    <col min="22" max="22" width="2.7109375" customWidth="1"/>
    <col min="23" max="23" width="17.140625" customWidth="1"/>
    <col min="24" max="24" width="1.85546875" customWidth="1"/>
    <col min="28" max="28" width="10.5703125" customWidth="1"/>
    <col min="31" max="31" width="18.28515625" bestFit="1" customWidth="1"/>
    <col min="34" max="34" width="11.28515625" bestFit="1" customWidth="1"/>
    <col min="35" max="35" width="20.7109375" bestFit="1" customWidth="1"/>
    <col min="36" max="36" width="7.42578125" bestFit="1" customWidth="1"/>
    <col min="37" max="37" width="11.28515625" bestFit="1" customWidth="1"/>
  </cols>
  <sheetData>
    <row r="1" spans="2:43" x14ac:dyDescent="0.25">
      <c r="D1" s="4" t="s">
        <v>1</v>
      </c>
      <c r="I1" s="4" t="s">
        <v>1</v>
      </c>
      <c r="N1" s="4" t="s">
        <v>1</v>
      </c>
      <c r="T1" s="4" t="s">
        <v>1</v>
      </c>
    </row>
    <row r="2" spans="2:43" x14ac:dyDescent="0.25">
      <c r="D2" s="2" t="s">
        <v>4</v>
      </c>
      <c r="I2" s="2" t="s">
        <v>8</v>
      </c>
      <c r="N2" s="2" t="s">
        <v>3</v>
      </c>
      <c r="T2" s="2" t="s">
        <v>9</v>
      </c>
    </row>
    <row r="4" spans="2:43" ht="45" x14ac:dyDescent="0.25">
      <c r="B4" s="6" t="s">
        <v>29</v>
      </c>
      <c r="D4" s="6" t="s">
        <v>30</v>
      </c>
      <c r="E4" s="6" t="s">
        <v>38</v>
      </c>
      <c r="G4" s="5" t="str">
        <f>"Average Month Sales for 2021 to 2023 for "&amp;D2</f>
        <v>Average Month Sales for 2021 to 2023 for Aspen</v>
      </c>
      <c r="I4" s="6" t="s">
        <v>30</v>
      </c>
      <c r="J4" s="6" t="s">
        <v>38</v>
      </c>
      <c r="L4" s="5" t="str">
        <f>"Average Month Sales for 2021 to 2023 for "&amp;I2</f>
        <v>Average Month Sales for 2021 to 2023 for Carlota</v>
      </c>
      <c r="N4" s="6" t="s">
        <v>30</v>
      </c>
      <c r="O4" s="6" t="s">
        <v>38</v>
      </c>
      <c r="Q4" s="5" t="str">
        <f>"Average Month Sales for 2021 to 2023 for "&amp;N2</f>
        <v>Average Month Sales for 2021 to 2023 for Quad</v>
      </c>
      <c r="T4" s="6" t="s">
        <v>30</v>
      </c>
      <c r="U4" s="6" t="s">
        <v>38</v>
      </c>
      <c r="W4" s="5" t="str">
        <f>"Average Month Sales for 2021 to 2023 for "&amp;T2</f>
        <v>Average Month Sales for 2021 to 2023 for Yanaki</v>
      </c>
      <c r="Z4" s="6" t="s">
        <v>30</v>
      </c>
      <c r="AA4" s="6" t="s">
        <v>1</v>
      </c>
      <c r="AB4" s="6" t="s">
        <v>38</v>
      </c>
      <c r="AD4" s="4" t="s">
        <v>1</v>
      </c>
      <c r="AE4" s="11" t="s">
        <v>39</v>
      </c>
      <c r="AJ4" t="s">
        <v>23</v>
      </c>
      <c r="AK4" t="s">
        <v>0</v>
      </c>
      <c r="AL4" t="s">
        <v>7</v>
      </c>
      <c r="AM4" t="s">
        <v>24</v>
      </c>
      <c r="AN4" t="s">
        <v>40</v>
      </c>
      <c r="AO4" t="s">
        <v>1</v>
      </c>
      <c r="AP4" t="s">
        <v>10</v>
      </c>
      <c r="AQ4" t="s">
        <v>19</v>
      </c>
    </row>
    <row r="5" spans="2:43" x14ac:dyDescent="0.25">
      <c r="B5" t="str" cm="1">
        <f t="array" ref="B5:B8">_xlfn._xlws.SORT(_xlfn.UNIQUE(dProduct[Product]))</f>
        <v>Aspen</v>
      </c>
      <c r="D5" s="8">
        <v>44227</v>
      </c>
      <c r="E5" s="7">
        <f>SUMIFS(fSales[Sale],fSales[Date],"&gt;"&amp;EOMONTH(D5,-1),fSales[Date],"&lt;="&amp;D5,fSales[Product],D$2)</f>
        <v>0</v>
      </c>
      <c r="G5" s="9">
        <f>AVERAGEIFS(E5:E40,E5:E40,"&gt;0")</f>
        <v>5533.4049999999997</v>
      </c>
      <c r="I5" s="8">
        <v>44227</v>
      </c>
      <c r="J5" s="7">
        <f>SUMIFS(fSales[Sale],fSales[Date],"&gt;"&amp;EOMONTH(I5,-1),fSales[Date],"&lt;="&amp;I5,fSales[Product],I$2)</f>
        <v>5990</v>
      </c>
      <c r="L5" s="9">
        <f>AVERAGEIFS(J5:J40,J5:J40,"&gt;0")</f>
        <v>25430.877777777776</v>
      </c>
      <c r="N5" s="8">
        <v>44227</v>
      </c>
      <c r="O5" s="7">
        <f>SUMIFS(fSales[Sale],fSales[Date],"&gt;"&amp;EOMONTH(N5,-1),fSales[Date],"&lt;="&amp;N5,fSales[Product],N$2)</f>
        <v>4746.6000000000004</v>
      </c>
      <c r="Q5" s="9">
        <f>AVERAGEIFS(O5:O40,O5:O40,"&gt;0")</f>
        <v>8711.866666666665</v>
      </c>
      <c r="T5" s="8">
        <v>44227</v>
      </c>
      <c r="U5" s="7">
        <f>SUMIFS(fSales[Sale],fSales[Date],"&gt;"&amp;EOMONTH(T5,-1),fSales[Date],"&lt;="&amp;T5,fSales[Product],T$2)</f>
        <v>1508.85</v>
      </c>
      <c r="W5" s="9">
        <f>AVERAGEIFS(U5:U40,U5:U40,"&gt;0")</f>
        <v>5938.6788461538445</v>
      </c>
      <c r="Z5" s="8">
        <v>44227</v>
      </c>
      <c r="AA5" s="2" t="s">
        <v>4</v>
      </c>
      <c r="AB5" s="7">
        <f>SUMIFS(fSales[Sale],fSales[Date],"&gt;"&amp;EOMONTH(Z5,-1),fSales[Date],"&lt;="&amp;Z5,fSales[Product],AA5)</f>
        <v>0</v>
      </c>
      <c r="AD5" s="2" t="s">
        <v>4</v>
      </c>
      <c r="AE5" s="7">
        <f>AVERAGEIFS($AB$5:$AB$148,$AA$5:$AA$148,AD5,$AB$5:$AB$148,"&gt;0")</f>
        <v>5533.4049999999997</v>
      </c>
      <c r="AJ5" s="3">
        <v>44795</v>
      </c>
      <c r="AK5">
        <v>2</v>
      </c>
      <c r="AL5">
        <v>4</v>
      </c>
      <c r="AM5">
        <v>144</v>
      </c>
      <c r="AN5">
        <f>_xlfn.XLOOKUP(fSales[[#This Row],[ProductID]],dProduct[ProductID],dProduct[Price])*fSales[[#This Row],[Units]]</f>
        <v>4312.8</v>
      </c>
      <c r="AO5" t="str">
        <f>_xlfn.XLOOKUP(fSales[[#This Row],[ProductID]],dProduct[ProductID],dProduct[Product])</f>
        <v>Carlota</v>
      </c>
      <c r="AP5" t="str">
        <f>_xlfn.XLOOKUP(fSales[[#This Row],[ProductID]],dProduct[ProductID],dProduct[Supplier])</f>
        <v>Gel Booms</v>
      </c>
      <c r="AQ5" t="str">
        <f>_xlfn.XLOOKUP(fSales[[#This Row],[SalesRepID]],dSalesRep[SalesRepID],dSalesRep[Region])</f>
        <v>WA</v>
      </c>
    </row>
    <row r="6" spans="2:43" x14ac:dyDescent="0.25">
      <c r="B6" t="str">
        <v>Carlota</v>
      </c>
      <c r="D6" s="8">
        <v>44255</v>
      </c>
      <c r="E6" s="7">
        <f>SUMIFS(fSales[Sale],fSales[Date],"&gt;"&amp;EOMONTH(D6,-1),fSales[Date],"&lt;="&amp;D6,fSales[Product],D$2)</f>
        <v>0</v>
      </c>
      <c r="I6" s="8">
        <v>44255</v>
      </c>
      <c r="J6" s="7">
        <f>SUMIFS(fSales[Sale],fSales[Date],"&gt;"&amp;EOMONTH(I6,-1),fSales[Date],"&lt;="&amp;I6,fSales[Product],I$2)</f>
        <v>29.95</v>
      </c>
      <c r="N6" s="8">
        <v>44255</v>
      </c>
      <c r="O6" s="7">
        <f>SUMIFS(fSales[Sale],fSales[Date],"&gt;"&amp;EOMONTH(N6,-1),fSales[Date],"&lt;="&amp;N6,fSales[Product],N$2)</f>
        <v>0</v>
      </c>
      <c r="T6" s="8">
        <v>44255</v>
      </c>
      <c r="U6" s="7">
        <f>SUMIFS(fSales[Sale],fSales[Date],"&gt;"&amp;EOMONTH(T6,-1),fSales[Date],"&lt;="&amp;T6,fSales[Product],T$2)</f>
        <v>0</v>
      </c>
      <c r="Z6" s="8">
        <v>44255</v>
      </c>
      <c r="AA6" s="2" t="s">
        <v>4</v>
      </c>
      <c r="AB6" s="7">
        <f>SUMIFS(fSales[Sale],fSales[Date],"&gt;"&amp;EOMONTH(Z6,-1),fSales[Date],"&lt;="&amp;Z6,fSales[Product],AA6)</f>
        <v>0</v>
      </c>
      <c r="AD6" s="2" t="s">
        <v>8</v>
      </c>
      <c r="AE6" s="7">
        <f t="shared" ref="AE6:AE8" si="0">AVERAGEIFS($AB$5:$AB$148,$AA$5:$AA$148,AD6,$AB$5:$AB$148,"&gt;0")</f>
        <v>25430.877777777776</v>
      </c>
      <c r="AJ6" s="3">
        <v>45049</v>
      </c>
      <c r="AK6">
        <v>4</v>
      </c>
      <c r="AL6">
        <v>4</v>
      </c>
      <c r="AM6">
        <v>6</v>
      </c>
      <c r="AN6">
        <f>_xlfn.XLOOKUP(fSales[[#This Row],[ProductID]],dProduct[ProductID],dProduct[Price])*fSales[[#This Row],[Units]]</f>
        <v>143.69999999999999</v>
      </c>
      <c r="AO6" t="str">
        <f>_xlfn.XLOOKUP(fSales[[#This Row],[ProductID]],dProduct[ProductID],dProduct[Product])</f>
        <v>Yanaki</v>
      </c>
      <c r="AP6" t="str">
        <f>_xlfn.XLOOKUP(fSales[[#This Row],[ProductID]],dProduct[ProductID],dProduct[Supplier])</f>
        <v>Colorado Booms</v>
      </c>
      <c r="AQ6" t="str">
        <f>_xlfn.XLOOKUP(fSales[[#This Row],[SalesRepID]],dSalesRep[SalesRepID],dSalesRep[Region])</f>
        <v>WA</v>
      </c>
    </row>
    <row r="7" spans="2:43" x14ac:dyDescent="0.25">
      <c r="B7" t="str">
        <v>Quad</v>
      </c>
      <c r="D7" s="8">
        <v>44286</v>
      </c>
      <c r="E7" s="7">
        <f>SUMIFS(fSales[Sale],fSales[Date],"&gt;"&amp;EOMONTH(D7,-1),fSales[Date],"&lt;="&amp;D7,fSales[Product],D$2)</f>
        <v>6461.5499999999993</v>
      </c>
      <c r="I7" s="8">
        <v>44286</v>
      </c>
      <c r="J7" s="7">
        <f>SUMIFS(fSales[Sale],fSales[Date],"&gt;"&amp;EOMONTH(I7,-1),fSales[Date],"&lt;="&amp;I7,fSales[Product],I$2)</f>
        <v>5091.5</v>
      </c>
      <c r="N7" s="8">
        <v>44286</v>
      </c>
      <c r="O7" s="7">
        <f>SUMIFS(fSales[Sale],fSales[Date],"&gt;"&amp;EOMONTH(N7,-1),fSales[Date],"&lt;="&amp;N7,fSales[Product],N$2)</f>
        <v>0</v>
      </c>
      <c r="T7" s="8">
        <v>44286</v>
      </c>
      <c r="U7" s="7">
        <f>SUMIFS(fSales[Sale],fSales[Date],"&gt;"&amp;EOMONTH(T7,-1),fSales[Date],"&lt;="&amp;T7,fSales[Product],T$2)</f>
        <v>0</v>
      </c>
      <c r="Z7" s="8">
        <v>44286</v>
      </c>
      <c r="AA7" s="2" t="s">
        <v>4</v>
      </c>
      <c r="AB7" s="7">
        <f>SUMIFS(fSales[Sale],fSales[Date],"&gt;"&amp;EOMONTH(Z7,-1),fSales[Date],"&lt;="&amp;Z7,fSales[Product],AA7)</f>
        <v>6461.5499999999993</v>
      </c>
      <c r="AD7" s="2" t="s">
        <v>3</v>
      </c>
      <c r="AE7" s="7">
        <f t="shared" si="0"/>
        <v>8711.866666666665</v>
      </c>
      <c r="AJ7" s="3">
        <v>45238</v>
      </c>
      <c r="AK7">
        <v>1</v>
      </c>
      <c r="AL7">
        <v>2</v>
      </c>
      <c r="AM7">
        <v>73</v>
      </c>
      <c r="AN7">
        <f>_xlfn.XLOOKUP(fSales[[#This Row],[ProductID]],dProduct[ProductID],dProduct[Price])*fSales[[#This Row],[Units]]</f>
        <v>3208.3500000000004</v>
      </c>
      <c r="AO7" t="str">
        <f>_xlfn.XLOOKUP(fSales[[#This Row],[ProductID]],dProduct[ProductID],dProduct[Product])</f>
        <v>Quad</v>
      </c>
      <c r="AP7" t="str">
        <f>_xlfn.XLOOKUP(fSales[[#This Row],[ProductID]],dProduct[ProductID],dProduct[Supplier])</f>
        <v>Gel Booms</v>
      </c>
      <c r="AQ7" t="str">
        <f>_xlfn.XLOOKUP(fSales[[#This Row],[SalesRepID]],dSalesRep[SalesRepID],dSalesRep[Region])</f>
        <v>CA</v>
      </c>
    </row>
    <row r="8" spans="2:43" x14ac:dyDescent="0.25">
      <c r="B8" t="str">
        <v>Yanaki</v>
      </c>
      <c r="D8" s="8">
        <v>44316</v>
      </c>
      <c r="E8" s="7">
        <f>SUMIFS(fSales[Sale],fSales[Date],"&gt;"&amp;EOMONTH(D8,-1),fSales[Date],"&lt;="&amp;D8,fSales[Product],D$2)</f>
        <v>493.04999999999995</v>
      </c>
      <c r="I8" s="8">
        <v>44316</v>
      </c>
      <c r="J8" s="7">
        <f>SUMIFS(fSales[Sale],fSales[Date],"&gt;"&amp;EOMONTH(I8,-1),fSales[Date],"&lt;="&amp;I8,fSales[Product],I$2)</f>
        <v>22073.15</v>
      </c>
      <c r="N8" s="8">
        <v>44316</v>
      </c>
      <c r="O8" s="7">
        <f>SUMIFS(fSales[Sale],fSales[Date],"&gt;"&amp;EOMONTH(N8,-1),fSales[Date],"&lt;="&amp;N8,fSales[Product],N$2)</f>
        <v>1933.8000000000002</v>
      </c>
      <c r="T8" s="8">
        <v>44316</v>
      </c>
      <c r="U8" s="7">
        <f>SUMIFS(fSales[Sale],fSales[Date],"&gt;"&amp;EOMONTH(T8,-1),fSales[Date],"&lt;="&amp;T8,fSales[Product],T$2)</f>
        <v>0</v>
      </c>
      <c r="Z8" s="8">
        <v>44316</v>
      </c>
      <c r="AA8" s="2" t="s">
        <v>4</v>
      </c>
      <c r="AB8" s="7">
        <f>SUMIFS(fSales[Sale],fSales[Date],"&gt;"&amp;EOMONTH(Z8,-1),fSales[Date],"&lt;="&amp;Z8,fSales[Product],AA8)</f>
        <v>493.04999999999995</v>
      </c>
      <c r="AD8" s="2" t="s">
        <v>9</v>
      </c>
      <c r="AE8" s="7">
        <f t="shared" si="0"/>
        <v>5938.6788461538445</v>
      </c>
      <c r="AJ8" s="3">
        <v>44529</v>
      </c>
      <c r="AK8">
        <v>2</v>
      </c>
      <c r="AL8">
        <v>4</v>
      </c>
      <c r="AM8">
        <v>95</v>
      </c>
      <c r="AN8">
        <f>_xlfn.XLOOKUP(fSales[[#This Row],[ProductID]],dProduct[ProductID],dProduct[Price])*fSales[[#This Row],[Units]]</f>
        <v>2845.25</v>
      </c>
      <c r="AO8" t="str">
        <f>_xlfn.XLOOKUP(fSales[[#This Row],[ProductID]],dProduct[ProductID],dProduct[Product])</f>
        <v>Carlota</v>
      </c>
      <c r="AP8" t="str">
        <f>_xlfn.XLOOKUP(fSales[[#This Row],[ProductID]],dProduct[ProductID],dProduct[Supplier])</f>
        <v>Gel Booms</v>
      </c>
      <c r="AQ8" t="str">
        <f>_xlfn.XLOOKUP(fSales[[#This Row],[SalesRepID]],dSalesRep[SalesRepID],dSalesRep[Region])</f>
        <v>WA</v>
      </c>
    </row>
    <row r="9" spans="2:43" x14ac:dyDescent="0.25">
      <c r="D9" s="8">
        <v>44347</v>
      </c>
      <c r="E9" s="7">
        <f>SUMIFS(fSales[Sale],fSales[Date],"&gt;"&amp;EOMONTH(D9,-1),fSales[Date],"&lt;="&amp;D9,fSales[Product],D$2)</f>
        <v>103.8</v>
      </c>
      <c r="I9" s="8">
        <v>44347</v>
      </c>
      <c r="J9" s="7">
        <f>SUMIFS(fSales[Sale],fSales[Date],"&gt;"&amp;EOMONTH(I9,-1),fSales[Date],"&lt;="&amp;I9,fSales[Product],I$2)</f>
        <v>10003.299999999999</v>
      </c>
      <c r="N9" s="8">
        <v>44347</v>
      </c>
      <c r="O9" s="7">
        <f>SUMIFS(fSales[Sale],fSales[Date],"&gt;"&amp;EOMONTH(N9,-1),fSales[Date],"&lt;="&amp;N9,fSales[Product],N$2)</f>
        <v>483.45000000000005</v>
      </c>
      <c r="T9" s="8">
        <v>44347</v>
      </c>
      <c r="U9" s="7">
        <f>SUMIFS(fSales[Sale],fSales[Date],"&gt;"&amp;EOMONTH(T9,-1),fSales[Date],"&lt;="&amp;T9,fSales[Product],T$2)</f>
        <v>5867.75</v>
      </c>
      <c r="Z9" s="8">
        <v>44347</v>
      </c>
      <c r="AA9" s="2" t="s">
        <v>4</v>
      </c>
      <c r="AB9" s="7">
        <f>SUMIFS(fSales[Sale],fSales[Date],"&gt;"&amp;EOMONTH(Z9,-1),fSales[Date],"&lt;="&amp;Z9,fSales[Product],AA9)</f>
        <v>103.8</v>
      </c>
      <c r="AJ9" s="3">
        <v>44435</v>
      </c>
      <c r="AK9">
        <v>2</v>
      </c>
      <c r="AL9">
        <v>2</v>
      </c>
      <c r="AM9">
        <v>5</v>
      </c>
      <c r="AN9">
        <f>_xlfn.XLOOKUP(fSales[[#This Row],[ProductID]],dProduct[ProductID],dProduct[Price])*fSales[[#This Row],[Units]]</f>
        <v>149.75</v>
      </c>
      <c r="AO9" t="str">
        <f>_xlfn.XLOOKUP(fSales[[#This Row],[ProductID]],dProduct[ProductID],dProduct[Product])</f>
        <v>Carlota</v>
      </c>
      <c r="AP9" t="str">
        <f>_xlfn.XLOOKUP(fSales[[#This Row],[ProductID]],dProduct[ProductID],dProduct[Supplier])</f>
        <v>Gel Booms</v>
      </c>
      <c r="AQ9" t="str">
        <f>_xlfn.XLOOKUP(fSales[[#This Row],[SalesRepID]],dSalesRep[SalesRepID],dSalesRep[Region])</f>
        <v>CA</v>
      </c>
    </row>
    <row r="10" spans="2:43" x14ac:dyDescent="0.25">
      <c r="D10" s="8">
        <v>44377</v>
      </c>
      <c r="E10" s="7">
        <f>SUMIFS(fSales[Sale],fSales[Date],"&gt;"&amp;EOMONTH(D10,-1),fSales[Date],"&lt;="&amp;D10,fSales[Product],D$2)</f>
        <v>77.849999999999994</v>
      </c>
      <c r="I10" s="8">
        <v>44377</v>
      </c>
      <c r="J10" s="7">
        <f>SUMIFS(fSales[Sale],fSales[Date],"&gt;"&amp;EOMONTH(I10,-1),fSales[Date],"&lt;="&amp;I10,fSales[Product],I$2)</f>
        <v>16861.849999999999</v>
      </c>
      <c r="N10" s="8">
        <v>44377</v>
      </c>
      <c r="O10" s="7">
        <f>SUMIFS(fSales[Sale],fSales[Date],"&gt;"&amp;EOMONTH(N10,-1),fSales[Date],"&lt;="&amp;N10,fSales[Product],N$2)</f>
        <v>0</v>
      </c>
      <c r="T10" s="8">
        <v>44377</v>
      </c>
      <c r="U10" s="7">
        <f>SUMIFS(fSales[Sale],fSales[Date],"&gt;"&amp;EOMONTH(T10,-1),fSales[Date],"&lt;="&amp;T10,fSales[Product],T$2)</f>
        <v>0</v>
      </c>
      <c r="Z10" s="8">
        <v>44377</v>
      </c>
      <c r="AA10" s="2" t="s">
        <v>4</v>
      </c>
      <c r="AB10" s="7">
        <f>SUMIFS(fSales[Sale],fSales[Date],"&gt;"&amp;EOMONTH(Z10,-1),fSales[Date],"&lt;="&amp;Z10,fSales[Product],AA10)</f>
        <v>77.849999999999994</v>
      </c>
      <c r="AJ10" s="3">
        <v>44896</v>
      </c>
      <c r="AK10">
        <v>2</v>
      </c>
      <c r="AL10">
        <v>2</v>
      </c>
      <c r="AM10">
        <v>4</v>
      </c>
      <c r="AN10">
        <f>_xlfn.XLOOKUP(fSales[[#This Row],[ProductID]],dProduct[ProductID],dProduct[Price])*fSales[[#This Row],[Units]]</f>
        <v>119.8</v>
      </c>
      <c r="AO10" t="str">
        <f>_xlfn.XLOOKUP(fSales[[#This Row],[ProductID]],dProduct[ProductID],dProduct[Product])</f>
        <v>Carlota</v>
      </c>
      <c r="AP10" t="str">
        <f>_xlfn.XLOOKUP(fSales[[#This Row],[ProductID]],dProduct[ProductID],dProduct[Supplier])</f>
        <v>Gel Booms</v>
      </c>
      <c r="AQ10" t="str">
        <f>_xlfn.XLOOKUP(fSales[[#This Row],[SalesRepID]],dSalesRep[SalesRepID],dSalesRep[Region])</f>
        <v>CA</v>
      </c>
    </row>
    <row r="11" spans="2:43" x14ac:dyDescent="0.25">
      <c r="D11" s="8">
        <v>44408</v>
      </c>
      <c r="E11" s="7">
        <f>SUMIFS(fSales[Sale],fSales[Date],"&gt;"&amp;EOMONTH(D11,-1),fSales[Date],"&lt;="&amp;D11,fSales[Product],D$2)</f>
        <v>285.45</v>
      </c>
      <c r="I11" s="8">
        <v>44408</v>
      </c>
      <c r="J11" s="7">
        <f>SUMIFS(fSales[Sale],fSales[Date],"&gt;"&amp;EOMONTH(I11,-1),fSales[Date],"&lt;="&amp;I11,fSales[Product],I$2)</f>
        <v>17341.05</v>
      </c>
      <c r="N11" s="8">
        <v>44408</v>
      </c>
      <c r="O11" s="7">
        <f>SUMIFS(fSales[Sale],fSales[Date],"&gt;"&amp;EOMONTH(N11,-1),fSales[Date],"&lt;="&amp;N11,fSales[Product],N$2)</f>
        <v>5142.1499999999996</v>
      </c>
      <c r="T11" s="8">
        <v>44408</v>
      </c>
      <c r="U11" s="7">
        <f>SUMIFS(fSales[Sale],fSales[Date],"&gt;"&amp;EOMONTH(T11,-1),fSales[Date],"&lt;="&amp;T11,fSales[Product],T$2)</f>
        <v>1820.2</v>
      </c>
      <c r="Z11" s="8">
        <v>44408</v>
      </c>
      <c r="AA11" s="2" t="s">
        <v>4</v>
      </c>
      <c r="AB11" s="7">
        <f>SUMIFS(fSales[Sale],fSales[Date],"&gt;"&amp;EOMONTH(Z11,-1),fSales[Date],"&lt;="&amp;Z11,fSales[Product],AA11)</f>
        <v>285.45</v>
      </c>
      <c r="AJ11" s="3">
        <v>44789</v>
      </c>
      <c r="AK11">
        <v>2</v>
      </c>
      <c r="AL11">
        <v>1</v>
      </c>
      <c r="AM11">
        <v>91</v>
      </c>
      <c r="AN11">
        <f>_xlfn.XLOOKUP(fSales[[#This Row],[ProductID]],dProduct[ProductID],dProduct[Price])*fSales[[#This Row],[Units]]</f>
        <v>2725.45</v>
      </c>
      <c r="AO11" t="str">
        <f>_xlfn.XLOOKUP(fSales[[#This Row],[ProductID]],dProduct[ProductID],dProduct[Product])</f>
        <v>Carlota</v>
      </c>
      <c r="AP11" t="str">
        <f>_xlfn.XLOOKUP(fSales[[#This Row],[ProductID]],dProduct[ProductID],dProduct[Supplier])</f>
        <v>Gel Booms</v>
      </c>
      <c r="AQ11" t="str">
        <f>_xlfn.XLOOKUP(fSales[[#This Row],[SalesRepID]],dSalesRep[SalesRepID],dSalesRep[Region])</f>
        <v>CA</v>
      </c>
    </row>
    <row r="12" spans="2:43" x14ac:dyDescent="0.25">
      <c r="D12" s="8">
        <v>44439</v>
      </c>
      <c r="E12" s="7">
        <f>SUMIFS(fSales[Sale],fSales[Date],"&gt;"&amp;EOMONTH(D12,-1),fSales[Date],"&lt;="&amp;D12,fSales[Product],D$2)</f>
        <v>5241.8999999999996</v>
      </c>
      <c r="I12" s="8">
        <v>44439</v>
      </c>
      <c r="J12" s="7">
        <f>SUMIFS(fSales[Sale],fSales[Date],"&gt;"&amp;EOMONTH(I12,-1),fSales[Date],"&lt;="&amp;I12,fSales[Product],I$2)</f>
        <v>13088.15</v>
      </c>
      <c r="N12" s="8">
        <v>44439</v>
      </c>
      <c r="O12" s="7">
        <f>SUMIFS(fSales[Sale],fSales[Date],"&gt;"&amp;EOMONTH(N12,-1),fSales[Date],"&lt;="&amp;N12,fSales[Product],N$2)</f>
        <v>3076.5</v>
      </c>
      <c r="T12" s="8">
        <v>44439</v>
      </c>
      <c r="U12" s="7">
        <f>SUMIFS(fSales[Sale],fSales[Date],"&gt;"&amp;EOMONTH(T12,-1),fSales[Date],"&lt;="&amp;T12,fSales[Product],T$2)</f>
        <v>5891.6999999999989</v>
      </c>
      <c r="Z12" s="8">
        <v>44439</v>
      </c>
      <c r="AA12" s="2" t="s">
        <v>4</v>
      </c>
      <c r="AB12" s="7">
        <f>SUMIFS(fSales[Sale],fSales[Date],"&gt;"&amp;EOMONTH(Z12,-1),fSales[Date],"&lt;="&amp;Z12,fSales[Product],AA12)</f>
        <v>5241.8999999999996</v>
      </c>
      <c r="AJ12" s="3">
        <v>45161</v>
      </c>
      <c r="AK12">
        <v>2</v>
      </c>
      <c r="AL12">
        <v>4</v>
      </c>
      <c r="AM12">
        <v>1</v>
      </c>
      <c r="AN12">
        <f>_xlfn.XLOOKUP(fSales[[#This Row],[ProductID]],dProduct[ProductID],dProduct[Price])*fSales[[#This Row],[Units]]</f>
        <v>29.95</v>
      </c>
      <c r="AO12" t="str">
        <f>_xlfn.XLOOKUP(fSales[[#This Row],[ProductID]],dProduct[ProductID],dProduct[Product])</f>
        <v>Carlota</v>
      </c>
      <c r="AP12" t="str">
        <f>_xlfn.XLOOKUP(fSales[[#This Row],[ProductID]],dProduct[ProductID],dProduct[Supplier])</f>
        <v>Gel Booms</v>
      </c>
      <c r="AQ12" t="str">
        <f>_xlfn.XLOOKUP(fSales[[#This Row],[SalesRepID]],dSalesRep[SalesRepID],dSalesRep[Region])</f>
        <v>WA</v>
      </c>
    </row>
    <row r="13" spans="2:43" x14ac:dyDescent="0.25">
      <c r="D13" s="8">
        <v>44469</v>
      </c>
      <c r="E13" s="7">
        <f>SUMIFS(fSales[Sale],fSales[Date],"&gt;"&amp;EOMONTH(D13,-1),fSales[Date],"&lt;="&amp;D13,fSales[Product],D$2)</f>
        <v>1557</v>
      </c>
      <c r="I13" s="8">
        <v>44469</v>
      </c>
      <c r="J13" s="7">
        <f>SUMIFS(fSales[Sale],fSales[Date],"&gt;"&amp;EOMONTH(I13,-1),fSales[Date],"&lt;="&amp;I13,fSales[Product],I$2)</f>
        <v>12668.849999999999</v>
      </c>
      <c r="N13" s="8">
        <v>44469</v>
      </c>
      <c r="O13" s="7">
        <f>SUMIFS(fSales[Sale],fSales[Date],"&gt;"&amp;EOMONTH(N13,-1),fSales[Date],"&lt;="&amp;N13,fSales[Product],N$2)</f>
        <v>8877.9000000000015</v>
      </c>
      <c r="T13" s="8">
        <v>44469</v>
      </c>
      <c r="U13" s="7">
        <f>SUMIFS(fSales[Sale],fSales[Date],"&gt;"&amp;EOMONTH(T13,-1),fSales[Date],"&lt;="&amp;T13,fSales[Product],T$2)</f>
        <v>742.44999999999993</v>
      </c>
      <c r="Z13" s="8">
        <v>44469</v>
      </c>
      <c r="AA13" s="2" t="s">
        <v>4</v>
      </c>
      <c r="AB13" s="7">
        <f>SUMIFS(fSales[Sale],fSales[Date],"&gt;"&amp;EOMONTH(Z13,-1),fSales[Date],"&lt;="&amp;Z13,fSales[Product],AA13)</f>
        <v>1557</v>
      </c>
      <c r="AJ13" s="3">
        <v>44567</v>
      </c>
      <c r="AK13">
        <v>1</v>
      </c>
      <c r="AL13">
        <v>2</v>
      </c>
      <c r="AM13">
        <v>187</v>
      </c>
      <c r="AN13">
        <f>_xlfn.XLOOKUP(fSales[[#This Row],[ProductID]],dProduct[ProductID],dProduct[Price])*fSales[[#This Row],[Units]]</f>
        <v>8218.65</v>
      </c>
      <c r="AO13" t="str">
        <f>_xlfn.XLOOKUP(fSales[[#This Row],[ProductID]],dProduct[ProductID],dProduct[Product])</f>
        <v>Quad</v>
      </c>
      <c r="AP13" t="str">
        <f>_xlfn.XLOOKUP(fSales[[#This Row],[ProductID]],dProduct[ProductID],dProduct[Supplier])</f>
        <v>Gel Booms</v>
      </c>
      <c r="AQ13" t="str">
        <f>_xlfn.XLOOKUP(fSales[[#This Row],[SalesRepID]],dSalesRep[SalesRepID],dSalesRep[Region])</f>
        <v>CA</v>
      </c>
    </row>
    <row r="14" spans="2:43" x14ac:dyDescent="0.25">
      <c r="D14" s="8">
        <v>44500</v>
      </c>
      <c r="E14" s="7">
        <f>SUMIFS(fSales[Sale],fSales[Date],"&gt;"&amp;EOMONTH(D14,-1),fSales[Date],"&lt;="&amp;D14,fSales[Product],D$2)</f>
        <v>6591.3</v>
      </c>
      <c r="I14" s="8">
        <v>44500</v>
      </c>
      <c r="J14" s="7">
        <f>SUMIFS(fSales[Sale],fSales[Date],"&gt;"&amp;EOMONTH(I14,-1),fSales[Date],"&lt;="&amp;I14,fSales[Product],I$2)</f>
        <v>25757.000000000004</v>
      </c>
      <c r="N14" s="8">
        <v>44500</v>
      </c>
      <c r="O14" s="7">
        <f>SUMIFS(fSales[Sale],fSales[Date],"&gt;"&amp;EOMONTH(N14,-1),fSales[Date],"&lt;="&amp;N14,fSales[Product],N$2)</f>
        <v>307.65000000000003</v>
      </c>
      <c r="T14" s="8">
        <v>44500</v>
      </c>
      <c r="U14" s="7">
        <f>SUMIFS(fSales[Sale],fSales[Date],"&gt;"&amp;EOMONTH(T14,-1),fSales[Date],"&lt;="&amp;T14,fSales[Product],T$2)</f>
        <v>2131.5499999999997</v>
      </c>
      <c r="Z14" s="8">
        <v>44500</v>
      </c>
      <c r="AA14" s="2" t="s">
        <v>4</v>
      </c>
      <c r="AB14" s="7">
        <f>SUMIFS(fSales[Sale],fSales[Date],"&gt;"&amp;EOMONTH(Z14,-1),fSales[Date],"&lt;="&amp;Z14,fSales[Product],AA14)</f>
        <v>6591.3</v>
      </c>
      <c r="AJ14" s="3">
        <v>45083</v>
      </c>
      <c r="AK14">
        <v>2</v>
      </c>
      <c r="AL14">
        <v>2</v>
      </c>
      <c r="AM14">
        <v>81</v>
      </c>
      <c r="AN14">
        <f>_xlfn.XLOOKUP(fSales[[#This Row],[ProductID]],dProduct[ProductID],dProduct[Price])*fSales[[#This Row],[Units]]</f>
        <v>2425.9499999999998</v>
      </c>
      <c r="AO14" t="str">
        <f>_xlfn.XLOOKUP(fSales[[#This Row],[ProductID]],dProduct[ProductID],dProduct[Product])</f>
        <v>Carlota</v>
      </c>
      <c r="AP14" t="str">
        <f>_xlfn.XLOOKUP(fSales[[#This Row],[ProductID]],dProduct[ProductID],dProduct[Supplier])</f>
        <v>Gel Booms</v>
      </c>
      <c r="AQ14" t="str">
        <f>_xlfn.XLOOKUP(fSales[[#This Row],[SalesRepID]],dSalesRep[SalesRepID],dSalesRep[Region])</f>
        <v>CA</v>
      </c>
    </row>
    <row r="15" spans="2:43" x14ac:dyDescent="0.25">
      <c r="D15" s="8">
        <v>44530</v>
      </c>
      <c r="E15" s="7">
        <f>SUMIFS(fSales[Sale],fSales[Date],"&gt;"&amp;EOMONTH(D15,-1),fSales[Date],"&lt;="&amp;D15,fSales[Product],D$2)</f>
        <v>10665.449999999999</v>
      </c>
      <c r="I15" s="8">
        <v>44530</v>
      </c>
      <c r="J15" s="7">
        <f>SUMIFS(fSales[Sale],fSales[Date],"&gt;"&amp;EOMONTH(I15,-1),fSales[Date],"&lt;="&amp;I15,fSales[Product],I$2)</f>
        <v>69963.199999999997</v>
      </c>
      <c r="N15" s="8">
        <v>44530</v>
      </c>
      <c r="O15" s="7">
        <f>SUMIFS(fSales[Sale],fSales[Date],"&gt;"&amp;EOMONTH(N15,-1),fSales[Date],"&lt;="&amp;N15,fSales[Product],N$2)</f>
        <v>7163.8500000000013</v>
      </c>
      <c r="T15" s="8">
        <v>44530</v>
      </c>
      <c r="U15" s="7">
        <f>SUMIFS(fSales[Sale],fSales[Date],"&gt;"&amp;EOMONTH(T15,-1),fSales[Date],"&lt;="&amp;T15,fSales[Product],T$2)</f>
        <v>4813.95</v>
      </c>
      <c r="Z15" s="8">
        <v>44530</v>
      </c>
      <c r="AA15" s="2" t="s">
        <v>4</v>
      </c>
      <c r="AB15" s="7">
        <f>SUMIFS(fSales[Sale],fSales[Date],"&gt;"&amp;EOMONTH(Z15,-1),fSales[Date],"&lt;="&amp;Z15,fSales[Product],AA15)</f>
        <v>10665.449999999999</v>
      </c>
      <c r="AJ15" s="3">
        <v>44274</v>
      </c>
      <c r="AK15">
        <v>2</v>
      </c>
      <c r="AL15">
        <v>4</v>
      </c>
      <c r="AM15">
        <v>80</v>
      </c>
      <c r="AN15">
        <f>_xlfn.XLOOKUP(fSales[[#This Row],[ProductID]],dProduct[ProductID],dProduct[Price])*fSales[[#This Row],[Units]]</f>
        <v>2396</v>
      </c>
      <c r="AO15" t="str">
        <f>_xlfn.XLOOKUP(fSales[[#This Row],[ProductID]],dProduct[ProductID],dProduct[Product])</f>
        <v>Carlota</v>
      </c>
      <c r="AP15" t="str">
        <f>_xlfn.XLOOKUP(fSales[[#This Row],[ProductID]],dProduct[ProductID],dProduct[Supplier])</f>
        <v>Gel Booms</v>
      </c>
      <c r="AQ15" t="str">
        <f>_xlfn.XLOOKUP(fSales[[#This Row],[SalesRepID]],dSalesRep[SalesRepID],dSalesRep[Region])</f>
        <v>WA</v>
      </c>
    </row>
    <row r="16" spans="2:43" x14ac:dyDescent="0.25">
      <c r="D16" s="8">
        <v>44561</v>
      </c>
      <c r="E16" s="7">
        <f>SUMIFS(fSales[Sale],fSales[Date],"&gt;"&amp;EOMONTH(D16,-1),fSales[Date],"&lt;="&amp;D16,fSales[Product],D$2)</f>
        <v>9056.5499999999993</v>
      </c>
      <c r="I16" s="8">
        <v>44561</v>
      </c>
      <c r="J16" s="7">
        <f>SUMIFS(fSales[Sale],fSales[Date],"&gt;"&amp;EOMONTH(I16,-1),fSales[Date],"&lt;="&amp;I16,fSales[Product],I$2)</f>
        <v>64602.150000000009</v>
      </c>
      <c r="N16" s="8">
        <v>44561</v>
      </c>
      <c r="O16" s="7">
        <f>SUMIFS(fSales[Sale],fSales[Date],"&gt;"&amp;EOMONTH(N16,-1),fSales[Date],"&lt;="&amp;N16,fSales[Product],N$2)</f>
        <v>24040.649999999998</v>
      </c>
      <c r="T16" s="8">
        <v>44561</v>
      </c>
      <c r="U16" s="7">
        <f>SUMIFS(fSales[Sale],fSales[Date],"&gt;"&amp;EOMONTH(T16,-1),fSales[Date],"&lt;="&amp;T16,fSales[Product],T$2)</f>
        <v>21962.149999999998</v>
      </c>
      <c r="Z16" s="8">
        <v>44561</v>
      </c>
      <c r="AA16" s="2" t="s">
        <v>4</v>
      </c>
      <c r="AB16" s="7">
        <f>SUMIFS(fSales[Sale],fSales[Date],"&gt;"&amp;EOMONTH(Z16,-1),fSales[Date],"&lt;="&amp;Z16,fSales[Product],AA16)</f>
        <v>9056.5499999999993</v>
      </c>
      <c r="AJ16" s="3">
        <v>44970</v>
      </c>
      <c r="AK16">
        <v>3</v>
      </c>
      <c r="AL16">
        <v>2</v>
      </c>
      <c r="AM16">
        <v>125</v>
      </c>
      <c r="AN16">
        <f>_xlfn.XLOOKUP(fSales[[#This Row],[ProductID]],dProduct[ProductID],dProduct[Price])*fSales[[#This Row],[Units]]</f>
        <v>3243.75</v>
      </c>
      <c r="AO16" t="str">
        <f>_xlfn.XLOOKUP(fSales[[#This Row],[ProductID]],dProduct[ProductID],dProduct[Product])</f>
        <v>Aspen</v>
      </c>
      <c r="AP16" t="str">
        <f>_xlfn.XLOOKUP(fSales[[#This Row],[ProductID]],dProduct[ProductID],dProduct[Supplier])</f>
        <v>Colorado Booms</v>
      </c>
      <c r="AQ16" t="str">
        <f>_xlfn.XLOOKUP(fSales[[#This Row],[SalesRepID]],dSalesRep[SalesRepID],dSalesRep[Region])</f>
        <v>CA</v>
      </c>
    </row>
    <row r="17" spans="4:43" x14ac:dyDescent="0.25">
      <c r="D17" s="8">
        <v>44592</v>
      </c>
      <c r="E17" s="7">
        <f>SUMIFS(fSales[Sale],fSales[Date],"&gt;"&amp;EOMONTH(D17,-1),fSales[Date],"&lt;="&amp;D17,fSales[Product],D$2)</f>
        <v>77.849999999999994</v>
      </c>
      <c r="I17" s="8">
        <v>44592</v>
      </c>
      <c r="J17" s="7">
        <f>SUMIFS(fSales[Sale],fSales[Date],"&gt;"&amp;EOMONTH(I17,-1),fSales[Date],"&lt;="&amp;I17,fSales[Product],I$2)</f>
        <v>17550.7</v>
      </c>
      <c r="N17" s="8">
        <v>44592</v>
      </c>
      <c r="O17" s="7">
        <f>SUMIFS(fSales[Sale],fSales[Date],"&gt;"&amp;EOMONTH(N17,-1),fSales[Date],"&lt;="&amp;N17,fSales[Product],N$2)</f>
        <v>8218.65</v>
      </c>
      <c r="T17" s="8">
        <v>44592</v>
      </c>
      <c r="U17" s="7">
        <f>SUMIFS(fSales[Sale],fSales[Date],"&gt;"&amp;EOMONTH(T17,-1),fSales[Date],"&lt;="&amp;T17,fSales[Product],T$2)</f>
        <v>0</v>
      </c>
      <c r="Z17" s="8">
        <v>44592</v>
      </c>
      <c r="AA17" s="2" t="s">
        <v>4</v>
      </c>
      <c r="AB17" s="7">
        <f>SUMIFS(fSales[Sale],fSales[Date],"&gt;"&amp;EOMONTH(Z17,-1),fSales[Date],"&lt;="&amp;Z17,fSales[Product],AA17)</f>
        <v>77.849999999999994</v>
      </c>
      <c r="AJ17" s="3">
        <v>44511</v>
      </c>
      <c r="AK17">
        <v>4</v>
      </c>
      <c r="AL17">
        <v>2</v>
      </c>
      <c r="AM17">
        <v>3</v>
      </c>
      <c r="AN17">
        <f>_xlfn.XLOOKUP(fSales[[#This Row],[ProductID]],dProduct[ProductID],dProduct[Price])*fSales[[#This Row],[Units]]</f>
        <v>71.849999999999994</v>
      </c>
      <c r="AO17" t="str">
        <f>_xlfn.XLOOKUP(fSales[[#This Row],[ProductID]],dProduct[ProductID],dProduct[Product])</f>
        <v>Yanaki</v>
      </c>
      <c r="AP17" t="str">
        <f>_xlfn.XLOOKUP(fSales[[#This Row],[ProductID]],dProduct[ProductID],dProduct[Supplier])</f>
        <v>Colorado Booms</v>
      </c>
      <c r="AQ17" t="str">
        <f>_xlfn.XLOOKUP(fSales[[#This Row],[SalesRepID]],dSalesRep[SalesRepID],dSalesRep[Region])</f>
        <v>CA</v>
      </c>
    </row>
    <row r="18" spans="4:43" x14ac:dyDescent="0.25">
      <c r="D18" s="8">
        <v>44620</v>
      </c>
      <c r="E18" s="7">
        <f>SUMIFS(fSales[Sale],fSales[Date],"&gt;"&amp;EOMONTH(D18,-1),fSales[Date],"&lt;="&amp;D18,fSales[Product],D$2)</f>
        <v>1920.3</v>
      </c>
      <c r="I18" s="8">
        <v>44620</v>
      </c>
      <c r="J18" s="7">
        <f>SUMIFS(fSales[Sale],fSales[Date],"&gt;"&amp;EOMONTH(I18,-1),fSales[Date],"&lt;="&amp;I18,fSales[Product],I$2)</f>
        <v>14675.5</v>
      </c>
      <c r="N18" s="8">
        <v>44620</v>
      </c>
      <c r="O18" s="7">
        <f>SUMIFS(fSales[Sale],fSales[Date],"&gt;"&amp;EOMONTH(N18,-1),fSales[Date],"&lt;="&amp;N18,fSales[Product],N$2)</f>
        <v>0</v>
      </c>
      <c r="T18" s="8">
        <v>44620</v>
      </c>
      <c r="U18" s="7">
        <f>SUMIFS(fSales[Sale],fSales[Date],"&gt;"&amp;EOMONTH(T18,-1),fSales[Date],"&lt;="&amp;T18,fSales[Product],T$2)</f>
        <v>0</v>
      </c>
      <c r="Z18" s="8">
        <v>44620</v>
      </c>
      <c r="AA18" s="2" t="s">
        <v>4</v>
      </c>
      <c r="AB18" s="7">
        <f>SUMIFS(fSales[Sale],fSales[Date],"&gt;"&amp;EOMONTH(Z18,-1),fSales[Date],"&lt;="&amp;Z18,fSales[Product],AA18)</f>
        <v>1920.3</v>
      </c>
      <c r="AJ18" s="3">
        <v>44536</v>
      </c>
      <c r="AK18">
        <v>2</v>
      </c>
      <c r="AL18">
        <v>1</v>
      </c>
      <c r="AM18">
        <v>57</v>
      </c>
      <c r="AN18">
        <f>_xlfn.XLOOKUP(fSales[[#This Row],[ProductID]],dProduct[ProductID],dProduct[Price])*fSales[[#This Row],[Units]]</f>
        <v>1707.1499999999999</v>
      </c>
      <c r="AO18" t="str">
        <f>_xlfn.XLOOKUP(fSales[[#This Row],[ProductID]],dProduct[ProductID],dProduct[Product])</f>
        <v>Carlota</v>
      </c>
      <c r="AP18" t="str">
        <f>_xlfn.XLOOKUP(fSales[[#This Row],[ProductID]],dProduct[ProductID],dProduct[Supplier])</f>
        <v>Gel Booms</v>
      </c>
      <c r="AQ18" t="str">
        <f>_xlfn.XLOOKUP(fSales[[#This Row],[SalesRepID]],dSalesRep[SalesRepID],dSalesRep[Region])</f>
        <v>CA</v>
      </c>
    </row>
    <row r="19" spans="4:43" x14ac:dyDescent="0.25">
      <c r="D19" s="8">
        <v>44651</v>
      </c>
      <c r="E19" s="7">
        <f>SUMIFS(fSales[Sale],fSales[Date],"&gt;"&amp;EOMONTH(D19,-1),fSales[Date],"&lt;="&amp;D19,fSales[Product],D$2)</f>
        <v>51.9</v>
      </c>
      <c r="I19" s="8">
        <v>44651</v>
      </c>
      <c r="J19" s="7">
        <f>SUMIFS(fSales[Sale],fSales[Date],"&gt;"&amp;EOMONTH(I19,-1),fSales[Date],"&lt;="&amp;I19,fSales[Product],I$2)</f>
        <v>13327.75</v>
      </c>
      <c r="N19" s="8">
        <v>44651</v>
      </c>
      <c r="O19" s="7">
        <f>SUMIFS(fSales[Sale],fSales[Date],"&gt;"&amp;EOMONTH(N19,-1),fSales[Date],"&lt;="&amp;N19,fSales[Product],N$2)</f>
        <v>43.95</v>
      </c>
      <c r="T19" s="8">
        <v>44651</v>
      </c>
      <c r="U19" s="7">
        <f>SUMIFS(fSales[Sale],fSales[Date],"&gt;"&amp;EOMONTH(T19,-1),fSales[Date],"&lt;="&amp;T19,fSales[Product],T$2)</f>
        <v>0</v>
      </c>
      <c r="Z19" s="8">
        <v>44651</v>
      </c>
      <c r="AA19" s="2" t="s">
        <v>4</v>
      </c>
      <c r="AB19" s="7">
        <f>SUMIFS(fSales[Sale],fSales[Date],"&gt;"&amp;EOMONTH(Z19,-1),fSales[Date],"&lt;="&amp;Z19,fSales[Product],AA19)</f>
        <v>51.9</v>
      </c>
      <c r="AJ19" s="3">
        <v>44483</v>
      </c>
      <c r="AK19">
        <v>1</v>
      </c>
      <c r="AL19">
        <v>2</v>
      </c>
      <c r="AM19">
        <v>1</v>
      </c>
      <c r="AN19">
        <f>_xlfn.XLOOKUP(fSales[[#This Row],[ProductID]],dProduct[ProductID],dProduct[Price])*fSales[[#This Row],[Units]]</f>
        <v>43.95</v>
      </c>
      <c r="AO19" t="str">
        <f>_xlfn.XLOOKUP(fSales[[#This Row],[ProductID]],dProduct[ProductID],dProduct[Product])</f>
        <v>Quad</v>
      </c>
      <c r="AP19" t="str">
        <f>_xlfn.XLOOKUP(fSales[[#This Row],[ProductID]],dProduct[ProductID],dProduct[Supplier])</f>
        <v>Gel Booms</v>
      </c>
      <c r="AQ19" t="str">
        <f>_xlfn.XLOOKUP(fSales[[#This Row],[SalesRepID]],dSalesRep[SalesRepID],dSalesRep[Region])</f>
        <v>CA</v>
      </c>
    </row>
    <row r="20" spans="4:43" x14ac:dyDescent="0.25">
      <c r="D20" s="8">
        <v>44681</v>
      </c>
      <c r="E20" s="7">
        <f>SUMIFS(fSales[Sale],fSales[Date],"&gt;"&amp;EOMONTH(D20,-1),fSales[Date],"&lt;="&amp;D20,fSales[Product],D$2)</f>
        <v>103.8</v>
      </c>
      <c r="I20" s="8">
        <v>44681</v>
      </c>
      <c r="J20" s="7">
        <f>SUMIFS(fSales[Sale],fSales[Date],"&gt;"&amp;EOMONTH(I20,-1),fSales[Date],"&lt;="&amp;I20,fSales[Product],I$2)</f>
        <v>6978.3499999999995</v>
      </c>
      <c r="N20" s="8">
        <v>44681</v>
      </c>
      <c r="O20" s="7">
        <f>SUMIFS(fSales[Sale],fSales[Date],"&gt;"&amp;EOMONTH(N20,-1),fSales[Date],"&lt;="&amp;N20,fSales[Product],N$2)</f>
        <v>4526.8500000000004</v>
      </c>
      <c r="T20" s="8">
        <v>44681</v>
      </c>
      <c r="U20" s="7">
        <f>SUMIFS(fSales[Sale],fSales[Date],"&gt;"&amp;EOMONTH(T20,-1),fSales[Date],"&lt;="&amp;T20,fSales[Product],T$2)</f>
        <v>3496.7</v>
      </c>
      <c r="Z20" s="8">
        <v>44681</v>
      </c>
      <c r="AA20" s="2" t="s">
        <v>4</v>
      </c>
      <c r="AB20" s="7">
        <f>SUMIFS(fSales[Sale],fSales[Date],"&gt;"&amp;EOMONTH(Z20,-1),fSales[Date],"&lt;="&amp;Z20,fSales[Product],AA20)</f>
        <v>103.8</v>
      </c>
      <c r="AJ20" s="3">
        <v>44886</v>
      </c>
      <c r="AK20">
        <v>2</v>
      </c>
      <c r="AL20">
        <v>4</v>
      </c>
      <c r="AM20">
        <v>4</v>
      </c>
      <c r="AN20">
        <f>_xlfn.XLOOKUP(fSales[[#This Row],[ProductID]],dProduct[ProductID],dProduct[Price])*fSales[[#This Row],[Units]]</f>
        <v>119.8</v>
      </c>
      <c r="AO20" t="str">
        <f>_xlfn.XLOOKUP(fSales[[#This Row],[ProductID]],dProduct[ProductID],dProduct[Product])</f>
        <v>Carlota</v>
      </c>
      <c r="AP20" t="str">
        <f>_xlfn.XLOOKUP(fSales[[#This Row],[ProductID]],dProduct[ProductID],dProduct[Supplier])</f>
        <v>Gel Booms</v>
      </c>
      <c r="AQ20" t="str">
        <f>_xlfn.XLOOKUP(fSales[[#This Row],[SalesRepID]],dSalesRep[SalesRepID],dSalesRep[Region])</f>
        <v>WA</v>
      </c>
    </row>
    <row r="21" spans="4:43" x14ac:dyDescent="0.25">
      <c r="D21" s="8">
        <v>44712</v>
      </c>
      <c r="E21" s="7">
        <f>SUMIFS(fSales[Sale],fSales[Date],"&gt;"&amp;EOMONTH(D21,-1),fSales[Date],"&lt;="&amp;D21,fSales[Product],D$2)</f>
        <v>4671</v>
      </c>
      <c r="I21" s="8">
        <v>44712</v>
      </c>
      <c r="J21" s="7">
        <f>SUMIFS(fSales[Sale],fSales[Date],"&gt;"&amp;EOMONTH(I21,-1),fSales[Date],"&lt;="&amp;I21,fSales[Product],I$2)</f>
        <v>25756.999999999996</v>
      </c>
      <c r="N21" s="8">
        <v>44712</v>
      </c>
      <c r="O21" s="7">
        <f>SUMIFS(fSales[Sale],fSales[Date],"&gt;"&amp;EOMONTH(N21,-1),fSales[Date],"&lt;="&amp;N21,fSales[Product],N$2)</f>
        <v>7691.2500000000009</v>
      </c>
      <c r="T21" s="8">
        <v>44712</v>
      </c>
      <c r="U21" s="7">
        <f>SUMIFS(fSales[Sale],fSales[Date],"&gt;"&amp;EOMONTH(T21,-1),fSales[Date],"&lt;="&amp;T21,fSales[Product],T$2)</f>
        <v>6849.7</v>
      </c>
      <c r="Z21" s="8">
        <v>44712</v>
      </c>
      <c r="AA21" s="2" t="s">
        <v>4</v>
      </c>
      <c r="AB21" s="7">
        <f>SUMIFS(fSales[Sale],fSales[Date],"&gt;"&amp;EOMONTH(Z21,-1),fSales[Date],"&lt;="&amp;Z21,fSales[Product],AA21)</f>
        <v>4671</v>
      </c>
      <c r="AJ21" s="3">
        <v>44663</v>
      </c>
      <c r="AK21">
        <v>2</v>
      </c>
      <c r="AL21">
        <v>3</v>
      </c>
      <c r="AM21">
        <v>2</v>
      </c>
      <c r="AN21">
        <f>_xlfn.XLOOKUP(fSales[[#This Row],[ProductID]],dProduct[ProductID],dProduct[Price])*fSales[[#This Row],[Units]]</f>
        <v>59.9</v>
      </c>
      <c r="AO21" t="str">
        <f>_xlfn.XLOOKUP(fSales[[#This Row],[ProductID]],dProduct[ProductID],dProduct[Product])</f>
        <v>Carlota</v>
      </c>
      <c r="AP21" t="str">
        <f>_xlfn.XLOOKUP(fSales[[#This Row],[ProductID]],dProduct[ProductID],dProduct[Supplier])</f>
        <v>Gel Booms</v>
      </c>
      <c r="AQ21" t="str">
        <f>_xlfn.XLOOKUP(fSales[[#This Row],[SalesRepID]],dSalesRep[SalesRepID],dSalesRep[Region])</f>
        <v>WA</v>
      </c>
    </row>
    <row r="22" spans="4:43" x14ac:dyDescent="0.25">
      <c r="D22" s="8">
        <v>44742</v>
      </c>
      <c r="E22" s="7">
        <f>SUMIFS(fSales[Sale],fSales[Date],"&gt;"&amp;EOMONTH(D22,-1),fSales[Date],"&lt;="&amp;D22,fSales[Product],D$2)</f>
        <v>8355.9</v>
      </c>
      <c r="I22" s="8">
        <v>44742</v>
      </c>
      <c r="J22" s="7">
        <f>SUMIFS(fSales[Sale],fSales[Date],"&gt;"&amp;EOMONTH(I22,-1),fSales[Date],"&lt;="&amp;I22,fSales[Product],I$2)</f>
        <v>25577.3</v>
      </c>
      <c r="N22" s="8">
        <v>44742</v>
      </c>
      <c r="O22" s="7">
        <f>SUMIFS(fSales[Sale],fSales[Date],"&gt;"&amp;EOMONTH(N22,-1),fSales[Date],"&lt;="&amp;N22,fSales[Product],N$2)</f>
        <v>7691.25</v>
      </c>
      <c r="T22" s="8">
        <v>44742</v>
      </c>
      <c r="U22" s="7">
        <f>SUMIFS(fSales[Sale],fSales[Date],"&gt;"&amp;EOMONTH(T22,-1),fSales[Date],"&lt;="&amp;T22,fSales[Product],T$2)</f>
        <v>0</v>
      </c>
      <c r="Z22" s="8">
        <v>44742</v>
      </c>
      <c r="AA22" s="2" t="s">
        <v>4</v>
      </c>
      <c r="AB22" s="7">
        <f>SUMIFS(fSales[Sale],fSales[Date],"&gt;"&amp;EOMONTH(Z22,-1),fSales[Date],"&lt;="&amp;Z22,fSales[Product],AA22)</f>
        <v>8355.9</v>
      </c>
      <c r="AJ22" s="3">
        <v>44588</v>
      </c>
      <c r="AK22">
        <v>2</v>
      </c>
      <c r="AL22">
        <v>2</v>
      </c>
      <c r="AM22">
        <v>238</v>
      </c>
      <c r="AN22">
        <f>_xlfn.XLOOKUP(fSales[[#This Row],[ProductID]],dProduct[ProductID],dProduct[Price])*fSales[[#This Row],[Units]]</f>
        <v>7128.0999999999995</v>
      </c>
      <c r="AO22" t="str">
        <f>_xlfn.XLOOKUP(fSales[[#This Row],[ProductID]],dProduct[ProductID],dProduct[Product])</f>
        <v>Carlota</v>
      </c>
      <c r="AP22" t="str">
        <f>_xlfn.XLOOKUP(fSales[[#This Row],[ProductID]],dProduct[ProductID],dProduct[Supplier])</f>
        <v>Gel Booms</v>
      </c>
      <c r="AQ22" t="str">
        <f>_xlfn.XLOOKUP(fSales[[#This Row],[SalesRepID]],dSalesRep[SalesRepID],dSalesRep[Region])</f>
        <v>CA</v>
      </c>
    </row>
    <row r="23" spans="4:43" x14ac:dyDescent="0.25">
      <c r="D23" s="8">
        <v>44773</v>
      </c>
      <c r="E23" s="7">
        <f>SUMIFS(fSales[Sale],fSales[Date],"&gt;"&amp;EOMONTH(D23,-1),fSales[Date],"&lt;="&amp;D23,fSales[Product],D$2)</f>
        <v>7785</v>
      </c>
      <c r="I23" s="8">
        <v>44773</v>
      </c>
      <c r="J23" s="7">
        <f>SUMIFS(fSales[Sale],fSales[Date],"&gt;"&amp;EOMONTH(I23,-1),fSales[Date],"&lt;="&amp;I23,fSales[Product],I$2)</f>
        <v>14346.05</v>
      </c>
      <c r="N23" s="8">
        <v>44773</v>
      </c>
      <c r="O23" s="7">
        <f>SUMIFS(fSales[Sale],fSales[Date],"&gt;"&amp;EOMONTH(N23,-1),fSales[Date],"&lt;="&amp;N23,fSales[Product],N$2)</f>
        <v>7119.9000000000015</v>
      </c>
      <c r="T23" s="8">
        <v>44773</v>
      </c>
      <c r="U23" s="7">
        <f>SUMIFS(fSales[Sale],fSales[Date],"&gt;"&amp;EOMONTH(T23,-1),fSales[Date],"&lt;="&amp;T23,fSales[Product],T$2)</f>
        <v>598.75</v>
      </c>
      <c r="Z23" s="8">
        <v>44773</v>
      </c>
      <c r="AA23" s="2" t="s">
        <v>4</v>
      </c>
      <c r="AB23" s="7">
        <f>SUMIFS(fSales[Sale],fSales[Date],"&gt;"&amp;EOMONTH(Z23,-1),fSales[Date],"&lt;="&amp;Z23,fSales[Product],AA23)</f>
        <v>7785</v>
      </c>
      <c r="AJ23" s="3">
        <v>44428</v>
      </c>
      <c r="AK23">
        <v>3</v>
      </c>
      <c r="AL23">
        <v>3</v>
      </c>
      <c r="AM23">
        <v>102</v>
      </c>
      <c r="AN23">
        <f>_xlfn.XLOOKUP(fSales[[#This Row],[ProductID]],dProduct[ProductID],dProduct[Price])*fSales[[#This Row],[Units]]</f>
        <v>2646.9</v>
      </c>
      <c r="AO23" t="str">
        <f>_xlfn.XLOOKUP(fSales[[#This Row],[ProductID]],dProduct[ProductID],dProduct[Product])</f>
        <v>Aspen</v>
      </c>
      <c r="AP23" t="str">
        <f>_xlfn.XLOOKUP(fSales[[#This Row],[ProductID]],dProduct[ProductID],dProduct[Supplier])</f>
        <v>Colorado Booms</v>
      </c>
      <c r="AQ23" t="str">
        <f>_xlfn.XLOOKUP(fSales[[#This Row],[SalesRepID]],dSalesRep[SalesRepID],dSalesRep[Region])</f>
        <v>WA</v>
      </c>
    </row>
    <row r="24" spans="4:43" x14ac:dyDescent="0.25">
      <c r="D24" s="8">
        <v>44804</v>
      </c>
      <c r="E24" s="7">
        <f>SUMIFS(fSales[Sale],fSales[Date],"&gt;"&amp;EOMONTH(D24,-1),fSales[Date],"&lt;="&amp;D24,fSales[Product],D$2)</f>
        <v>3477.3</v>
      </c>
      <c r="I24" s="8">
        <v>44804</v>
      </c>
      <c r="J24" s="7">
        <f>SUMIFS(fSales[Sale],fSales[Date],"&gt;"&amp;EOMONTH(I24,-1),fSales[Date],"&lt;="&amp;I24,fSales[Product],I$2)</f>
        <v>23780.3</v>
      </c>
      <c r="N24" s="8">
        <v>44804</v>
      </c>
      <c r="O24" s="7">
        <f>SUMIFS(fSales[Sale],fSales[Date],"&gt;"&amp;EOMONTH(N24,-1),fSales[Date],"&lt;="&amp;N24,fSales[Product],N$2)</f>
        <v>0</v>
      </c>
      <c r="T24" s="8">
        <v>44804</v>
      </c>
      <c r="U24" s="7">
        <f>SUMIFS(fSales[Sale],fSales[Date],"&gt;"&amp;EOMONTH(T24,-1),fSales[Date],"&lt;="&amp;T24,fSales[Product],T$2)</f>
        <v>8909.4</v>
      </c>
      <c r="Z24" s="8">
        <v>44804</v>
      </c>
      <c r="AA24" s="2" t="s">
        <v>4</v>
      </c>
      <c r="AB24" s="7">
        <f>SUMIFS(fSales[Sale],fSales[Date],"&gt;"&amp;EOMONTH(Z24,-1),fSales[Date],"&lt;="&amp;Z24,fSales[Product],AA24)</f>
        <v>3477.3</v>
      </c>
      <c r="AJ24" s="3">
        <v>45233</v>
      </c>
      <c r="AK24">
        <v>2</v>
      </c>
      <c r="AL24">
        <v>2</v>
      </c>
      <c r="AM24">
        <v>242</v>
      </c>
      <c r="AN24">
        <f>_xlfn.XLOOKUP(fSales[[#This Row],[ProductID]],dProduct[ProductID],dProduct[Price])*fSales[[#This Row],[Units]]</f>
        <v>7247.9</v>
      </c>
      <c r="AO24" t="str">
        <f>_xlfn.XLOOKUP(fSales[[#This Row],[ProductID]],dProduct[ProductID],dProduct[Product])</f>
        <v>Carlota</v>
      </c>
      <c r="AP24" t="str">
        <f>_xlfn.XLOOKUP(fSales[[#This Row],[ProductID]],dProduct[ProductID],dProduct[Supplier])</f>
        <v>Gel Booms</v>
      </c>
      <c r="AQ24" t="str">
        <f>_xlfn.XLOOKUP(fSales[[#This Row],[SalesRepID]],dSalesRep[SalesRepID],dSalesRep[Region])</f>
        <v>CA</v>
      </c>
    </row>
    <row r="25" spans="4:43" x14ac:dyDescent="0.25">
      <c r="D25" s="8">
        <v>44834</v>
      </c>
      <c r="E25" s="7">
        <f>SUMIFS(fSales[Sale],fSales[Date],"&gt;"&amp;EOMONTH(D25,-1),fSales[Date],"&lt;="&amp;D25,fSales[Product],D$2)</f>
        <v>2620.9499999999998</v>
      </c>
      <c r="I25" s="8">
        <v>44834</v>
      </c>
      <c r="J25" s="7">
        <f>SUMIFS(fSales[Sale],fSales[Date],"&gt;"&amp;EOMONTH(I25,-1),fSales[Date],"&lt;="&amp;I25,fSales[Product],I$2)</f>
        <v>18778.649999999998</v>
      </c>
      <c r="N25" s="8">
        <v>44834</v>
      </c>
      <c r="O25" s="7">
        <f>SUMIFS(fSales[Sale],fSales[Date],"&gt;"&amp;EOMONTH(N25,-1),fSales[Date],"&lt;="&amp;N25,fSales[Product],N$2)</f>
        <v>10855.650000000001</v>
      </c>
      <c r="T25" s="8">
        <v>44834</v>
      </c>
      <c r="U25" s="7">
        <f>SUMIFS(fSales[Sale],fSales[Date],"&gt;"&amp;EOMONTH(T25,-1),fSales[Date],"&lt;="&amp;T25,fSales[Product],T$2)</f>
        <v>3712.25</v>
      </c>
      <c r="Z25" s="8">
        <v>44834</v>
      </c>
      <c r="AA25" s="2" t="s">
        <v>4</v>
      </c>
      <c r="AB25" s="7">
        <f>SUMIFS(fSales[Sale],fSales[Date],"&gt;"&amp;EOMONTH(Z25,-1),fSales[Date],"&lt;="&amp;Z25,fSales[Product],AA25)</f>
        <v>2620.9499999999998</v>
      </c>
      <c r="AJ25" s="3">
        <v>44554</v>
      </c>
      <c r="AK25">
        <v>2</v>
      </c>
      <c r="AL25">
        <v>4</v>
      </c>
      <c r="AM25">
        <v>150</v>
      </c>
      <c r="AN25">
        <f>_xlfn.XLOOKUP(fSales[[#This Row],[ProductID]],dProduct[ProductID],dProduct[Price])*fSales[[#This Row],[Units]]</f>
        <v>4492.5</v>
      </c>
      <c r="AO25" t="str">
        <f>_xlfn.XLOOKUP(fSales[[#This Row],[ProductID]],dProduct[ProductID],dProduct[Product])</f>
        <v>Carlota</v>
      </c>
      <c r="AP25" t="str">
        <f>_xlfn.XLOOKUP(fSales[[#This Row],[ProductID]],dProduct[ProductID],dProduct[Supplier])</f>
        <v>Gel Booms</v>
      </c>
      <c r="AQ25" t="str">
        <f>_xlfn.XLOOKUP(fSales[[#This Row],[SalesRepID]],dSalesRep[SalesRepID],dSalesRep[Region])</f>
        <v>WA</v>
      </c>
    </row>
    <row r="26" spans="4:43" x14ac:dyDescent="0.25">
      <c r="D26" s="8">
        <v>44865</v>
      </c>
      <c r="E26" s="7">
        <f>SUMIFS(fSales[Sale],fSales[Date],"&gt;"&amp;EOMONTH(D26,-1),fSales[Date],"&lt;="&amp;D26,fSales[Product],D$2)</f>
        <v>2698.7999999999997</v>
      </c>
      <c r="I26" s="8">
        <v>44865</v>
      </c>
      <c r="J26" s="7">
        <f>SUMIFS(fSales[Sale],fSales[Date],"&gt;"&amp;EOMONTH(I26,-1),fSales[Date],"&lt;="&amp;I26,fSales[Product],I$2)</f>
        <v>9434.2499999999982</v>
      </c>
      <c r="N26" s="8">
        <v>44865</v>
      </c>
      <c r="O26" s="7">
        <f>SUMIFS(fSales[Sale],fSales[Date],"&gt;"&amp;EOMONTH(N26,-1),fSales[Date],"&lt;="&amp;N26,fSales[Product],N$2)</f>
        <v>439.50000000000006</v>
      </c>
      <c r="T26" s="8">
        <v>44865</v>
      </c>
      <c r="U26" s="7">
        <f>SUMIFS(fSales[Sale],fSales[Date],"&gt;"&amp;EOMONTH(T26,-1),fSales[Date],"&lt;="&amp;T26,fSales[Product],T$2)</f>
        <v>0</v>
      </c>
      <c r="Z26" s="8">
        <v>44865</v>
      </c>
      <c r="AA26" s="2" t="s">
        <v>4</v>
      </c>
      <c r="AB26" s="7">
        <f>SUMIFS(fSales[Sale],fSales[Date],"&gt;"&amp;EOMONTH(Z26,-1),fSales[Date],"&lt;="&amp;Z26,fSales[Product],AA26)</f>
        <v>2698.7999999999997</v>
      </c>
      <c r="AJ26" s="3">
        <v>45253</v>
      </c>
      <c r="AK26">
        <v>1</v>
      </c>
      <c r="AL26">
        <v>2</v>
      </c>
      <c r="AM26">
        <v>6</v>
      </c>
      <c r="AN26">
        <f>_xlfn.XLOOKUP(fSales[[#This Row],[ProductID]],dProduct[ProductID],dProduct[Price])*fSales[[#This Row],[Units]]</f>
        <v>263.70000000000005</v>
      </c>
      <c r="AO26" t="str">
        <f>_xlfn.XLOOKUP(fSales[[#This Row],[ProductID]],dProduct[ProductID],dProduct[Product])</f>
        <v>Quad</v>
      </c>
      <c r="AP26" t="str">
        <f>_xlfn.XLOOKUP(fSales[[#This Row],[ProductID]],dProduct[ProductID],dProduct[Supplier])</f>
        <v>Gel Booms</v>
      </c>
      <c r="AQ26" t="str">
        <f>_xlfn.XLOOKUP(fSales[[#This Row],[SalesRepID]],dSalesRep[SalesRepID],dSalesRep[Region])</f>
        <v>CA</v>
      </c>
    </row>
    <row r="27" spans="4:43" x14ac:dyDescent="0.25">
      <c r="D27" s="8">
        <v>44895</v>
      </c>
      <c r="E27" s="7">
        <f>SUMIFS(fSales[Sale],fSales[Date],"&gt;"&amp;EOMONTH(D27,-1),fSales[Date],"&lt;="&amp;D27,fSales[Product],D$2)</f>
        <v>11988.900000000001</v>
      </c>
      <c r="I27" s="8">
        <v>44895</v>
      </c>
      <c r="J27" s="7">
        <f>SUMIFS(fSales[Sale],fSales[Date],"&gt;"&amp;EOMONTH(I27,-1),fSales[Date],"&lt;="&amp;I27,fSales[Product],I$2)</f>
        <v>50615.500000000007</v>
      </c>
      <c r="N27" s="8">
        <v>44895</v>
      </c>
      <c r="O27" s="7">
        <f>SUMIFS(fSales[Sale],fSales[Date],"&gt;"&amp;EOMONTH(N27,-1),fSales[Date],"&lt;="&amp;N27,fSales[Product],N$2)</f>
        <v>27732.45</v>
      </c>
      <c r="T27" s="8">
        <v>44895</v>
      </c>
      <c r="U27" s="7">
        <f>SUMIFS(fSales[Sale],fSales[Date],"&gt;"&amp;EOMONTH(T27,-1),fSales[Date],"&lt;="&amp;T27,fSales[Product],T$2)</f>
        <v>15807</v>
      </c>
      <c r="Z27" s="8">
        <v>44895</v>
      </c>
      <c r="AA27" s="2" t="s">
        <v>4</v>
      </c>
      <c r="AB27" s="7">
        <f>SUMIFS(fSales[Sale],fSales[Date],"&gt;"&amp;EOMONTH(Z27,-1),fSales[Date],"&lt;="&amp;Z27,fSales[Product],AA27)</f>
        <v>11988.900000000001</v>
      </c>
      <c r="AJ27" s="3">
        <v>44707</v>
      </c>
      <c r="AK27">
        <v>1</v>
      </c>
      <c r="AL27">
        <v>4</v>
      </c>
      <c r="AM27">
        <v>78</v>
      </c>
      <c r="AN27">
        <f>_xlfn.XLOOKUP(fSales[[#This Row],[ProductID]],dProduct[ProductID],dProduct[Price])*fSales[[#This Row],[Units]]</f>
        <v>3428.1000000000004</v>
      </c>
      <c r="AO27" t="str">
        <f>_xlfn.XLOOKUP(fSales[[#This Row],[ProductID]],dProduct[ProductID],dProduct[Product])</f>
        <v>Quad</v>
      </c>
      <c r="AP27" t="str">
        <f>_xlfn.XLOOKUP(fSales[[#This Row],[ProductID]],dProduct[ProductID],dProduct[Supplier])</f>
        <v>Gel Booms</v>
      </c>
      <c r="AQ27" t="str">
        <f>_xlfn.XLOOKUP(fSales[[#This Row],[SalesRepID]],dSalesRep[SalesRepID],dSalesRep[Region])</f>
        <v>WA</v>
      </c>
    </row>
    <row r="28" spans="4:43" x14ac:dyDescent="0.25">
      <c r="D28" s="8">
        <v>44926</v>
      </c>
      <c r="E28" s="7">
        <f>SUMIFS(fSales[Sale],fSales[Date],"&gt;"&amp;EOMONTH(D28,-1),fSales[Date],"&lt;="&amp;D28,fSales[Product],D$2)</f>
        <v>18450.45</v>
      </c>
      <c r="I28" s="8">
        <v>44926</v>
      </c>
      <c r="J28" s="7">
        <f>SUMIFS(fSales[Sale],fSales[Date],"&gt;"&amp;EOMONTH(I28,-1),fSales[Date],"&lt;="&amp;I28,fSales[Product],I$2)</f>
        <v>56455.75</v>
      </c>
      <c r="N28" s="8">
        <v>44926</v>
      </c>
      <c r="O28" s="7">
        <f>SUMIFS(fSales[Sale],fSales[Date],"&gt;"&amp;EOMONTH(N28,-1),fSales[Date],"&lt;="&amp;N28,fSales[Product],N$2)</f>
        <v>18634.800000000003</v>
      </c>
      <c r="T28" s="8">
        <v>44926</v>
      </c>
      <c r="U28" s="7">
        <f>SUMIFS(fSales[Sale],fSales[Date],"&gt;"&amp;EOMONTH(T28,-1),fSales[Date],"&lt;="&amp;T28,fSales[Product],T$2)</f>
        <v>14369.999999999998</v>
      </c>
      <c r="Z28" s="8">
        <v>44926</v>
      </c>
      <c r="AA28" s="2" t="s">
        <v>4</v>
      </c>
      <c r="AB28" s="7">
        <f>SUMIFS(fSales[Sale],fSales[Date],"&gt;"&amp;EOMONTH(Z28,-1),fSales[Date],"&lt;="&amp;Z28,fSales[Product],AA28)</f>
        <v>18450.45</v>
      </c>
      <c r="AJ28" s="3">
        <v>44518</v>
      </c>
      <c r="AK28">
        <v>2</v>
      </c>
      <c r="AL28">
        <v>4</v>
      </c>
      <c r="AM28">
        <v>75</v>
      </c>
      <c r="AN28">
        <f>_xlfn.XLOOKUP(fSales[[#This Row],[ProductID]],dProduct[ProductID],dProduct[Price])*fSales[[#This Row],[Units]]</f>
        <v>2246.25</v>
      </c>
      <c r="AO28" t="str">
        <f>_xlfn.XLOOKUP(fSales[[#This Row],[ProductID]],dProduct[ProductID],dProduct[Product])</f>
        <v>Carlota</v>
      </c>
      <c r="AP28" t="str">
        <f>_xlfn.XLOOKUP(fSales[[#This Row],[ProductID]],dProduct[ProductID],dProduct[Supplier])</f>
        <v>Gel Booms</v>
      </c>
      <c r="AQ28" t="str">
        <f>_xlfn.XLOOKUP(fSales[[#This Row],[SalesRepID]],dSalesRep[SalesRepID],dSalesRep[Region])</f>
        <v>WA</v>
      </c>
    </row>
    <row r="29" spans="4:43" x14ac:dyDescent="0.25">
      <c r="D29" s="8">
        <v>44957</v>
      </c>
      <c r="E29" s="7">
        <f>SUMIFS(fSales[Sale],fSales[Date],"&gt;"&amp;EOMONTH(D29,-1),fSales[Date],"&lt;="&amp;D29,fSales[Product],D$2)</f>
        <v>2776.65</v>
      </c>
      <c r="I29" s="8">
        <v>44957</v>
      </c>
      <c r="J29" s="7">
        <f>SUMIFS(fSales[Sale],fSales[Date],"&gt;"&amp;EOMONTH(I29,-1),fSales[Date],"&lt;="&amp;I29,fSales[Product],I$2)</f>
        <v>14675.5</v>
      </c>
      <c r="N29" s="8">
        <v>44957</v>
      </c>
      <c r="O29" s="7">
        <f>SUMIFS(fSales[Sale],fSales[Date],"&gt;"&amp;EOMONTH(N29,-1),fSales[Date],"&lt;="&amp;N29,fSales[Product],N$2)</f>
        <v>0</v>
      </c>
      <c r="T29" s="8">
        <v>44957</v>
      </c>
      <c r="U29" s="7">
        <f>SUMIFS(fSales[Sale],fSales[Date],"&gt;"&amp;EOMONTH(T29,-1),fSales[Date],"&lt;="&amp;T29,fSales[Product],T$2)</f>
        <v>2418.9499999999998</v>
      </c>
      <c r="Z29" s="8">
        <v>44957</v>
      </c>
      <c r="AA29" s="2" t="s">
        <v>4</v>
      </c>
      <c r="AB29" s="7">
        <f>SUMIFS(fSales[Sale],fSales[Date],"&gt;"&amp;EOMONTH(Z29,-1),fSales[Date],"&lt;="&amp;Z29,fSales[Product],AA29)</f>
        <v>2776.65</v>
      </c>
      <c r="AJ29" s="3">
        <v>44719</v>
      </c>
      <c r="AK29">
        <v>1</v>
      </c>
      <c r="AL29">
        <v>1</v>
      </c>
      <c r="AM29">
        <v>6</v>
      </c>
      <c r="AN29">
        <f>_xlfn.XLOOKUP(fSales[[#This Row],[ProductID]],dProduct[ProductID],dProduct[Price])*fSales[[#This Row],[Units]]</f>
        <v>263.70000000000005</v>
      </c>
      <c r="AO29" t="str">
        <f>_xlfn.XLOOKUP(fSales[[#This Row],[ProductID]],dProduct[ProductID],dProduct[Product])</f>
        <v>Quad</v>
      </c>
      <c r="AP29" t="str">
        <f>_xlfn.XLOOKUP(fSales[[#This Row],[ProductID]],dProduct[ProductID],dProduct[Supplier])</f>
        <v>Gel Booms</v>
      </c>
      <c r="AQ29" t="str">
        <f>_xlfn.XLOOKUP(fSales[[#This Row],[SalesRepID]],dSalesRep[SalesRepID],dSalesRep[Region])</f>
        <v>CA</v>
      </c>
    </row>
    <row r="30" spans="4:43" x14ac:dyDescent="0.25">
      <c r="D30" s="8">
        <v>44985</v>
      </c>
      <c r="E30" s="7">
        <f>SUMIFS(fSales[Sale],fSales[Date],"&gt;"&amp;EOMONTH(D30,-1),fSales[Date],"&lt;="&amp;D30,fSales[Product],D$2)</f>
        <v>15284.55</v>
      </c>
      <c r="I30" s="8">
        <v>44985</v>
      </c>
      <c r="J30" s="7">
        <f>SUMIFS(fSales[Sale],fSales[Date],"&gt;"&amp;EOMONTH(I30,-1),fSales[Date],"&lt;="&amp;I30,fSales[Product],I$2)</f>
        <v>9733.75</v>
      </c>
      <c r="N30" s="8">
        <v>44985</v>
      </c>
      <c r="O30" s="7">
        <f>SUMIFS(fSales[Sale],fSales[Date],"&gt;"&amp;EOMONTH(N30,-1),fSales[Date],"&lt;="&amp;N30,fSales[Product],N$2)</f>
        <v>0</v>
      </c>
      <c r="T30" s="8">
        <v>44985</v>
      </c>
      <c r="U30" s="7">
        <f>SUMIFS(fSales[Sale],fSales[Date],"&gt;"&amp;EOMONTH(T30,-1),fSales[Date],"&lt;="&amp;T30,fSales[Product],T$2)</f>
        <v>7951.4</v>
      </c>
      <c r="Z30" s="8">
        <v>44985</v>
      </c>
      <c r="AA30" s="2" t="s">
        <v>4</v>
      </c>
      <c r="AB30" s="7">
        <f>SUMIFS(fSales[Sale],fSales[Date],"&gt;"&amp;EOMONTH(Z30,-1),fSales[Date],"&lt;="&amp;Z30,fSales[Product],AA30)</f>
        <v>15284.55</v>
      </c>
      <c r="AJ30" s="3">
        <v>45176</v>
      </c>
      <c r="AK30">
        <v>2</v>
      </c>
      <c r="AL30">
        <v>4</v>
      </c>
      <c r="AM30">
        <v>2</v>
      </c>
      <c r="AN30">
        <f>_xlfn.XLOOKUP(fSales[[#This Row],[ProductID]],dProduct[ProductID],dProduct[Price])*fSales[[#This Row],[Units]]</f>
        <v>59.9</v>
      </c>
      <c r="AO30" t="str">
        <f>_xlfn.XLOOKUP(fSales[[#This Row],[ProductID]],dProduct[ProductID],dProduct[Product])</f>
        <v>Carlota</v>
      </c>
      <c r="AP30" t="str">
        <f>_xlfn.XLOOKUP(fSales[[#This Row],[ProductID]],dProduct[ProductID],dProduct[Supplier])</f>
        <v>Gel Booms</v>
      </c>
      <c r="AQ30" t="str">
        <f>_xlfn.XLOOKUP(fSales[[#This Row],[SalesRepID]],dSalesRep[SalesRepID],dSalesRep[Region])</f>
        <v>WA</v>
      </c>
    </row>
    <row r="31" spans="4:43" x14ac:dyDescent="0.25">
      <c r="D31" s="8">
        <v>45016</v>
      </c>
      <c r="E31" s="7">
        <f>SUMIFS(fSales[Sale],fSales[Date],"&gt;"&amp;EOMONTH(D31,-1),fSales[Date],"&lt;="&amp;D31,fSales[Product],D$2)</f>
        <v>0</v>
      </c>
      <c r="I31" s="8">
        <v>45016</v>
      </c>
      <c r="J31" s="7">
        <f>SUMIFS(fSales[Sale],fSales[Date],"&gt;"&amp;EOMONTH(I31,-1),fSales[Date],"&lt;="&amp;I31,fSales[Product],I$2)</f>
        <v>11740.4</v>
      </c>
      <c r="N31" s="8">
        <v>45016</v>
      </c>
      <c r="O31" s="7">
        <f>SUMIFS(fSales[Sale],fSales[Date],"&gt;"&amp;EOMONTH(N31,-1),fSales[Date],"&lt;="&amp;N31,fSales[Product],N$2)</f>
        <v>3032.55</v>
      </c>
      <c r="T31" s="8">
        <v>45016</v>
      </c>
      <c r="U31" s="7">
        <f>SUMIFS(fSales[Sale],fSales[Date],"&gt;"&amp;EOMONTH(T31,-1),fSales[Date],"&lt;="&amp;T31,fSales[Product],T$2)</f>
        <v>0</v>
      </c>
      <c r="Z31" s="8">
        <v>45016</v>
      </c>
      <c r="AA31" s="2" t="s">
        <v>4</v>
      </c>
      <c r="AB31" s="7">
        <f>SUMIFS(fSales[Sale],fSales[Date],"&gt;"&amp;EOMONTH(Z31,-1),fSales[Date],"&lt;="&amp;Z31,fSales[Product],AA31)</f>
        <v>0</v>
      </c>
      <c r="AJ31" s="3">
        <v>44958</v>
      </c>
      <c r="AK31">
        <v>2</v>
      </c>
      <c r="AL31">
        <v>4</v>
      </c>
      <c r="AM31">
        <v>71</v>
      </c>
      <c r="AN31">
        <f>_xlfn.XLOOKUP(fSales[[#This Row],[ProductID]],dProduct[ProductID],dProduct[Price])*fSales[[#This Row],[Units]]</f>
        <v>2126.4499999999998</v>
      </c>
      <c r="AO31" t="str">
        <f>_xlfn.XLOOKUP(fSales[[#This Row],[ProductID]],dProduct[ProductID],dProduct[Product])</f>
        <v>Carlota</v>
      </c>
      <c r="AP31" t="str">
        <f>_xlfn.XLOOKUP(fSales[[#This Row],[ProductID]],dProduct[ProductID],dProduct[Supplier])</f>
        <v>Gel Booms</v>
      </c>
      <c r="AQ31" t="str">
        <f>_xlfn.XLOOKUP(fSales[[#This Row],[SalesRepID]],dSalesRep[SalesRepID],dSalesRep[Region])</f>
        <v>WA</v>
      </c>
    </row>
    <row r="32" spans="4:43" x14ac:dyDescent="0.25">
      <c r="D32" s="8">
        <v>45046</v>
      </c>
      <c r="E32" s="7">
        <f>SUMIFS(fSales[Sale],fSales[Date],"&gt;"&amp;EOMONTH(D32,-1),fSales[Date],"&lt;="&amp;D32,fSales[Product],D$2)</f>
        <v>2958.2999999999997</v>
      </c>
      <c r="I32" s="8">
        <v>45046</v>
      </c>
      <c r="J32" s="7">
        <f>SUMIFS(fSales[Sale],fSales[Date],"&gt;"&amp;EOMONTH(I32,-1),fSales[Date],"&lt;="&amp;I32,fSales[Product],I$2)</f>
        <v>27763.65</v>
      </c>
      <c r="N32" s="8">
        <v>45046</v>
      </c>
      <c r="O32" s="7">
        <f>SUMIFS(fSales[Sale],fSales[Date],"&gt;"&amp;EOMONTH(N32,-1),fSales[Date],"&lt;="&amp;N32,fSales[Product],N$2)</f>
        <v>8306.5500000000011</v>
      </c>
      <c r="T32" s="8">
        <v>45046</v>
      </c>
      <c r="U32" s="7">
        <f>SUMIFS(fSales[Sale],fSales[Date],"&gt;"&amp;EOMONTH(T32,-1),fSales[Date],"&lt;="&amp;T32,fSales[Product],T$2)</f>
        <v>8622</v>
      </c>
      <c r="Z32" s="8">
        <v>45046</v>
      </c>
      <c r="AA32" s="2" t="s">
        <v>4</v>
      </c>
      <c r="AB32" s="7">
        <f>SUMIFS(fSales[Sale],fSales[Date],"&gt;"&amp;EOMONTH(Z32,-1),fSales[Date],"&lt;="&amp;Z32,fSales[Product],AA32)</f>
        <v>2958.2999999999997</v>
      </c>
      <c r="AJ32" s="3">
        <v>44326</v>
      </c>
      <c r="AK32">
        <v>2</v>
      </c>
      <c r="AL32">
        <v>1</v>
      </c>
      <c r="AM32">
        <v>251</v>
      </c>
      <c r="AN32">
        <f>_xlfn.XLOOKUP(fSales[[#This Row],[ProductID]],dProduct[ProductID],dProduct[Price])*fSales[[#This Row],[Units]]</f>
        <v>7517.45</v>
      </c>
      <c r="AO32" t="str">
        <f>_xlfn.XLOOKUP(fSales[[#This Row],[ProductID]],dProduct[ProductID],dProduct[Product])</f>
        <v>Carlota</v>
      </c>
      <c r="AP32" t="str">
        <f>_xlfn.XLOOKUP(fSales[[#This Row],[ProductID]],dProduct[ProductID],dProduct[Supplier])</f>
        <v>Gel Booms</v>
      </c>
      <c r="AQ32" t="str">
        <f>_xlfn.XLOOKUP(fSales[[#This Row],[SalesRepID]],dSalesRep[SalesRepID],dSalesRep[Region])</f>
        <v>CA</v>
      </c>
    </row>
    <row r="33" spans="4:43" x14ac:dyDescent="0.25">
      <c r="D33" s="8">
        <v>45077</v>
      </c>
      <c r="E33" s="7">
        <f>SUMIFS(fSales[Sale],fSales[Date],"&gt;"&amp;EOMONTH(D33,-1),fSales[Date],"&lt;="&amp;D33,fSales[Product],D$2)</f>
        <v>0</v>
      </c>
      <c r="I33" s="8">
        <v>45077</v>
      </c>
      <c r="J33" s="7">
        <f>SUMIFS(fSales[Sale],fSales[Date],"&gt;"&amp;EOMONTH(I33,-1),fSales[Date],"&lt;="&amp;I33,fSales[Product],I$2)</f>
        <v>11261.2</v>
      </c>
      <c r="N33" s="8">
        <v>45077</v>
      </c>
      <c r="O33" s="7">
        <f>SUMIFS(fSales[Sale],fSales[Date],"&gt;"&amp;EOMONTH(N33,-1),fSales[Date],"&lt;="&amp;N33,fSales[Product],N$2)</f>
        <v>5449.8</v>
      </c>
      <c r="T33" s="8">
        <v>45077</v>
      </c>
      <c r="U33" s="7">
        <f>SUMIFS(fSales[Sale],fSales[Date],"&gt;"&amp;EOMONTH(T33,-1),fSales[Date],"&lt;="&amp;T33,fSales[Product],T$2)</f>
        <v>2874</v>
      </c>
      <c r="Z33" s="8">
        <v>45077</v>
      </c>
      <c r="AA33" s="2" t="s">
        <v>4</v>
      </c>
      <c r="AB33" s="7">
        <f>SUMIFS(fSales[Sale],fSales[Date],"&gt;"&amp;EOMONTH(Z33,-1),fSales[Date],"&lt;="&amp;Z33,fSales[Product],AA33)</f>
        <v>0</v>
      </c>
      <c r="AJ33" s="3">
        <v>44298</v>
      </c>
      <c r="AK33">
        <v>2</v>
      </c>
      <c r="AL33">
        <v>4</v>
      </c>
      <c r="AM33">
        <v>88</v>
      </c>
      <c r="AN33">
        <f>_xlfn.XLOOKUP(fSales[[#This Row],[ProductID]],dProduct[ProductID],dProduct[Price])*fSales[[#This Row],[Units]]</f>
        <v>2635.6</v>
      </c>
      <c r="AO33" t="str">
        <f>_xlfn.XLOOKUP(fSales[[#This Row],[ProductID]],dProduct[ProductID],dProduct[Product])</f>
        <v>Carlota</v>
      </c>
      <c r="AP33" t="str">
        <f>_xlfn.XLOOKUP(fSales[[#This Row],[ProductID]],dProduct[ProductID],dProduct[Supplier])</f>
        <v>Gel Booms</v>
      </c>
      <c r="AQ33" t="str">
        <f>_xlfn.XLOOKUP(fSales[[#This Row],[SalesRepID]],dSalesRep[SalesRepID],dSalesRep[Region])</f>
        <v>WA</v>
      </c>
    </row>
    <row r="34" spans="4:43" x14ac:dyDescent="0.25">
      <c r="D34" s="8">
        <v>45107</v>
      </c>
      <c r="E34" s="7">
        <f>SUMIFS(fSales[Sale],fSales[Date],"&gt;"&amp;EOMONTH(D34,-1),fSales[Date],"&lt;="&amp;D34,fSales[Product],D$2)</f>
        <v>0</v>
      </c>
      <c r="I34" s="8">
        <v>45107</v>
      </c>
      <c r="J34" s="7">
        <f>SUMIFS(fSales[Sale],fSales[Date],"&gt;"&amp;EOMONTH(I34,-1),fSales[Date],"&lt;="&amp;I34,fSales[Product],I$2)</f>
        <v>5450.9</v>
      </c>
      <c r="N34" s="8">
        <v>45107</v>
      </c>
      <c r="O34" s="7">
        <f>SUMIFS(fSales[Sale],fSales[Date],"&gt;"&amp;EOMONTH(N34,-1),fSales[Date],"&lt;="&amp;N34,fSales[Product],N$2)</f>
        <v>439.50000000000006</v>
      </c>
      <c r="T34" s="8">
        <v>45107</v>
      </c>
      <c r="U34" s="7">
        <f>SUMIFS(fSales[Sale],fSales[Date],"&gt;"&amp;EOMONTH(T34,-1),fSales[Date],"&lt;="&amp;T34,fSales[Product],T$2)</f>
        <v>23.95</v>
      </c>
      <c r="Z34" s="8">
        <v>45107</v>
      </c>
      <c r="AA34" s="2" t="s">
        <v>4</v>
      </c>
      <c r="AB34" s="7">
        <f>SUMIFS(fSales[Sale],fSales[Date],"&gt;"&amp;EOMONTH(Z34,-1),fSales[Date],"&lt;="&amp;Z34,fSales[Product],AA34)</f>
        <v>0</v>
      </c>
      <c r="AJ34" s="3">
        <v>44887</v>
      </c>
      <c r="AK34">
        <v>2</v>
      </c>
      <c r="AL34">
        <v>2</v>
      </c>
      <c r="AM34">
        <v>6</v>
      </c>
      <c r="AN34">
        <f>_xlfn.XLOOKUP(fSales[[#This Row],[ProductID]],dProduct[ProductID],dProduct[Price])*fSales[[#This Row],[Units]]</f>
        <v>179.7</v>
      </c>
      <c r="AO34" t="str">
        <f>_xlfn.XLOOKUP(fSales[[#This Row],[ProductID]],dProduct[ProductID],dProduct[Product])</f>
        <v>Carlota</v>
      </c>
      <c r="AP34" t="str">
        <f>_xlfn.XLOOKUP(fSales[[#This Row],[ProductID]],dProduct[ProductID],dProduct[Supplier])</f>
        <v>Gel Booms</v>
      </c>
      <c r="AQ34" t="str">
        <f>_xlfn.XLOOKUP(fSales[[#This Row],[SalesRepID]],dSalesRep[SalesRepID],dSalesRep[Region])</f>
        <v>CA</v>
      </c>
    </row>
    <row r="35" spans="4:43" x14ac:dyDescent="0.25">
      <c r="D35" s="8">
        <v>45138</v>
      </c>
      <c r="E35" s="7">
        <f>SUMIFS(fSales[Sale],fSales[Date],"&gt;"&amp;EOMONTH(D35,-1),fSales[Date],"&lt;="&amp;D35,fSales[Product],D$2)</f>
        <v>6098.25</v>
      </c>
      <c r="I35" s="8">
        <v>45138</v>
      </c>
      <c r="J35" s="7">
        <f>SUMIFS(fSales[Sale],fSales[Date],"&gt;"&amp;EOMONTH(I35,-1),fSales[Date],"&lt;="&amp;I35,fSales[Product],I$2)</f>
        <v>18688.8</v>
      </c>
      <c r="N35" s="8">
        <v>45138</v>
      </c>
      <c r="O35" s="7">
        <f>SUMIFS(fSales[Sale],fSales[Date],"&gt;"&amp;EOMONTH(N35,-1),fSales[Date],"&lt;="&amp;N35,fSales[Product],N$2)</f>
        <v>0</v>
      </c>
      <c r="T35" s="8">
        <v>45138</v>
      </c>
      <c r="U35" s="7">
        <f>SUMIFS(fSales[Sale],fSales[Date],"&gt;"&amp;EOMONTH(T35,-1),fSales[Date],"&lt;="&amp;T35,fSales[Product],T$2)</f>
        <v>6825.75</v>
      </c>
      <c r="Z35" s="8">
        <v>45138</v>
      </c>
      <c r="AA35" s="2" t="s">
        <v>4</v>
      </c>
      <c r="AB35" s="7">
        <f>SUMIFS(fSales[Sale],fSales[Date],"&gt;"&amp;EOMONTH(Z35,-1),fSales[Date],"&lt;="&amp;Z35,fSales[Product],AA35)</f>
        <v>6098.25</v>
      </c>
      <c r="AJ35" s="3">
        <v>44871</v>
      </c>
      <c r="AK35">
        <v>2</v>
      </c>
      <c r="AL35">
        <v>4</v>
      </c>
      <c r="AM35">
        <v>230</v>
      </c>
      <c r="AN35">
        <f>_xlfn.XLOOKUP(fSales[[#This Row],[ProductID]],dProduct[ProductID],dProduct[Price])*fSales[[#This Row],[Units]]</f>
        <v>6888.5</v>
      </c>
      <c r="AO35" t="str">
        <f>_xlfn.XLOOKUP(fSales[[#This Row],[ProductID]],dProduct[ProductID],dProduct[Product])</f>
        <v>Carlota</v>
      </c>
      <c r="AP35" t="str">
        <f>_xlfn.XLOOKUP(fSales[[#This Row],[ProductID]],dProduct[ProductID],dProduct[Supplier])</f>
        <v>Gel Booms</v>
      </c>
      <c r="AQ35" t="str">
        <f>_xlfn.XLOOKUP(fSales[[#This Row],[SalesRepID]],dSalesRep[SalesRepID],dSalesRep[Region])</f>
        <v>WA</v>
      </c>
    </row>
    <row r="36" spans="4:43" x14ac:dyDescent="0.25">
      <c r="D36" s="8">
        <v>45169</v>
      </c>
      <c r="E36" s="7">
        <f>SUMIFS(fSales[Sale],fSales[Date],"&gt;"&amp;EOMONTH(D36,-1),fSales[Date],"&lt;="&amp;D36,fSales[Product],D$2)</f>
        <v>5579.25</v>
      </c>
      <c r="I36" s="8">
        <v>45169</v>
      </c>
      <c r="J36" s="7">
        <f>SUMIFS(fSales[Sale],fSales[Date],"&gt;"&amp;EOMONTH(I36,-1),fSales[Date],"&lt;="&amp;I36,fSales[Product],I$2)</f>
        <v>30489.100000000002</v>
      </c>
      <c r="N36" s="8">
        <v>45169</v>
      </c>
      <c r="O36" s="7">
        <f>SUMIFS(fSales[Sale],fSales[Date],"&gt;"&amp;EOMONTH(N36,-1),fSales[Date],"&lt;="&amp;N36,fSales[Product],N$2)</f>
        <v>263.70000000000005</v>
      </c>
      <c r="T36" s="8">
        <v>45169</v>
      </c>
      <c r="U36" s="7">
        <f>SUMIFS(fSales[Sale],fSales[Date],"&gt;"&amp;EOMONTH(T36,-1),fSales[Date],"&lt;="&amp;T36,fSales[Product],T$2)</f>
        <v>550.84999999999991</v>
      </c>
      <c r="Z36" s="8">
        <v>45169</v>
      </c>
      <c r="AA36" s="2" t="s">
        <v>4</v>
      </c>
      <c r="AB36" s="7">
        <f>SUMIFS(fSales[Sale],fSales[Date],"&gt;"&amp;EOMONTH(Z36,-1),fSales[Date],"&lt;="&amp;Z36,fSales[Product],AA36)</f>
        <v>5579.25</v>
      </c>
      <c r="AJ36" s="3">
        <v>44559</v>
      </c>
      <c r="AK36">
        <v>4</v>
      </c>
      <c r="AL36">
        <v>4</v>
      </c>
      <c r="AM36">
        <v>185</v>
      </c>
      <c r="AN36">
        <f>_xlfn.XLOOKUP(fSales[[#This Row],[ProductID]],dProduct[ProductID],dProduct[Price])*fSales[[#This Row],[Units]]</f>
        <v>4430.75</v>
      </c>
      <c r="AO36" t="str">
        <f>_xlfn.XLOOKUP(fSales[[#This Row],[ProductID]],dProduct[ProductID],dProduct[Product])</f>
        <v>Yanaki</v>
      </c>
      <c r="AP36" t="str">
        <f>_xlfn.XLOOKUP(fSales[[#This Row],[ProductID]],dProduct[ProductID],dProduct[Supplier])</f>
        <v>Colorado Booms</v>
      </c>
      <c r="AQ36" t="str">
        <f>_xlfn.XLOOKUP(fSales[[#This Row],[SalesRepID]],dSalesRep[SalesRepID],dSalesRep[Region])</f>
        <v>WA</v>
      </c>
    </row>
    <row r="37" spans="4:43" x14ac:dyDescent="0.25">
      <c r="D37" s="8">
        <v>45199</v>
      </c>
      <c r="E37" s="7">
        <f>SUMIFS(fSales[Sale],fSales[Date],"&gt;"&amp;EOMONTH(D37,-1),fSales[Date],"&lt;="&amp;D37,fSales[Product],D$2)</f>
        <v>0</v>
      </c>
      <c r="I37" s="8">
        <v>45199</v>
      </c>
      <c r="J37" s="7">
        <f>SUMIFS(fSales[Sale],fSales[Date],"&gt;"&amp;EOMONTH(I37,-1),fSales[Date],"&lt;="&amp;I37,fSales[Product],I$2)</f>
        <v>39533.999999999993</v>
      </c>
      <c r="N37" s="8">
        <v>45199</v>
      </c>
      <c r="O37" s="7">
        <f>SUMIFS(fSales[Sale],fSales[Date],"&gt;"&amp;EOMONTH(N37,-1),fSales[Date],"&lt;="&amp;N37,fSales[Product],N$2)</f>
        <v>0</v>
      </c>
      <c r="T37" s="8">
        <v>45199</v>
      </c>
      <c r="U37" s="7">
        <f>SUMIFS(fSales[Sale],fSales[Date],"&gt;"&amp;EOMONTH(T37,-1),fSales[Date],"&lt;="&amp;T37,fSales[Product],T$2)</f>
        <v>9915.2999999999993</v>
      </c>
      <c r="Z37" s="8">
        <v>45199</v>
      </c>
      <c r="AA37" s="2" t="s">
        <v>4</v>
      </c>
      <c r="AB37" s="7">
        <f>SUMIFS(fSales[Sale],fSales[Date],"&gt;"&amp;EOMONTH(Z37,-1),fSales[Date],"&lt;="&amp;Z37,fSales[Product],AA37)</f>
        <v>0</v>
      </c>
      <c r="AJ37" s="3">
        <v>44926</v>
      </c>
      <c r="AK37">
        <v>2</v>
      </c>
      <c r="AL37">
        <v>4</v>
      </c>
      <c r="AM37">
        <v>75</v>
      </c>
      <c r="AN37">
        <f>_xlfn.XLOOKUP(fSales[[#This Row],[ProductID]],dProduct[ProductID],dProduct[Price])*fSales[[#This Row],[Units]]</f>
        <v>2246.25</v>
      </c>
      <c r="AO37" t="str">
        <f>_xlfn.XLOOKUP(fSales[[#This Row],[ProductID]],dProduct[ProductID],dProduct[Product])</f>
        <v>Carlota</v>
      </c>
      <c r="AP37" t="str">
        <f>_xlfn.XLOOKUP(fSales[[#This Row],[ProductID]],dProduct[ProductID],dProduct[Supplier])</f>
        <v>Gel Booms</v>
      </c>
      <c r="AQ37" t="str">
        <f>_xlfn.XLOOKUP(fSales[[#This Row],[SalesRepID]],dSalesRep[SalesRepID],dSalesRep[Region])</f>
        <v>WA</v>
      </c>
    </row>
    <row r="38" spans="4:43" x14ac:dyDescent="0.25">
      <c r="D38" s="8">
        <v>45230</v>
      </c>
      <c r="E38" s="7">
        <f>SUMIFS(fSales[Sale],fSales[Date],"&gt;"&amp;EOMONTH(D38,-1),fSales[Date],"&lt;="&amp;D38,fSales[Product],D$2)</f>
        <v>8537.5499999999993</v>
      </c>
      <c r="I38" s="8">
        <v>45230</v>
      </c>
      <c r="J38" s="7">
        <f>SUMIFS(fSales[Sale],fSales[Date],"&gt;"&amp;EOMONTH(I38,-1),fSales[Date],"&lt;="&amp;I38,fSales[Product],I$2)</f>
        <v>53700.350000000006</v>
      </c>
      <c r="N38" s="8">
        <v>45230</v>
      </c>
      <c r="O38" s="7">
        <f>SUMIFS(fSales[Sale],fSales[Date],"&gt;"&amp;EOMONTH(N38,-1),fSales[Date],"&lt;="&amp;N38,fSales[Product],N$2)</f>
        <v>16657.050000000003</v>
      </c>
      <c r="T38" s="8">
        <v>45230</v>
      </c>
      <c r="U38" s="7">
        <f>SUMIFS(fSales[Sale],fSales[Date],"&gt;"&amp;EOMONTH(T38,-1),fSales[Date],"&lt;="&amp;T38,fSales[Product],T$2)</f>
        <v>1484.8999999999999</v>
      </c>
      <c r="Z38" s="8">
        <v>45230</v>
      </c>
      <c r="AA38" s="2" t="s">
        <v>4</v>
      </c>
      <c r="AB38" s="7">
        <f>SUMIFS(fSales[Sale],fSales[Date],"&gt;"&amp;EOMONTH(Z38,-1),fSales[Date],"&lt;="&amp;Z38,fSales[Product],AA38)</f>
        <v>8537.5499999999993</v>
      </c>
      <c r="AJ38" s="3">
        <v>45275</v>
      </c>
      <c r="AK38">
        <v>2</v>
      </c>
      <c r="AL38">
        <v>4</v>
      </c>
      <c r="AM38">
        <v>3</v>
      </c>
      <c r="AN38">
        <f>_xlfn.XLOOKUP(fSales[[#This Row],[ProductID]],dProduct[ProductID],dProduct[Price])*fSales[[#This Row],[Units]]</f>
        <v>89.85</v>
      </c>
      <c r="AO38" t="str">
        <f>_xlfn.XLOOKUP(fSales[[#This Row],[ProductID]],dProduct[ProductID],dProduct[Product])</f>
        <v>Carlota</v>
      </c>
      <c r="AP38" t="str">
        <f>_xlfn.XLOOKUP(fSales[[#This Row],[ProductID]],dProduct[ProductID],dProduct[Supplier])</f>
        <v>Gel Booms</v>
      </c>
      <c r="AQ38" t="str">
        <f>_xlfn.XLOOKUP(fSales[[#This Row],[SalesRepID]],dSalesRep[SalesRepID],dSalesRep[Region])</f>
        <v>WA</v>
      </c>
    </row>
    <row r="39" spans="4:43" x14ac:dyDescent="0.25">
      <c r="D39" s="8">
        <v>45260</v>
      </c>
      <c r="E39" s="7">
        <f>SUMIFS(fSales[Sale],fSales[Date],"&gt;"&amp;EOMONTH(D39,-1),fSales[Date],"&lt;="&amp;D39,fSales[Product],D$2)</f>
        <v>6695.1</v>
      </c>
      <c r="I39" s="8">
        <v>45260</v>
      </c>
      <c r="J39" s="7">
        <f>SUMIFS(fSales[Sale],fSales[Date],"&gt;"&amp;EOMONTH(I39,-1),fSales[Date],"&lt;="&amp;I39,fSales[Product],I$2)</f>
        <v>65410.799999999981</v>
      </c>
      <c r="N39" s="8">
        <v>45260</v>
      </c>
      <c r="O39" s="7">
        <f>SUMIFS(fSales[Sale],fSales[Date],"&gt;"&amp;EOMONTH(N39,-1),fSales[Date],"&lt;="&amp;N39,fSales[Product],N$2)</f>
        <v>41313</v>
      </c>
      <c r="T39" s="8">
        <v>45260</v>
      </c>
      <c r="U39" s="7">
        <f>SUMIFS(fSales[Sale],fSales[Date],"&gt;"&amp;EOMONTH(T39,-1),fSales[Date],"&lt;="&amp;T39,fSales[Product],T$2)</f>
        <v>10633.8</v>
      </c>
      <c r="Z39" s="8">
        <v>45260</v>
      </c>
      <c r="AA39" s="2" t="s">
        <v>4</v>
      </c>
      <c r="AB39" s="7">
        <f>SUMIFS(fSales[Sale],fSales[Date],"&gt;"&amp;EOMONTH(Z39,-1),fSales[Date],"&lt;="&amp;Z39,fSales[Product],AA39)</f>
        <v>6695.1</v>
      </c>
      <c r="AJ39" s="3">
        <v>44364</v>
      </c>
      <c r="AK39">
        <v>2</v>
      </c>
      <c r="AL39">
        <v>4</v>
      </c>
      <c r="AM39">
        <v>209</v>
      </c>
      <c r="AN39">
        <f>_xlfn.XLOOKUP(fSales[[#This Row],[ProductID]],dProduct[ProductID],dProduct[Price])*fSales[[#This Row],[Units]]</f>
        <v>6259.55</v>
      </c>
      <c r="AO39" t="str">
        <f>_xlfn.XLOOKUP(fSales[[#This Row],[ProductID]],dProduct[ProductID],dProduct[Product])</f>
        <v>Carlota</v>
      </c>
      <c r="AP39" t="str">
        <f>_xlfn.XLOOKUP(fSales[[#This Row],[ProductID]],dProduct[ProductID],dProduct[Supplier])</f>
        <v>Gel Booms</v>
      </c>
      <c r="AQ39" t="str">
        <f>_xlfn.XLOOKUP(fSales[[#This Row],[SalesRepID]],dSalesRep[SalesRepID],dSalesRep[Region])</f>
        <v>WA</v>
      </c>
    </row>
    <row r="40" spans="4:43" x14ac:dyDescent="0.25">
      <c r="D40" s="8">
        <v>45291</v>
      </c>
      <c r="E40" s="7">
        <f>SUMIFS(fSales[Sale],fSales[Date],"&gt;"&amp;EOMONTH(D40,-1),fSales[Date],"&lt;="&amp;D40,fSales[Product],D$2)</f>
        <v>15336.449999999999</v>
      </c>
      <c r="I40" s="8">
        <v>45291</v>
      </c>
      <c r="J40" s="7">
        <f>SUMIFS(fSales[Sale],fSales[Date],"&gt;"&amp;EOMONTH(I40,-1),fSales[Date],"&lt;="&amp;I40,fSales[Product],I$2)</f>
        <v>86315.900000000009</v>
      </c>
      <c r="N40" s="8">
        <v>45291</v>
      </c>
      <c r="O40" s="7">
        <f>SUMIFS(fSales[Sale],fSales[Date],"&gt;"&amp;EOMONTH(N40,-1),fSales[Date],"&lt;="&amp;N40,fSales[Product],N$2)</f>
        <v>11031.45</v>
      </c>
      <c r="T40" s="8">
        <v>45291</v>
      </c>
      <c r="U40" s="7">
        <f>SUMIFS(fSales[Sale],fSales[Date],"&gt;"&amp;EOMONTH(T40,-1),fSales[Date],"&lt;="&amp;T40,fSales[Product],T$2)</f>
        <v>4622.3500000000004</v>
      </c>
      <c r="Z40" s="8">
        <v>45291</v>
      </c>
      <c r="AA40" s="2" t="s">
        <v>4</v>
      </c>
      <c r="AB40" s="7">
        <f>SUMIFS(fSales[Sale],fSales[Date],"&gt;"&amp;EOMONTH(Z40,-1),fSales[Date],"&lt;="&amp;Z40,fSales[Product],AA40)</f>
        <v>15336.449999999999</v>
      </c>
      <c r="AJ40" s="3">
        <v>44797</v>
      </c>
      <c r="AK40">
        <v>4</v>
      </c>
      <c r="AL40">
        <v>4</v>
      </c>
      <c r="AM40">
        <v>4</v>
      </c>
      <c r="AN40">
        <f>_xlfn.XLOOKUP(fSales[[#This Row],[ProductID]],dProduct[ProductID],dProduct[Price])*fSales[[#This Row],[Units]]</f>
        <v>95.8</v>
      </c>
      <c r="AO40" t="str">
        <f>_xlfn.XLOOKUP(fSales[[#This Row],[ProductID]],dProduct[ProductID],dProduct[Product])</f>
        <v>Yanaki</v>
      </c>
      <c r="AP40" t="str">
        <f>_xlfn.XLOOKUP(fSales[[#This Row],[ProductID]],dProduct[ProductID],dProduct[Supplier])</f>
        <v>Colorado Booms</v>
      </c>
      <c r="AQ40" t="str">
        <f>_xlfn.XLOOKUP(fSales[[#This Row],[SalesRepID]],dSalesRep[SalesRepID],dSalesRep[Region])</f>
        <v>WA</v>
      </c>
    </row>
    <row r="41" spans="4:43" x14ac:dyDescent="0.25">
      <c r="E41" s="10"/>
      <c r="J41" s="10"/>
      <c r="O41" s="10"/>
      <c r="U41" s="10"/>
      <c r="Z41" s="8">
        <v>44227</v>
      </c>
      <c r="AA41" s="2" t="s">
        <v>8</v>
      </c>
      <c r="AB41" s="7">
        <f>SUMIFS(fSales[Sale],fSales[Date],"&gt;"&amp;EOMONTH(Z41,-1),fSales[Date],"&lt;="&amp;Z41,fSales[Product],AA41)</f>
        <v>5990</v>
      </c>
      <c r="AJ41" s="3">
        <v>44799</v>
      </c>
      <c r="AK41">
        <v>4</v>
      </c>
      <c r="AL41">
        <v>1</v>
      </c>
      <c r="AM41">
        <v>280</v>
      </c>
      <c r="AN41">
        <f>_xlfn.XLOOKUP(fSales[[#This Row],[ProductID]],dProduct[ProductID],dProduct[Price])*fSales[[#This Row],[Units]]</f>
        <v>6706</v>
      </c>
      <c r="AO41" t="str">
        <f>_xlfn.XLOOKUP(fSales[[#This Row],[ProductID]],dProduct[ProductID],dProduct[Product])</f>
        <v>Yanaki</v>
      </c>
      <c r="AP41" t="str">
        <f>_xlfn.XLOOKUP(fSales[[#This Row],[ProductID]],dProduct[ProductID],dProduct[Supplier])</f>
        <v>Colorado Booms</v>
      </c>
      <c r="AQ41" t="str">
        <f>_xlfn.XLOOKUP(fSales[[#This Row],[SalesRepID]],dSalesRep[SalesRepID],dSalesRep[Region])</f>
        <v>CA</v>
      </c>
    </row>
    <row r="42" spans="4:43" x14ac:dyDescent="0.25">
      <c r="Z42" s="8">
        <v>44255</v>
      </c>
      <c r="AA42" s="2" t="s">
        <v>8</v>
      </c>
      <c r="AB42" s="7">
        <f>SUMIFS(fSales[Sale],fSales[Date],"&gt;"&amp;EOMONTH(Z42,-1),fSales[Date],"&lt;="&amp;Z42,fSales[Product],AA42)</f>
        <v>29.95</v>
      </c>
      <c r="AJ42" s="3">
        <v>44427</v>
      </c>
      <c r="AK42">
        <v>4</v>
      </c>
      <c r="AL42">
        <v>2</v>
      </c>
      <c r="AM42">
        <v>52</v>
      </c>
      <c r="AN42">
        <f>_xlfn.XLOOKUP(fSales[[#This Row],[ProductID]],dProduct[ProductID],dProduct[Price])*fSales[[#This Row],[Units]]</f>
        <v>1245.3999999999999</v>
      </c>
      <c r="AO42" t="str">
        <f>_xlfn.XLOOKUP(fSales[[#This Row],[ProductID]],dProduct[ProductID],dProduct[Product])</f>
        <v>Yanaki</v>
      </c>
      <c r="AP42" t="str">
        <f>_xlfn.XLOOKUP(fSales[[#This Row],[ProductID]],dProduct[ProductID],dProduct[Supplier])</f>
        <v>Colorado Booms</v>
      </c>
      <c r="AQ42" t="str">
        <f>_xlfn.XLOOKUP(fSales[[#This Row],[SalesRepID]],dSalesRep[SalesRepID],dSalesRep[Region])</f>
        <v>CA</v>
      </c>
    </row>
    <row r="43" spans="4:43" x14ac:dyDescent="0.25">
      <c r="Z43" s="8">
        <v>44286</v>
      </c>
      <c r="AA43" s="2" t="s">
        <v>8</v>
      </c>
      <c r="AB43" s="7">
        <f>SUMIFS(fSales[Sale],fSales[Date],"&gt;"&amp;EOMONTH(Z43,-1),fSales[Date],"&lt;="&amp;Z43,fSales[Product],AA43)</f>
        <v>5091.5</v>
      </c>
      <c r="AJ43" s="3">
        <v>44426</v>
      </c>
      <c r="AK43">
        <v>4</v>
      </c>
      <c r="AL43">
        <v>3</v>
      </c>
      <c r="AM43">
        <v>101</v>
      </c>
      <c r="AN43">
        <f>_xlfn.XLOOKUP(fSales[[#This Row],[ProductID]],dProduct[ProductID],dProduct[Price])*fSales[[#This Row],[Units]]</f>
        <v>2418.9499999999998</v>
      </c>
      <c r="AO43" t="str">
        <f>_xlfn.XLOOKUP(fSales[[#This Row],[ProductID]],dProduct[ProductID],dProduct[Product])</f>
        <v>Yanaki</v>
      </c>
      <c r="AP43" t="str">
        <f>_xlfn.XLOOKUP(fSales[[#This Row],[ProductID]],dProduct[ProductID],dProduct[Supplier])</f>
        <v>Colorado Booms</v>
      </c>
      <c r="AQ43" t="str">
        <f>_xlfn.XLOOKUP(fSales[[#This Row],[SalesRepID]],dSalesRep[SalesRepID],dSalesRep[Region])</f>
        <v>WA</v>
      </c>
    </row>
    <row r="44" spans="4:43" x14ac:dyDescent="0.25">
      <c r="Z44" s="8">
        <v>44316</v>
      </c>
      <c r="AA44" s="2" t="s">
        <v>8</v>
      </c>
      <c r="AB44" s="7">
        <f>SUMIFS(fSales[Sale],fSales[Date],"&gt;"&amp;EOMONTH(Z44,-1),fSales[Date],"&lt;="&amp;Z44,fSales[Product],AA44)</f>
        <v>22073.15</v>
      </c>
      <c r="AJ44" s="3">
        <v>44477</v>
      </c>
      <c r="AK44">
        <v>4</v>
      </c>
      <c r="AL44">
        <v>4</v>
      </c>
      <c r="AM44">
        <v>89</v>
      </c>
      <c r="AN44">
        <f>_xlfn.XLOOKUP(fSales[[#This Row],[ProductID]],dProduct[ProductID],dProduct[Price])*fSales[[#This Row],[Units]]</f>
        <v>2131.5499999999997</v>
      </c>
      <c r="AO44" t="str">
        <f>_xlfn.XLOOKUP(fSales[[#This Row],[ProductID]],dProduct[ProductID],dProduct[Product])</f>
        <v>Yanaki</v>
      </c>
      <c r="AP44" t="str">
        <f>_xlfn.XLOOKUP(fSales[[#This Row],[ProductID]],dProduct[ProductID],dProduct[Supplier])</f>
        <v>Colorado Booms</v>
      </c>
      <c r="AQ44" t="str">
        <f>_xlfn.XLOOKUP(fSales[[#This Row],[SalesRepID]],dSalesRep[SalesRepID],dSalesRep[Region])</f>
        <v>WA</v>
      </c>
    </row>
    <row r="45" spans="4:43" x14ac:dyDescent="0.25">
      <c r="Z45" s="8">
        <v>44347</v>
      </c>
      <c r="AA45" s="2" t="s">
        <v>8</v>
      </c>
      <c r="AB45" s="7">
        <f>SUMIFS(fSales[Sale],fSales[Date],"&gt;"&amp;EOMONTH(Z45,-1),fSales[Date],"&lt;="&amp;Z45,fSales[Product],AA45)</f>
        <v>10003.299999999999</v>
      </c>
      <c r="AJ45" s="3">
        <v>45271</v>
      </c>
      <c r="AK45">
        <v>2</v>
      </c>
      <c r="AL45">
        <v>1</v>
      </c>
      <c r="AM45">
        <v>1</v>
      </c>
      <c r="AN45">
        <f>_xlfn.XLOOKUP(fSales[[#This Row],[ProductID]],dProduct[ProductID],dProduct[Price])*fSales[[#This Row],[Units]]</f>
        <v>29.95</v>
      </c>
      <c r="AO45" t="str">
        <f>_xlfn.XLOOKUP(fSales[[#This Row],[ProductID]],dProduct[ProductID],dProduct[Product])</f>
        <v>Carlota</v>
      </c>
      <c r="AP45" t="str">
        <f>_xlfn.XLOOKUP(fSales[[#This Row],[ProductID]],dProduct[ProductID],dProduct[Supplier])</f>
        <v>Gel Booms</v>
      </c>
      <c r="AQ45" t="str">
        <f>_xlfn.XLOOKUP(fSales[[#This Row],[SalesRepID]],dSalesRep[SalesRepID],dSalesRep[Region])</f>
        <v>CA</v>
      </c>
    </row>
    <row r="46" spans="4:43" x14ac:dyDescent="0.25">
      <c r="Z46" s="8">
        <v>44377</v>
      </c>
      <c r="AA46" s="2" t="s">
        <v>8</v>
      </c>
      <c r="AB46" s="7">
        <f>SUMIFS(fSales[Sale],fSales[Date],"&gt;"&amp;EOMONTH(Z46,-1),fSales[Date],"&lt;="&amp;Z46,fSales[Product],AA46)</f>
        <v>16861.849999999999</v>
      </c>
      <c r="AJ46" s="3">
        <v>45029</v>
      </c>
      <c r="AK46">
        <v>2</v>
      </c>
      <c r="AL46">
        <v>4</v>
      </c>
      <c r="AM46">
        <v>4</v>
      </c>
      <c r="AN46">
        <f>_xlfn.XLOOKUP(fSales[[#This Row],[ProductID]],dProduct[ProductID],dProduct[Price])*fSales[[#This Row],[Units]]</f>
        <v>119.8</v>
      </c>
      <c r="AO46" t="str">
        <f>_xlfn.XLOOKUP(fSales[[#This Row],[ProductID]],dProduct[ProductID],dProduct[Product])</f>
        <v>Carlota</v>
      </c>
      <c r="AP46" t="str">
        <f>_xlfn.XLOOKUP(fSales[[#This Row],[ProductID]],dProduct[ProductID],dProduct[Supplier])</f>
        <v>Gel Booms</v>
      </c>
      <c r="AQ46" t="str">
        <f>_xlfn.XLOOKUP(fSales[[#This Row],[SalesRepID]],dSalesRep[SalesRepID],dSalesRep[Region])</f>
        <v>WA</v>
      </c>
    </row>
    <row r="47" spans="4:43" x14ac:dyDescent="0.25">
      <c r="Z47" s="8">
        <v>44408</v>
      </c>
      <c r="AA47" s="2" t="s">
        <v>8</v>
      </c>
      <c r="AB47" s="7">
        <f>SUMIFS(fSales[Sale],fSales[Date],"&gt;"&amp;EOMONTH(Z47,-1),fSales[Date],"&lt;="&amp;Z47,fSales[Product],AA47)</f>
        <v>17341.05</v>
      </c>
      <c r="AJ47" s="3">
        <v>45240</v>
      </c>
      <c r="AK47">
        <v>2</v>
      </c>
      <c r="AL47">
        <v>4</v>
      </c>
      <c r="AM47">
        <v>6</v>
      </c>
      <c r="AN47">
        <f>_xlfn.XLOOKUP(fSales[[#This Row],[ProductID]],dProduct[ProductID],dProduct[Price])*fSales[[#This Row],[Units]]</f>
        <v>179.7</v>
      </c>
      <c r="AO47" t="str">
        <f>_xlfn.XLOOKUP(fSales[[#This Row],[ProductID]],dProduct[ProductID],dProduct[Product])</f>
        <v>Carlota</v>
      </c>
      <c r="AP47" t="str">
        <f>_xlfn.XLOOKUP(fSales[[#This Row],[ProductID]],dProduct[ProductID],dProduct[Supplier])</f>
        <v>Gel Booms</v>
      </c>
      <c r="AQ47" t="str">
        <f>_xlfn.XLOOKUP(fSales[[#This Row],[SalesRepID]],dSalesRep[SalesRepID],dSalesRep[Region])</f>
        <v>WA</v>
      </c>
    </row>
    <row r="48" spans="4:43" x14ac:dyDescent="0.25">
      <c r="Z48" s="8">
        <v>44439</v>
      </c>
      <c r="AA48" s="2" t="s">
        <v>8</v>
      </c>
      <c r="AB48" s="7">
        <f>SUMIFS(fSales[Sale],fSales[Date],"&gt;"&amp;EOMONTH(Z48,-1),fSales[Date],"&lt;="&amp;Z48,fSales[Product],AA48)</f>
        <v>13088.15</v>
      </c>
      <c r="AJ48" s="3">
        <v>45115</v>
      </c>
      <c r="AK48">
        <v>2</v>
      </c>
      <c r="AL48">
        <v>2</v>
      </c>
      <c r="AM48">
        <v>159</v>
      </c>
      <c r="AN48">
        <f>_xlfn.XLOOKUP(fSales[[#This Row],[ProductID]],dProduct[ProductID],dProduct[Price])*fSales[[#This Row],[Units]]</f>
        <v>4762.05</v>
      </c>
      <c r="AO48" t="str">
        <f>_xlfn.XLOOKUP(fSales[[#This Row],[ProductID]],dProduct[ProductID],dProduct[Product])</f>
        <v>Carlota</v>
      </c>
      <c r="AP48" t="str">
        <f>_xlfn.XLOOKUP(fSales[[#This Row],[ProductID]],dProduct[ProductID],dProduct[Supplier])</f>
        <v>Gel Booms</v>
      </c>
      <c r="AQ48" t="str">
        <f>_xlfn.XLOOKUP(fSales[[#This Row],[SalesRepID]],dSalesRep[SalesRepID],dSalesRep[Region])</f>
        <v>CA</v>
      </c>
    </row>
    <row r="49" spans="26:43" x14ac:dyDescent="0.25">
      <c r="Z49" s="8">
        <v>44469</v>
      </c>
      <c r="AA49" s="2" t="s">
        <v>8</v>
      </c>
      <c r="AB49" s="7">
        <f>SUMIFS(fSales[Sale],fSales[Date],"&gt;"&amp;EOMONTH(Z49,-1),fSales[Date],"&lt;="&amp;Z49,fSales[Product],AA49)</f>
        <v>12668.849999999999</v>
      </c>
      <c r="AJ49" s="3">
        <v>44535</v>
      </c>
      <c r="AK49">
        <v>3</v>
      </c>
      <c r="AL49">
        <v>3</v>
      </c>
      <c r="AM49">
        <v>6</v>
      </c>
      <c r="AN49">
        <f>_xlfn.XLOOKUP(fSales[[#This Row],[ProductID]],dProduct[ProductID],dProduct[Price])*fSales[[#This Row],[Units]]</f>
        <v>155.69999999999999</v>
      </c>
      <c r="AO49" t="str">
        <f>_xlfn.XLOOKUP(fSales[[#This Row],[ProductID]],dProduct[ProductID],dProduct[Product])</f>
        <v>Aspen</v>
      </c>
      <c r="AP49" t="str">
        <f>_xlfn.XLOOKUP(fSales[[#This Row],[ProductID]],dProduct[ProductID],dProduct[Supplier])</f>
        <v>Colorado Booms</v>
      </c>
      <c r="AQ49" t="str">
        <f>_xlfn.XLOOKUP(fSales[[#This Row],[SalesRepID]],dSalesRep[SalesRepID],dSalesRep[Region])</f>
        <v>WA</v>
      </c>
    </row>
    <row r="50" spans="26:43" x14ac:dyDescent="0.25">
      <c r="Z50" s="8">
        <v>44500</v>
      </c>
      <c r="AA50" s="2" t="s">
        <v>8</v>
      </c>
      <c r="AB50" s="7">
        <f>SUMIFS(fSales[Sale],fSales[Date],"&gt;"&amp;EOMONTH(Z50,-1),fSales[Date],"&lt;="&amp;Z50,fSales[Product],AA50)</f>
        <v>25757.000000000004</v>
      </c>
      <c r="AJ50" s="3">
        <v>44550</v>
      </c>
      <c r="AK50">
        <v>1</v>
      </c>
      <c r="AL50">
        <v>2</v>
      </c>
      <c r="AM50">
        <v>3</v>
      </c>
      <c r="AN50">
        <f>_xlfn.XLOOKUP(fSales[[#This Row],[ProductID]],dProduct[ProductID],dProduct[Price])*fSales[[#This Row],[Units]]</f>
        <v>131.85000000000002</v>
      </c>
      <c r="AO50" t="str">
        <f>_xlfn.XLOOKUP(fSales[[#This Row],[ProductID]],dProduct[ProductID],dProduct[Product])</f>
        <v>Quad</v>
      </c>
      <c r="AP50" t="str">
        <f>_xlfn.XLOOKUP(fSales[[#This Row],[ProductID]],dProduct[ProductID],dProduct[Supplier])</f>
        <v>Gel Booms</v>
      </c>
      <c r="AQ50" t="str">
        <f>_xlfn.XLOOKUP(fSales[[#This Row],[SalesRepID]],dSalesRep[SalesRepID],dSalesRep[Region])</f>
        <v>CA</v>
      </c>
    </row>
    <row r="51" spans="26:43" x14ac:dyDescent="0.25">
      <c r="Z51" s="8">
        <v>44530</v>
      </c>
      <c r="AA51" s="2" t="s">
        <v>8</v>
      </c>
      <c r="AB51" s="7">
        <f>SUMIFS(fSales[Sale],fSales[Date],"&gt;"&amp;EOMONTH(Z51,-1),fSales[Date],"&lt;="&amp;Z51,fSales[Product],AA51)</f>
        <v>69963.199999999997</v>
      </c>
      <c r="AJ51" s="3">
        <v>44689</v>
      </c>
      <c r="AK51">
        <v>3</v>
      </c>
      <c r="AL51">
        <v>1</v>
      </c>
      <c r="AM51">
        <v>1</v>
      </c>
      <c r="AN51">
        <f>_xlfn.XLOOKUP(fSales[[#This Row],[ProductID]],dProduct[ProductID],dProduct[Price])*fSales[[#This Row],[Units]]</f>
        <v>25.95</v>
      </c>
      <c r="AO51" t="str">
        <f>_xlfn.XLOOKUP(fSales[[#This Row],[ProductID]],dProduct[ProductID],dProduct[Product])</f>
        <v>Aspen</v>
      </c>
      <c r="AP51" t="str">
        <f>_xlfn.XLOOKUP(fSales[[#This Row],[ProductID]],dProduct[ProductID],dProduct[Supplier])</f>
        <v>Colorado Booms</v>
      </c>
      <c r="AQ51" t="str">
        <f>_xlfn.XLOOKUP(fSales[[#This Row],[SalesRepID]],dSalesRep[SalesRepID],dSalesRep[Region])</f>
        <v>CA</v>
      </c>
    </row>
    <row r="52" spans="26:43" x14ac:dyDescent="0.25">
      <c r="Z52" s="8">
        <v>44561</v>
      </c>
      <c r="AA52" s="2" t="s">
        <v>8</v>
      </c>
      <c r="AB52" s="7">
        <f>SUMIFS(fSales[Sale],fSales[Date],"&gt;"&amp;EOMONTH(Z52,-1),fSales[Date],"&lt;="&amp;Z52,fSales[Product],AA52)</f>
        <v>64602.150000000009</v>
      </c>
      <c r="AJ52" s="3">
        <v>44501</v>
      </c>
      <c r="AK52">
        <v>3</v>
      </c>
      <c r="AL52">
        <v>4</v>
      </c>
      <c r="AM52">
        <v>6</v>
      </c>
      <c r="AN52">
        <f>_xlfn.XLOOKUP(fSales[[#This Row],[ProductID]],dProduct[ProductID],dProduct[Price])*fSales[[#This Row],[Units]]</f>
        <v>155.69999999999999</v>
      </c>
      <c r="AO52" t="str">
        <f>_xlfn.XLOOKUP(fSales[[#This Row],[ProductID]],dProduct[ProductID],dProduct[Product])</f>
        <v>Aspen</v>
      </c>
      <c r="AP52" t="str">
        <f>_xlfn.XLOOKUP(fSales[[#This Row],[ProductID]],dProduct[ProductID],dProduct[Supplier])</f>
        <v>Colorado Booms</v>
      </c>
      <c r="AQ52" t="str">
        <f>_xlfn.XLOOKUP(fSales[[#This Row],[SalesRepID]],dSalesRep[SalesRepID],dSalesRep[Region])</f>
        <v>WA</v>
      </c>
    </row>
    <row r="53" spans="26:43" x14ac:dyDescent="0.25">
      <c r="Z53" s="8">
        <v>44592</v>
      </c>
      <c r="AA53" s="2" t="s">
        <v>8</v>
      </c>
      <c r="AB53" s="7">
        <f>SUMIFS(fSales[Sale],fSales[Date],"&gt;"&amp;EOMONTH(Z53,-1),fSales[Date],"&lt;="&amp;Z53,fSales[Product],AA53)</f>
        <v>17550.7</v>
      </c>
      <c r="AJ53" s="3">
        <v>44543</v>
      </c>
      <c r="AK53">
        <v>1</v>
      </c>
      <c r="AL53">
        <v>2</v>
      </c>
      <c r="AM53">
        <v>14</v>
      </c>
      <c r="AN53">
        <f>_xlfn.XLOOKUP(fSales[[#This Row],[ProductID]],dProduct[ProductID],dProduct[Price])*fSales[[#This Row],[Units]]</f>
        <v>615.30000000000007</v>
      </c>
      <c r="AO53" t="str">
        <f>_xlfn.XLOOKUP(fSales[[#This Row],[ProductID]],dProduct[ProductID],dProduct[Product])</f>
        <v>Quad</v>
      </c>
      <c r="AP53" t="str">
        <f>_xlfn.XLOOKUP(fSales[[#This Row],[ProductID]],dProduct[ProductID],dProduct[Supplier])</f>
        <v>Gel Booms</v>
      </c>
      <c r="AQ53" t="str">
        <f>_xlfn.XLOOKUP(fSales[[#This Row],[SalesRepID]],dSalesRep[SalesRepID],dSalesRep[Region])</f>
        <v>CA</v>
      </c>
    </row>
    <row r="54" spans="26:43" x14ac:dyDescent="0.25">
      <c r="Z54" s="8">
        <v>44620</v>
      </c>
      <c r="AA54" s="2" t="s">
        <v>8</v>
      </c>
      <c r="AB54" s="7">
        <f>SUMIFS(fSales[Sale],fSales[Date],"&gt;"&amp;EOMONTH(Z54,-1),fSales[Date],"&lt;="&amp;Z54,fSales[Product],AA54)</f>
        <v>14675.5</v>
      </c>
      <c r="AJ54" s="3">
        <v>44415</v>
      </c>
      <c r="AK54">
        <v>2</v>
      </c>
      <c r="AL54">
        <v>3</v>
      </c>
      <c r="AM54">
        <v>71</v>
      </c>
      <c r="AN54">
        <f>_xlfn.XLOOKUP(fSales[[#This Row],[ProductID]],dProduct[ProductID],dProduct[Price])*fSales[[#This Row],[Units]]</f>
        <v>2126.4499999999998</v>
      </c>
      <c r="AO54" t="str">
        <f>_xlfn.XLOOKUP(fSales[[#This Row],[ProductID]],dProduct[ProductID],dProduct[Product])</f>
        <v>Carlota</v>
      </c>
      <c r="AP54" t="str">
        <f>_xlfn.XLOOKUP(fSales[[#This Row],[ProductID]],dProduct[ProductID],dProduct[Supplier])</f>
        <v>Gel Booms</v>
      </c>
      <c r="AQ54" t="str">
        <f>_xlfn.XLOOKUP(fSales[[#This Row],[SalesRepID]],dSalesRep[SalesRepID],dSalesRep[Region])</f>
        <v>WA</v>
      </c>
    </row>
    <row r="55" spans="26:43" x14ac:dyDescent="0.25">
      <c r="Z55" s="8">
        <v>44651</v>
      </c>
      <c r="AA55" s="2" t="s">
        <v>8</v>
      </c>
      <c r="AB55" s="7">
        <f>SUMIFS(fSales[Sale],fSales[Date],"&gt;"&amp;EOMONTH(Z55,-1),fSales[Date],"&lt;="&amp;Z55,fSales[Product],AA55)</f>
        <v>13327.75</v>
      </c>
      <c r="AJ55" s="3">
        <v>45277</v>
      </c>
      <c r="AK55">
        <v>3</v>
      </c>
      <c r="AL55">
        <v>2</v>
      </c>
      <c r="AM55">
        <v>101</v>
      </c>
      <c r="AN55">
        <f>_xlfn.XLOOKUP(fSales[[#This Row],[ProductID]],dProduct[ProductID],dProduct[Price])*fSales[[#This Row],[Units]]</f>
        <v>2620.9499999999998</v>
      </c>
      <c r="AO55" t="str">
        <f>_xlfn.XLOOKUP(fSales[[#This Row],[ProductID]],dProduct[ProductID],dProduct[Product])</f>
        <v>Aspen</v>
      </c>
      <c r="AP55" t="str">
        <f>_xlfn.XLOOKUP(fSales[[#This Row],[ProductID]],dProduct[ProductID],dProduct[Supplier])</f>
        <v>Colorado Booms</v>
      </c>
      <c r="AQ55" t="str">
        <f>_xlfn.XLOOKUP(fSales[[#This Row],[SalesRepID]],dSalesRep[SalesRepID],dSalesRep[Region])</f>
        <v>CA</v>
      </c>
    </row>
    <row r="56" spans="26:43" x14ac:dyDescent="0.25">
      <c r="Z56" s="8">
        <v>44681</v>
      </c>
      <c r="AA56" s="2" t="s">
        <v>8</v>
      </c>
      <c r="AB56" s="7">
        <f>SUMIFS(fSales[Sale],fSales[Date],"&gt;"&amp;EOMONTH(Z56,-1),fSales[Date],"&lt;="&amp;Z56,fSales[Product],AA56)</f>
        <v>6978.3499999999995</v>
      </c>
      <c r="AJ56" s="3">
        <v>44722</v>
      </c>
      <c r="AK56">
        <v>2</v>
      </c>
      <c r="AL56">
        <v>2</v>
      </c>
      <c r="AM56">
        <v>27</v>
      </c>
      <c r="AN56">
        <f>_xlfn.XLOOKUP(fSales[[#This Row],[ProductID]],dProduct[ProductID],dProduct[Price])*fSales[[#This Row],[Units]]</f>
        <v>808.65</v>
      </c>
      <c r="AO56" t="str">
        <f>_xlfn.XLOOKUP(fSales[[#This Row],[ProductID]],dProduct[ProductID],dProduct[Product])</f>
        <v>Carlota</v>
      </c>
      <c r="AP56" t="str">
        <f>_xlfn.XLOOKUP(fSales[[#This Row],[ProductID]],dProduct[ProductID],dProduct[Supplier])</f>
        <v>Gel Booms</v>
      </c>
      <c r="AQ56" t="str">
        <f>_xlfn.XLOOKUP(fSales[[#This Row],[SalesRepID]],dSalesRep[SalesRepID],dSalesRep[Region])</f>
        <v>CA</v>
      </c>
    </row>
    <row r="57" spans="26:43" x14ac:dyDescent="0.25">
      <c r="Z57" s="8">
        <v>44712</v>
      </c>
      <c r="AA57" s="2" t="s">
        <v>8</v>
      </c>
      <c r="AB57" s="7">
        <f>SUMIFS(fSales[Sale],fSales[Date],"&gt;"&amp;EOMONTH(Z57,-1),fSales[Date],"&lt;="&amp;Z57,fSales[Product],AA57)</f>
        <v>25756.999999999996</v>
      </c>
      <c r="AJ57" s="3">
        <v>44397</v>
      </c>
      <c r="AK57">
        <v>2</v>
      </c>
      <c r="AL57">
        <v>2</v>
      </c>
      <c r="AM57">
        <v>1</v>
      </c>
      <c r="AN57">
        <f>_xlfn.XLOOKUP(fSales[[#This Row],[ProductID]],dProduct[ProductID],dProduct[Price])*fSales[[#This Row],[Units]]</f>
        <v>29.95</v>
      </c>
      <c r="AO57" t="str">
        <f>_xlfn.XLOOKUP(fSales[[#This Row],[ProductID]],dProduct[ProductID],dProduct[Product])</f>
        <v>Carlota</v>
      </c>
      <c r="AP57" t="str">
        <f>_xlfn.XLOOKUP(fSales[[#This Row],[ProductID]],dProduct[ProductID],dProduct[Supplier])</f>
        <v>Gel Booms</v>
      </c>
      <c r="AQ57" t="str">
        <f>_xlfn.XLOOKUP(fSales[[#This Row],[SalesRepID]],dSalesRep[SalesRepID],dSalesRep[Region])</f>
        <v>CA</v>
      </c>
    </row>
    <row r="58" spans="26:43" x14ac:dyDescent="0.25">
      <c r="Z58" s="8">
        <v>44742</v>
      </c>
      <c r="AA58" s="2" t="s">
        <v>8</v>
      </c>
      <c r="AB58" s="7">
        <f>SUMIFS(fSales[Sale],fSales[Date],"&gt;"&amp;EOMONTH(Z58,-1),fSales[Date],"&lt;="&amp;Z58,fSales[Product],AA58)</f>
        <v>25577.3</v>
      </c>
      <c r="AJ58" s="3">
        <v>44443</v>
      </c>
      <c r="AK58">
        <v>2</v>
      </c>
      <c r="AL58">
        <v>2</v>
      </c>
      <c r="AM58">
        <v>36</v>
      </c>
      <c r="AN58">
        <f>_xlfn.XLOOKUP(fSales[[#This Row],[ProductID]],dProduct[ProductID],dProduct[Price])*fSales[[#This Row],[Units]]</f>
        <v>1078.2</v>
      </c>
      <c r="AO58" t="str">
        <f>_xlfn.XLOOKUP(fSales[[#This Row],[ProductID]],dProduct[ProductID],dProduct[Product])</f>
        <v>Carlota</v>
      </c>
      <c r="AP58" t="str">
        <f>_xlfn.XLOOKUP(fSales[[#This Row],[ProductID]],dProduct[ProductID],dProduct[Supplier])</f>
        <v>Gel Booms</v>
      </c>
      <c r="AQ58" t="str">
        <f>_xlfn.XLOOKUP(fSales[[#This Row],[SalesRepID]],dSalesRep[SalesRepID],dSalesRep[Region])</f>
        <v>CA</v>
      </c>
    </row>
    <row r="59" spans="26:43" x14ac:dyDescent="0.25">
      <c r="Z59" s="8">
        <v>44773</v>
      </c>
      <c r="AA59" s="2" t="s">
        <v>8</v>
      </c>
      <c r="AB59" s="7">
        <f>SUMIFS(fSales[Sale],fSales[Date],"&gt;"&amp;EOMONTH(Z59,-1),fSales[Date],"&lt;="&amp;Z59,fSales[Product],AA59)</f>
        <v>14346.05</v>
      </c>
      <c r="AJ59" s="3">
        <v>45253</v>
      </c>
      <c r="AK59">
        <v>2</v>
      </c>
      <c r="AL59">
        <v>4</v>
      </c>
      <c r="AM59">
        <v>31</v>
      </c>
      <c r="AN59">
        <f>_xlfn.XLOOKUP(fSales[[#This Row],[ProductID]],dProduct[ProductID],dProduct[Price])*fSales[[#This Row],[Units]]</f>
        <v>928.44999999999993</v>
      </c>
      <c r="AO59" t="str">
        <f>_xlfn.XLOOKUP(fSales[[#This Row],[ProductID]],dProduct[ProductID],dProduct[Product])</f>
        <v>Carlota</v>
      </c>
      <c r="AP59" t="str">
        <f>_xlfn.XLOOKUP(fSales[[#This Row],[ProductID]],dProduct[ProductID],dProduct[Supplier])</f>
        <v>Gel Booms</v>
      </c>
      <c r="AQ59" t="str">
        <f>_xlfn.XLOOKUP(fSales[[#This Row],[SalesRepID]],dSalesRep[SalesRepID],dSalesRep[Region])</f>
        <v>WA</v>
      </c>
    </row>
    <row r="60" spans="26:43" x14ac:dyDescent="0.25">
      <c r="Z60" s="8">
        <v>44804</v>
      </c>
      <c r="AA60" s="2" t="s">
        <v>8</v>
      </c>
      <c r="AB60" s="7">
        <f>SUMIFS(fSales[Sale],fSales[Date],"&gt;"&amp;EOMONTH(Z60,-1),fSales[Date],"&lt;="&amp;Z60,fSales[Product],AA60)</f>
        <v>23780.3</v>
      </c>
      <c r="AJ60" s="3">
        <v>44952</v>
      </c>
      <c r="AK60">
        <v>2</v>
      </c>
      <c r="AL60">
        <v>1</v>
      </c>
      <c r="AM60">
        <v>196</v>
      </c>
      <c r="AN60">
        <f>_xlfn.XLOOKUP(fSales[[#This Row],[ProductID]],dProduct[ProductID],dProduct[Price])*fSales[[#This Row],[Units]]</f>
        <v>5870.2</v>
      </c>
      <c r="AO60" t="str">
        <f>_xlfn.XLOOKUP(fSales[[#This Row],[ProductID]],dProduct[ProductID],dProduct[Product])</f>
        <v>Carlota</v>
      </c>
      <c r="AP60" t="str">
        <f>_xlfn.XLOOKUP(fSales[[#This Row],[ProductID]],dProduct[ProductID],dProduct[Supplier])</f>
        <v>Gel Booms</v>
      </c>
      <c r="AQ60" t="str">
        <f>_xlfn.XLOOKUP(fSales[[#This Row],[SalesRepID]],dSalesRep[SalesRepID],dSalesRep[Region])</f>
        <v>CA</v>
      </c>
    </row>
    <row r="61" spans="26:43" x14ac:dyDescent="0.25">
      <c r="Z61" s="8">
        <v>44834</v>
      </c>
      <c r="AA61" s="2" t="s">
        <v>8</v>
      </c>
      <c r="AB61" s="7">
        <f>SUMIFS(fSales[Sale],fSales[Date],"&gt;"&amp;EOMONTH(Z61,-1),fSales[Date],"&lt;="&amp;Z61,fSales[Product],AA61)</f>
        <v>18778.649999999998</v>
      </c>
      <c r="AJ61" s="3">
        <v>44883</v>
      </c>
      <c r="AK61">
        <v>2</v>
      </c>
      <c r="AL61">
        <v>1</v>
      </c>
      <c r="AM61">
        <v>6</v>
      </c>
      <c r="AN61">
        <f>_xlfn.XLOOKUP(fSales[[#This Row],[ProductID]],dProduct[ProductID],dProduct[Price])*fSales[[#This Row],[Units]]</f>
        <v>179.7</v>
      </c>
      <c r="AO61" t="str">
        <f>_xlfn.XLOOKUP(fSales[[#This Row],[ProductID]],dProduct[ProductID],dProduct[Product])</f>
        <v>Carlota</v>
      </c>
      <c r="AP61" t="str">
        <f>_xlfn.XLOOKUP(fSales[[#This Row],[ProductID]],dProduct[ProductID],dProduct[Supplier])</f>
        <v>Gel Booms</v>
      </c>
      <c r="AQ61" t="str">
        <f>_xlfn.XLOOKUP(fSales[[#This Row],[SalesRepID]],dSalesRep[SalesRepID],dSalesRep[Region])</f>
        <v>CA</v>
      </c>
    </row>
    <row r="62" spans="26:43" x14ac:dyDescent="0.25">
      <c r="Z62" s="8">
        <v>44865</v>
      </c>
      <c r="AA62" s="2" t="s">
        <v>8</v>
      </c>
      <c r="AB62" s="7">
        <f>SUMIFS(fSales[Sale],fSales[Date],"&gt;"&amp;EOMONTH(Z62,-1),fSales[Date],"&lt;="&amp;Z62,fSales[Product],AA62)</f>
        <v>9434.2499999999982</v>
      </c>
      <c r="AJ62" s="3">
        <v>45273</v>
      </c>
      <c r="AK62">
        <v>2</v>
      </c>
      <c r="AL62">
        <v>3</v>
      </c>
      <c r="AM62">
        <v>110</v>
      </c>
      <c r="AN62">
        <f>_xlfn.XLOOKUP(fSales[[#This Row],[ProductID]],dProduct[ProductID],dProduct[Price])*fSales[[#This Row],[Units]]</f>
        <v>3294.5</v>
      </c>
      <c r="AO62" t="str">
        <f>_xlfn.XLOOKUP(fSales[[#This Row],[ProductID]],dProduct[ProductID],dProduct[Product])</f>
        <v>Carlota</v>
      </c>
      <c r="AP62" t="str">
        <f>_xlfn.XLOOKUP(fSales[[#This Row],[ProductID]],dProduct[ProductID],dProduct[Supplier])</f>
        <v>Gel Booms</v>
      </c>
      <c r="AQ62" t="str">
        <f>_xlfn.XLOOKUP(fSales[[#This Row],[SalesRepID]],dSalesRep[SalesRepID],dSalesRep[Region])</f>
        <v>WA</v>
      </c>
    </row>
    <row r="63" spans="26:43" x14ac:dyDescent="0.25">
      <c r="Z63" s="8">
        <v>44895</v>
      </c>
      <c r="AA63" s="2" t="s">
        <v>8</v>
      </c>
      <c r="AB63" s="7">
        <f>SUMIFS(fSales[Sale],fSales[Date],"&gt;"&amp;EOMONTH(Z63,-1),fSales[Date],"&lt;="&amp;Z63,fSales[Product],AA63)</f>
        <v>50615.500000000007</v>
      </c>
      <c r="AJ63" s="3">
        <v>44903</v>
      </c>
      <c r="AK63">
        <v>1</v>
      </c>
      <c r="AL63">
        <v>1</v>
      </c>
      <c r="AM63">
        <v>26</v>
      </c>
      <c r="AN63">
        <f>_xlfn.XLOOKUP(fSales[[#This Row],[ProductID]],dProduct[ProductID],dProduct[Price])*fSales[[#This Row],[Units]]</f>
        <v>1142.7</v>
      </c>
      <c r="AO63" t="str">
        <f>_xlfn.XLOOKUP(fSales[[#This Row],[ProductID]],dProduct[ProductID],dProduct[Product])</f>
        <v>Quad</v>
      </c>
      <c r="AP63" t="str">
        <f>_xlfn.XLOOKUP(fSales[[#This Row],[ProductID]],dProduct[ProductID],dProduct[Supplier])</f>
        <v>Gel Booms</v>
      </c>
      <c r="AQ63" t="str">
        <f>_xlfn.XLOOKUP(fSales[[#This Row],[SalesRepID]],dSalesRep[SalesRepID],dSalesRep[Region])</f>
        <v>CA</v>
      </c>
    </row>
    <row r="64" spans="26:43" x14ac:dyDescent="0.25">
      <c r="Z64" s="8">
        <v>44926</v>
      </c>
      <c r="AA64" s="2" t="s">
        <v>8</v>
      </c>
      <c r="AB64" s="7">
        <f>SUMIFS(fSales[Sale],fSales[Date],"&gt;"&amp;EOMONTH(Z64,-1),fSales[Date],"&lt;="&amp;Z64,fSales[Product],AA64)</f>
        <v>56455.75</v>
      </c>
      <c r="AJ64" s="3">
        <v>44533</v>
      </c>
      <c r="AK64">
        <v>2</v>
      </c>
      <c r="AL64">
        <v>4</v>
      </c>
      <c r="AM64">
        <v>80</v>
      </c>
      <c r="AN64">
        <f>_xlfn.XLOOKUP(fSales[[#This Row],[ProductID]],dProduct[ProductID],dProduct[Price])*fSales[[#This Row],[Units]]</f>
        <v>2396</v>
      </c>
      <c r="AO64" t="str">
        <f>_xlfn.XLOOKUP(fSales[[#This Row],[ProductID]],dProduct[ProductID],dProduct[Product])</f>
        <v>Carlota</v>
      </c>
      <c r="AP64" t="str">
        <f>_xlfn.XLOOKUP(fSales[[#This Row],[ProductID]],dProduct[ProductID],dProduct[Supplier])</f>
        <v>Gel Booms</v>
      </c>
      <c r="AQ64" t="str">
        <f>_xlfn.XLOOKUP(fSales[[#This Row],[SalesRepID]],dSalesRep[SalesRepID],dSalesRep[Region])</f>
        <v>WA</v>
      </c>
    </row>
    <row r="65" spans="26:43" x14ac:dyDescent="0.25">
      <c r="Z65" s="8">
        <v>44957</v>
      </c>
      <c r="AA65" s="2" t="s">
        <v>8</v>
      </c>
      <c r="AB65" s="7">
        <f>SUMIFS(fSales[Sale],fSales[Date],"&gt;"&amp;EOMONTH(Z65,-1),fSales[Date],"&lt;="&amp;Z65,fSales[Product],AA65)</f>
        <v>14675.5</v>
      </c>
      <c r="AJ65" s="3">
        <v>45208</v>
      </c>
      <c r="AK65">
        <v>2</v>
      </c>
      <c r="AL65">
        <v>2</v>
      </c>
      <c r="AM65">
        <v>70</v>
      </c>
      <c r="AN65">
        <f>_xlfn.XLOOKUP(fSales[[#This Row],[ProductID]],dProduct[ProductID],dProduct[Price])*fSales[[#This Row],[Units]]</f>
        <v>2096.5</v>
      </c>
      <c r="AO65" t="str">
        <f>_xlfn.XLOOKUP(fSales[[#This Row],[ProductID]],dProduct[ProductID],dProduct[Product])</f>
        <v>Carlota</v>
      </c>
      <c r="AP65" t="str">
        <f>_xlfn.XLOOKUP(fSales[[#This Row],[ProductID]],dProduct[ProductID],dProduct[Supplier])</f>
        <v>Gel Booms</v>
      </c>
      <c r="AQ65" t="str">
        <f>_xlfn.XLOOKUP(fSales[[#This Row],[SalesRepID]],dSalesRep[SalesRepID],dSalesRep[Region])</f>
        <v>CA</v>
      </c>
    </row>
    <row r="66" spans="26:43" x14ac:dyDescent="0.25">
      <c r="Z66" s="8">
        <v>44985</v>
      </c>
      <c r="AA66" s="2" t="s">
        <v>8</v>
      </c>
      <c r="AB66" s="7">
        <f>SUMIFS(fSales[Sale],fSales[Date],"&gt;"&amp;EOMONTH(Z66,-1),fSales[Date],"&lt;="&amp;Z66,fSales[Product],AA66)</f>
        <v>9733.75</v>
      </c>
      <c r="AJ66" s="3">
        <v>45192</v>
      </c>
      <c r="AK66">
        <v>2</v>
      </c>
      <c r="AL66">
        <v>4</v>
      </c>
      <c r="AM66">
        <v>28</v>
      </c>
      <c r="AN66">
        <f>_xlfn.XLOOKUP(fSales[[#This Row],[ProductID]],dProduct[ProductID],dProduct[Price])*fSales[[#This Row],[Units]]</f>
        <v>838.6</v>
      </c>
      <c r="AO66" t="str">
        <f>_xlfn.XLOOKUP(fSales[[#This Row],[ProductID]],dProduct[ProductID],dProduct[Product])</f>
        <v>Carlota</v>
      </c>
      <c r="AP66" t="str">
        <f>_xlfn.XLOOKUP(fSales[[#This Row],[ProductID]],dProduct[ProductID],dProduct[Supplier])</f>
        <v>Gel Booms</v>
      </c>
      <c r="AQ66" t="str">
        <f>_xlfn.XLOOKUP(fSales[[#This Row],[SalesRepID]],dSalesRep[SalesRepID],dSalesRep[Region])</f>
        <v>WA</v>
      </c>
    </row>
    <row r="67" spans="26:43" x14ac:dyDescent="0.25">
      <c r="Z67" s="8">
        <v>45016</v>
      </c>
      <c r="AA67" s="2" t="s">
        <v>8</v>
      </c>
      <c r="AB67" s="7">
        <f>SUMIFS(fSales[Sale],fSales[Date],"&gt;"&amp;EOMONTH(Z67,-1),fSales[Date],"&lt;="&amp;Z67,fSales[Product],AA67)</f>
        <v>11740.4</v>
      </c>
      <c r="AJ67" s="3">
        <v>45279</v>
      </c>
      <c r="AK67">
        <v>2</v>
      </c>
      <c r="AL67">
        <v>2</v>
      </c>
      <c r="AM67">
        <v>80</v>
      </c>
      <c r="AN67">
        <f>_xlfn.XLOOKUP(fSales[[#This Row],[ProductID]],dProduct[ProductID],dProduct[Price])*fSales[[#This Row],[Units]]</f>
        <v>2396</v>
      </c>
      <c r="AO67" t="str">
        <f>_xlfn.XLOOKUP(fSales[[#This Row],[ProductID]],dProduct[ProductID],dProduct[Product])</f>
        <v>Carlota</v>
      </c>
      <c r="AP67" t="str">
        <f>_xlfn.XLOOKUP(fSales[[#This Row],[ProductID]],dProduct[ProductID],dProduct[Supplier])</f>
        <v>Gel Booms</v>
      </c>
      <c r="AQ67" t="str">
        <f>_xlfn.XLOOKUP(fSales[[#This Row],[SalesRepID]],dSalesRep[SalesRepID],dSalesRep[Region])</f>
        <v>CA</v>
      </c>
    </row>
    <row r="68" spans="26:43" x14ac:dyDescent="0.25">
      <c r="Z68" s="8">
        <v>45046</v>
      </c>
      <c r="AA68" s="2" t="s">
        <v>8</v>
      </c>
      <c r="AB68" s="7">
        <f>SUMIFS(fSales[Sale],fSales[Date],"&gt;"&amp;EOMONTH(Z68,-1),fSales[Date],"&lt;="&amp;Z68,fSales[Product],AA68)</f>
        <v>27763.65</v>
      </c>
      <c r="AJ68" s="3">
        <v>45103</v>
      </c>
      <c r="AK68">
        <v>1</v>
      </c>
      <c r="AL68">
        <v>4</v>
      </c>
      <c r="AM68">
        <v>6</v>
      </c>
      <c r="AN68">
        <f>_xlfn.XLOOKUP(fSales[[#This Row],[ProductID]],dProduct[ProductID],dProduct[Price])*fSales[[#This Row],[Units]]</f>
        <v>263.70000000000005</v>
      </c>
      <c r="AO68" t="str">
        <f>_xlfn.XLOOKUP(fSales[[#This Row],[ProductID]],dProduct[ProductID],dProduct[Product])</f>
        <v>Quad</v>
      </c>
      <c r="AP68" t="str">
        <f>_xlfn.XLOOKUP(fSales[[#This Row],[ProductID]],dProduct[ProductID],dProduct[Supplier])</f>
        <v>Gel Booms</v>
      </c>
      <c r="AQ68" t="str">
        <f>_xlfn.XLOOKUP(fSales[[#This Row],[SalesRepID]],dSalesRep[SalesRepID],dSalesRep[Region])</f>
        <v>WA</v>
      </c>
    </row>
    <row r="69" spans="26:43" x14ac:dyDescent="0.25">
      <c r="Z69" s="8">
        <v>45077</v>
      </c>
      <c r="AA69" s="2" t="s">
        <v>8</v>
      </c>
      <c r="AB69" s="7">
        <f>SUMIFS(fSales[Sale],fSales[Date],"&gt;"&amp;EOMONTH(Z69,-1),fSales[Date],"&lt;="&amp;Z69,fSales[Product],AA69)</f>
        <v>11261.2</v>
      </c>
      <c r="AJ69" s="3">
        <v>45224</v>
      </c>
      <c r="AK69">
        <v>3</v>
      </c>
      <c r="AL69">
        <v>4</v>
      </c>
      <c r="AM69">
        <v>201</v>
      </c>
      <c r="AN69">
        <f>_xlfn.XLOOKUP(fSales[[#This Row],[ProductID]],dProduct[ProductID],dProduct[Price])*fSales[[#This Row],[Units]]</f>
        <v>5215.95</v>
      </c>
      <c r="AO69" t="str">
        <f>_xlfn.XLOOKUP(fSales[[#This Row],[ProductID]],dProduct[ProductID],dProduct[Product])</f>
        <v>Aspen</v>
      </c>
      <c r="AP69" t="str">
        <f>_xlfn.XLOOKUP(fSales[[#This Row],[ProductID]],dProduct[ProductID],dProduct[Supplier])</f>
        <v>Colorado Booms</v>
      </c>
      <c r="AQ69" t="str">
        <f>_xlfn.XLOOKUP(fSales[[#This Row],[SalesRepID]],dSalesRep[SalesRepID],dSalesRep[Region])</f>
        <v>WA</v>
      </c>
    </row>
    <row r="70" spans="26:43" x14ac:dyDescent="0.25">
      <c r="Z70" s="8">
        <v>45107</v>
      </c>
      <c r="AA70" s="2" t="s">
        <v>8</v>
      </c>
      <c r="AB70" s="7">
        <f>SUMIFS(fSales[Sale],fSales[Date],"&gt;"&amp;EOMONTH(Z70,-1),fSales[Date],"&lt;="&amp;Z70,fSales[Product],AA70)</f>
        <v>5450.9</v>
      </c>
      <c r="AJ70" s="3">
        <v>44445</v>
      </c>
      <c r="AK70">
        <v>2</v>
      </c>
      <c r="AL70">
        <v>2</v>
      </c>
      <c r="AM70">
        <v>77</v>
      </c>
      <c r="AN70">
        <f>_xlfn.XLOOKUP(fSales[[#This Row],[ProductID]],dProduct[ProductID],dProduct[Price])*fSales[[#This Row],[Units]]</f>
        <v>2306.15</v>
      </c>
      <c r="AO70" t="str">
        <f>_xlfn.XLOOKUP(fSales[[#This Row],[ProductID]],dProduct[ProductID],dProduct[Product])</f>
        <v>Carlota</v>
      </c>
      <c r="AP70" t="str">
        <f>_xlfn.XLOOKUP(fSales[[#This Row],[ProductID]],dProduct[ProductID],dProduct[Supplier])</f>
        <v>Gel Booms</v>
      </c>
      <c r="AQ70" t="str">
        <f>_xlfn.XLOOKUP(fSales[[#This Row],[SalesRepID]],dSalesRep[SalesRepID],dSalesRep[Region])</f>
        <v>CA</v>
      </c>
    </row>
    <row r="71" spans="26:43" x14ac:dyDescent="0.25">
      <c r="Z71" s="8">
        <v>45138</v>
      </c>
      <c r="AA71" s="2" t="s">
        <v>8</v>
      </c>
      <c r="AB71" s="7">
        <f>SUMIFS(fSales[Sale],fSales[Date],"&gt;"&amp;EOMONTH(Z71,-1),fSales[Date],"&lt;="&amp;Z71,fSales[Product],AA71)</f>
        <v>18688.8</v>
      </c>
      <c r="AJ71" s="3">
        <v>45223</v>
      </c>
      <c r="AK71">
        <v>4</v>
      </c>
      <c r="AL71">
        <v>2</v>
      </c>
      <c r="AM71">
        <v>62</v>
      </c>
      <c r="AN71">
        <f>_xlfn.XLOOKUP(fSales[[#This Row],[ProductID]],dProduct[ProductID],dProduct[Price])*fSales[[#This Row],[Units]]</f>
        <v>1484.8999999999999</v>
      </c>
      <c r="AO71" t="str">
        <f>_xlfn.XLOOKUP(fSales[[#This Row],[ProductID]],dProduct[ProductID],dProduct[Product])</f>
        <v>Yanaki</v>
      </c>
      <c r="AP71" t="str">
        <f>_xlfn.XLOOKUP(fSales[[#This Row],[ProductID]],dProduct[ProductID],dProduct[Supplier])</f>
        <v>Colorado Booms</v>
      </c>
      <c r="AQ71" t="str">
        <f>_xlfn.XLOOKUP(fSales[[#This Row],[SalesRepID]],dSalesRep[SalesRepID],dSalesRep[Region])</f>
        <v>CA</v>
      </c>
    </row>
    <row r="72" spans="26:43" x14ac:dyDescent="0.25">
      <c r="Z72" s="8">
        <v>45169</v>
      </c>
      <c r="AA72" s="2" t="s">
        <v>8</v>
      </c>
      <c r="AB72" s="7">
        <f>SUMIFS(fSales[Sale],fSales[Date],"&gt;"&amp;EOMONTH(Z72,-1),fSales[Date],"&lt;="&amp;Z72,fSales[Product],AA72)</f>
        <v>30489.100000000002</v>
      </c>
      <c r="AJ72" s="3">
        <v>45228</v>
      </c>
      <c r="AK72">
        <v>2</v>
      </c>
      <c r="AL72">
        <v>2</v>
      </c>
      <c r="AM72">
        <v>103</v>
      </c>
      <c r="AN72">
        <f>_xlfn.XLOOKUP(fSales[[#This Row],[ProductID]],dProduct[ProductID],dProduct[Price])*fSales[[#This Row],[Units]]</f>
        <v>3084.85</v>
      </c>
      <c r="AO72" t="str">
        <f>_xlfn.XLOOKUP(fSales[[#This Row],[ProductID]],dProduct[ProductID],dProduct[Product])</f>
        <v>Carlota</v>
      </c>
      <c r="AP72" t="str">
        <f>_xlfn.XLOOKUP(fSales[[#This Row],[ProductID]],dProduct[ProductID],dProduct[Supplier])</f>
        <v>Gel Booms</v>
      </c>
      <c r="AQ72" t="str">
        <f>_xlfn.XLOOKUP(fSales[[#This Row],[SalesRepID]],dSalesRep[SalesRepID],dSalesRep[Region])</f>
        <v>CA</v>
      </c>
    </row>
    <row r="73" spans="26:43" x14ac:dyDescent="0.25">
      <c r="Z73" s="8">
        <v>45199</v>
      </c>
      <c r="AA73" s="2" t="s">
        <v>8</v>
      </c>
      <c r="AB73" s="7">
        <f>SUMIFS(fSales[Sale],fSales[Date],"&gt;"&amp;EOMONTH(Z73,-1),fSales[Date],"&lt;="&amp;Z73,fSales[Product],AA73)</f>
        <v>39533.999999999993</v>
      </c>
      <c r="AJ73" s="3">
        <v>45238</v>
      </c>
      <c r="AK73">
        <v>2</v>
      </c>
      <c r="AL73">
        <v>1</v>
      </c>
      <c r="AM73">
        <v>6</v>
      </c>
      <c r="AN73">
        <f>_xlfn.XLOOKUP(fSales[[#This Row],[ProductID]],dProduct[ProductID],dProduct[Price])*fSales[[#This Row],[Units]]</f>
        <v>179.7</v>
      </c>
      <c r="AO73" t="str">
        <f>_xlfn.XLOOKUP(fSales[[#This Row],[ProductID]],dProduct[ProductID],dProduct[Product])</f>
        <v>Carlota</v>
      </c>
      <c r="AP73" t="str">
        <f>_xlfn.XLOOKUP(fSales[[#This Row],[ProductID]],dProduct[ProductID],dProduct[Supplier])</f>
        <v>Gel Booms</v>
      </c>
      <c r="AQ73" t="str">
        <f>_xlfn.XLOOKUP(fSales[[#This Row],[SalesRepID]],dSalesRep[SalesRepID],dSalesRep[Region])</f>
        <v>CA</v>
      </c>
    </row>
    <row r="74" spans="26:43" x14ac:dyDescent="0.25">
      <c r="Z74" s="8">
        <v>45230</v>
      </c>
      <c r="AA74" s="2" t="s">
        <v>8</v>
      </c>
      <c r="AB74" s="7">
        <f>SUMIFS(fSales[Sale],fSales[Date],"&gt;"&amp;EOMONTH(Z74,-1),fSales[Date],"&lt;="&amp;Z74,fSales[Product],AA74)</f>
        <v>53700.350000000006</v>
      </c>
      <c r="AJ74" s="3">
        <v>44914</v>
      </c>
      <c r="AK74">
        <v>2</v>
      </c>
      <c r="AL74">
        <v>2</v>
      </c>
      <c r="AM74">
        <v>237</v>
      </c>
      <c r="AN74">
        <f>_xlfn.XLOOKUP(fSales[[#This Row],[ProductID]],dProduct[ProductID],dProduct[Price])*fSales[[#This Row],[Units]]</f>
        <v>7098.15</v>
      </c>
      <c r="AO74" t="str">
        <f>_xlfn.XLOOKUP(fSales[[#This Row],[ProductID]],dProduct[ProductID],dProduct[Product])</f>
        <v>Carlota</v>
      </c>
      <c r="AP74" t="str">
        <f>_xlfn.XLOOKUP(fSales[[#This Row],[ProductID]],dProduct[ProductID],dProduct[Supplier])</f>
        <v>Gel Booms</v>
      </c>
      <c r="AQ74" t="str">
        <f>_xlfn.XLOOKUP(fSales[[#This Row],[SalesRepID]],dSalesRep[SalesRepID],dSalesRep[Region])</f>
        <v>CA</v>
      </c>
    </row>
    <row r="75" spans="26:43" x14ac:dyDescent="0.25">
      <c r="Z75" s="8">
        <v>45260</v>
      </c>
      <c r="AA75" s="2" t="s">
        <v>8</v>
      </c>
      <c r="AB75" s="7">
        <f>SUMIFS(fSales[Sale],fSales[Date],"&gt;"&amp;EOMONTH(Z75,-1),fSales[Date],"&lt;="&amp;Z75,fSales[Product],AA75)</f>
        <v>65410.799999999981</v>
      </c>
      <c r="AJ75" s="3">
        <v>44476</v>
      </c>
      <c r="AK75">
        <v>3</v>
      </c>
      <c r="AL75">
        <v>3</v>
      </c>
      <c r="AM75">
        <v>90</v>
      </c>
      <c r="AN75">
        <f>_xlfn.XLOOKUP(fSales[[#This Row],[ProductID]],dProduct[ProductID],dProduct[Price])*fSales[[#This Row],[Units]]</f>
        <v>2335.5</v>
      </c>
      <c r="AO75" t="str">
        <f>_xlfn.XLOOKUP(fSales[[#This Row],[ProductID]],dProduct[ProductID],dProduct[Product])</f>
        <v>Aspen</v>
      </c>
      <c r="AP75" t="str">
        <f>_xlfn.XLOOKUP(fSales[[#This Row],[ProductID]],dProduct[ProductID],dProduct[Supplier])</f>
        <v>Colorado Booms</v>
      </c>
      <c r="AQ75" t="str">
        <f>_xlfn.XLOOKUP(fSales[[#This Row],[SalesRepID]],dSalesRep[SalesRepID],dSalesRep[Region])</f>
        <v>WA</v>
      </c>
    </row>
    <row r="76" spans="26:43" x14ac:dyDescent="0.25">
      <c r="Z76" s="8">
        <v>45291</v>
      </c>
      <c r="AA76" s="2" t="s">
        <v>8</v>
      </c>
      <c r="AB76" s="7">
        <f>SUMIFS(fSales[Sale],fSales[Date],"&gt;"&amp;EOMONTH(Z76,-1),fSales[Date],"&lt;="&amp;Z76,fSales[Product],AA76)</f>
        <v>86315.900000000009</v>
      </c>
      <c r="AJ76" s="3">
        <v>44431</v>
      </c>
      <c r="AK76">
        <v>3</v>
      </c>
      <c r="AL76">
        <v>2</v>
      </c>
      <c r="AM76">
        <v>2</v>
      </c>
      <c r="AN76">
        <f>_xlfn.XLOOKUP(fSales[[#This Row],[ProductID]],dProduct[ProductID],dProduct[Price])*fSales[[#This Row],[Units]]</f>
        <v>51.9</v>
      </c>
      <c r="AO76" t="str">
        <f>_xlfn.XLOOKUP(fSales[[#This Row],[ProductID]],dProduct[ProductID],dProduct[Product])</f>
        <v>Aspen</v>
      </c>
      <c r="AP76" t="str">
        <f>_xlfn.XLOOKUP(fSales[[#This Row],[ProductID]],dProduct[ProductID],dProduct[Supplier])</f>
        <v>Colorado Booms</v>
      </c>
      <c r="AQ76" t="str">
        <f>_xlfn.XLOOKUP(fSales[[#This Row],[SalesRepID]],dSalesRep[SalesRepID],dSalesRep[Region])</f>
        <v>CA</v>
      </c>
    </row>
    <row r="77" spans="26:43" x14ac:dyDescent="0.25">
      <c r="Z77" s="8">
        <v>44227</v>
      </c>
      <c r="AA77" s="2" t="s">
        <v>3</v>
      </c>
      <c r="AB77" s="7">
        <f>SUMIFS(fSales[Sale],fSales[Date],"&gt;"&amp;EOMONTH(Z77,-1),fSales[Date],"&lt;="&amp;Z77,fSales[Product],AA77)</f>
        <v>4746.6000000000004</v>
      </c>
      <c r="AJ77" s="3">
        <v>45277</v>
      </c>
      <c r="AK77">
        <v>4</v>
      </c>
      <c r="AL77">
        <v>4</v>
      </c>
      <c r="AM77">
        <v>6</v>
      </c>
      <c r="AN77">
        <f>_xlfn.XLOOKUP(fSales[[#This Row],[ProductID]],dProduct[ProductID],dProduct[Price])*fSales[[#This Row],[Units]]</f>
        <v>143.69999999999999</v>
      </c>
      <c r="AO77" t="str">
        <f>_xlfn.XLOOKUP(fSales[[#This Row],[ProductID]],dProduct[ProductID],dProduct[Product])</f>
        <v>Yanaki</v>
      </c>
      <c r="AP77" t="str">
        <f>_xlfn.XLOOKUP(fSales[[#This Row],[ProductID]],dProduct[ProductID],dProduct[Supplier])</f>
        <v>Colorado Booms</v>
      </c>
      <c r="AQ77" t="str">
        <f>_xlfn.XLOOKUP(fSales[[#This Row],[SalesRepID]],dSalesRep[SalesRepID],dSalesRep[Region])</f>
        <v>WA</v>
      </c>
    </row>
    <row r="78" spans="26:43" x14ac:dyDescent="0.25">
      <c r="Z78" s="8">
        <v>44255</v>
      </c>
      <c r="AA78" s="2" t="s">
        <v>3</v>
      </c>
      <c r="AB78" s="7">
        <f>SUMIFS(fSales[Sale],fSales[Date],"&gt;"&amp;EOMONTH(Z78,-1),fSales[Date],"&lt;="&amp;Z78,fSales[Product],AA78)</f>
        <v>0</v>
      </c>
      <c r="AJ78" s="3">
        <v>44922</v>
      </c>
      <c r="AK78">
        <v>4</v>
      </c>
      <c r="AL78">
        <v>2</v>
      </c>
      <c r="AM78">
        <v>61</v>
      </c>
      <c r="AN78">
        <f>_xlfn.XLOOKUP(fSales[[#This Row],[ProductID]],dProduct[ProductID],dProduct[Price])*fSales[[#This Row],[Units]]</f>
        <v>1460.95</v>
      </c>
      <c r="AO78" t="str">
        <f>_xlfn.XLOOKUP(fSales[[#This Row],[ProductID]],dProduct[ProductID],dProduct[Product])</f>
        <v>Yanaki</v>
      </c>
      <c r="AP78" t="str">
        <f>_xlfn.XLOOKUP(fSales[[#This Row],[ProductID]],dProduct[ProductID],dProduct[Supplier])</f>
        <v>Colorado Booms</v>
      </c>
      <c r="AQ78" t="str">
        <f>_xlfn.XLOOKUP(fSales[[#This Row],[SalesRepID]],dSalesRep[SalesRepID],dSalesRep[Region])</f>
        <v>CA</v>
      </c>
    </row>
    <row r="79" spans="26:43" x14ac:dyDescent="0.25">
      <c r="Z79" s="8">
        <v>44286</v>
      </c>
      <c r="AA79" s="2" t="s">
        <v>3</v>
      </c>
      <c r="AB79" s="7">
        <f>SUMIFS(fSales[Sale],fSales[Date],"&gt;"&amp;EOMONTH(Z79,-1),fSales[Date],"&lt;="&amp;Z79,fSales[Product],AA79)</f>
        <v>0</v>
      </c>
      <c r="AJ79" s="3">
        <v>45109</v>
      </c>
      <c r="AK79">
        <v>4</v>
      </c>
      <c r="AL79">
        <v>4</v>
      </c>
      <c r="AM79">
        <v>74</v>
      </c>
      <c r="AN79">
        <f>_xlfn.XLOOKUP(fSales[[#This Row],[ProductID]],dProduct[ProductID],dProduct[Price])*fSales[[#This Row],[Units]]</f>
        <v>1772.3</v>
      </c>
      <c r="AO79" t="str">
        <f>_xlfn.XLOOKUP(fSales[[#This Row],[ProductID]],dProduct[ProductID],dProduct[Product])</f>
        <v>Yanaki</v>
      </c>
      <c r="AP79" t="str">
        <f>_xlfn.XLOOKUP(fSales[[#This Row],[ProductID]],dProduct[ProductID],dProduct[Supplier])</f>
        <v>Colorado Booms</v>
      </c>
      <c r="AQ79" t="str">
        <f>_xlfn.XLOOKUP(fSales[[#This Row],[SalesRepID]],dSalesRep[SalesRepID],dSalesRep[Region])</f>
        <v>WA</v>
      </c>
    </row>
    <row r="80" spans="26:43" x14ac:dyDescent="0.25">
      <c r="Z80" s="8">
        <v>44316</v>
      </c>
      <c r="AA80" s="2" t="s">
        <v>3</v>
      </c>
      <c r="AB80" s="7">
        <f>SUMIFS(fSales[Sale],fSales[Date],"&gt;"&amp;EOMONTH(Z80,-1),fSales[Date],"&lt;="&amp;Z80,fSales[Product],AA80)</f>
        <v>1933.8000000000002</v>
      </c>
      <c r="AJ80" s="3">
        <v>44446</v>
      </c>
      <c r="AK80">
        <v>1</v>
      </c>
      <c r="AL80">
        <v>4</v>
      </c>
      <c r="AM80">
        <v>116</v>
      </c>
      <c r="AN80">
        <f>_xlfn.XLOOKUP(fSales[[#This Row],[ProductID]],dProduct[ProductID],dProduct[Price])*fSales[[#This Row],[Units]]</f>
        <v>5098.2000000000007</v>
      </c>
      <c r="AO80" t="str">
        <f>_xlfn.XLOOKUP(fSales[[#This Row],[ProductID]],dProduct[ProductID],dProduct[Product])</f>
        <v>Quad</v>
      </c>
      <c r="AP80" t="str">
        <f>_xlfn.XLOOKUP(fSales[[#This Row],[ProductID]],dProduct[ProductID],dProduct[Supplier])</f>
        <v>Gel Booms</v>
      </c>
      <c r="AQ80" t="str">
        <f>_xlfn.XLOOKUP(fSales[[#This Row],[SalesRepID]],dSalesRep[SalesRepID],dSalesRep[Region])</f>
        <v>WA</v>
      </c>
    </row>
    <row r="81" spans="26:43" x14ac:dyDescent="0.25">
      <c r="Z81" s="8">
        <v>44347</v>
      </c>
      <c r="AA81" s="2" t="s">
        <v>3</v>
      </c>
      <c r="AB81" s="7">
        <f>SUMIFS(fSales[Sale],fSales[Date],"&gt;"&amp;EOMONTH(Z81,-1),fSales[Date],"&lt;="&amp;Z81,fSales[Product],AA81)</f>
        <v>483.45000000000005</v>
      </c>
      <c r="AJ81" s="3">
        <v>44548</v>
      </c>
      <c r="AK81">
        <v>4</v>
      </c>
      <c r="AL81">
        <v>3</v>
      </c>
      <c r="AM81">
        <v>1</v>
      </c>
      <c r="AN81">
        <f>_xlfn.XLOOKUP(fSales[[#This Row],[ProductID]],dProduct[ProductID],dProduct[Price])*fSales[[#This Row],[Units]]</f>
        <v>23.95</v>
      </c>
      <c r="AO81" t="str">
        <f>_xlfn.XLOOKUP(fSales[[#This Row],[ProductID]],dProduct[ProductID],dProduct[Product])</f>
        <v>Yanaki</v>
      </c>
      <c r="AP81" t="str">
        <f>_xlfn.XLOOKUP(fSales[[#This Row],[ProductID]],dProduct[ProductID],dProduct[Supplier])</f>
        <v>Colorado Booms</v>
      </c>
      <c r="AQ81" t="str">
        <f>_xlfn.XLOOKUP(fSales[[#This Row],[SalesRepID]],dSalesRep[SalesRepID],dSalesRep[Region])</f>
        <v>WA</v>
      </c>
    </row>
    <row r="82" spans="26:43" x14ac:dyDescent="0.25">
      <c r="Z82" s="8">
        <v>44377</v>
      </c>
      <c r="AA82" s="2" t="s">
        <v>3</v>
      </c>
      <c r="AB82" s="7">
        <f>SUMIFS(fSales[Sale],fSales[Date],"&gt;"&amp;EOMONTH(Z82,-1),fSales[Date],"&lt;="&amp;Z82,fSales[Product],AA82)</f>
        <v>0</v>
      </c>
      <c r="AJ82" s="3">
        <v>45174</v>
      </c>
      <c r="AK82">
        <v>2</v>
      </c>
      <c r="AL82">
        <v>4</v>
      </c>
      <c r="AM82">
        <v>119</v>
      </c>
      <c r="AN82">
        <f>_xlfn.XLOOKUP(fSales[[#This Row],[ProductID]],dProduct[ProductID],dProduct[Price])*fSales[[#This Row],[Units]]</f>
        <v>3564.0499999999997</v>
      </c>
      <c r="AO82" t="str">
        <f>_xlfn.XLOOKUP(fSales[[#This Row],[ProductID]],dProduct[ProductID],dProduct[Product])</f>
        <v>Carlota</v>
      </c>
      <c r="AP82" t="str">
        <f>_xlfn.XLOOKUP(fSales[[#This Row],[ProductID]],dProduct[ProductID],dProduct[Supplier])</f>
        <v>Gel Booms</v>
      </c>
      <c r="AQ82" t="str">
        <f>_xlfn.XLOOKUP(fSales[[#This Row],[SalesRepID]],dSalesRep[SalesRepID],dSalesRep[Region])</f>
        <v>WA</v>
      </c>
    </row>
    <row r="83" spans="26:43" x14ac:dyDescent="0.25">
      <c r="Z83" s="8">
        <v>44408</v>
      </c>
      <c r="AA83" s="2" t="s">
        <v>3</v>
      </c>
      <c r="AB83" s="7">
        <f>SUMIFS(fSales[Sale],fSales[Date],"&gt;"&amp;EOMONTH(Z83,-1),fSales[Date],"&lt;="&amp;Z83,fSales[Product],AA83)</f>
        <v>5142.1499999999996</v>
      </c>
      <c r="AJ83" s="3">
        <v>44521</v>
      </c>
      <c r="AK83">
        <v>2</v>
      </c>
      <c r="AL83">
        <v>2</v>
      </c>
      <c r="AM83">
        <v>279</v>
      </c>
      <c r="AN83">
        <f>_xlfn.XLOOKUP(fSales[[#This Row],[ProductID]],dProduct[ProductID],dProduct[Price])*fSales[[#This Row],[Units]]</f>
        <v>8356.0499999999993</v>
      </c>
      <c r="AO83" t="str">
        <f>_xlfn.XLOOKUP(fSales[[#This Row],[ProductID]],dProduct[ProductID],dProduct[Product])</f>
        <v>Carlota</v>
      </c>
      <c r="AP83" t="str">
        <f>_xlfn.XLOOKUP(fSales[[#This Row],[ProductID]],dProduct[ProductID],dProduct[Supplier])</f>
        <v>Gel Booms</v>
      </c>
      <c r="AQ83" t="str">
        <f>_xlfn.XLOOKUP(fSales[[#This Row],[SalesRepID]],dSalesRep[SalesRepID],dSalesRep[Region])</f>
        <v>CA</v>
      </c>
    </row>
    <row r="84" spans="26:43" x14ac:dyDescent="0.25">
      <c r="Z84" s="8">
        <v>44439</v>
      </c>
      <c r="AA84" s="2" t="s">
        <v>3</v>
      </c>
      <c r="AB84" s="7">
        <f>SUMIFS(fSales[Sale],fSales[Date],"&gt;"&amp;EOMONTH(Z84,-1),fSales[Date],"&lt;="&amp;Z84,fSales[Product],AA84)</f>
        <v>3076.5</v>
      </c>
      <c r="AJ84" s="3">
        <v>44530</v>
      </c>
      <c r="AK84">
        <v>2</v>
      </c>
      <c r="AL84">
        <v>4</v>
      </c>
      <c r="AM84">
        <v>1</v>
      </c>
      <c r="AN84">
        <f>_xlfn.XLOOKUP(fSales[[#This Row],[ProductID]],dProduct[ProductID],dProduct[Price])*fSales[[#This Row],[Units]]</f>
        <v>29.95</v>
      </c>
      <c r="AO84" t="str">
        <f>_xlfn.XLOOKUP(fSales[[#This Row],[ProductID]],dProduct[ProductID],dProduct[Product])</f>
        <v>Carlota</v>
      </c>
      <c r="AP84" t="str">
        <f>_xlfn.XLOOKUP(fSales[[#This Row],[ProductID]],dProduct[ProductID],dProduct[Supplier])</f>
        <v>Gel Booms</v>
      </c>
      <c r="AQ84" t="str">
        <f>_xlfn.XLOOKUP(fSales[[#This Row],[SalesRepID]],dSalesRep[SalesRepID],dSalesRep[Region])</f>
        <v>WA</v>
      </c>
    </row>
    <row r="85" spans="26:43" x14ac:dyDescent="0.25">
      <c r="Z85" s="8">
        <v>44469</v>
      </c>
      <c r="AA85" s="2" t="s">
        <v>3</v>
      </c>
      <c r="AB85" s="7">
        <f>SUMIFS(fSales[Sale],fSales[Date],"&gt;"&amp;EOMONTH(Z85,-1),fSales[Date],"&lt;="&amp;Z85,fSales[Product],AA85)</f>
        <v>8877.9000000000015</v>
      </c>
      <c r="AJ85" s="3">
        <v>45190</v>
      </c>
      <c r="AK85">
        <v>2</v>
      </c>
      <c r="AL85">
        <v>4</v>
      </c>
      <c r="AM85">
        <v>242</v>
      </c>
      <c r="AN85">
        <f>_xlfn.XLOOKUP(fSales[[#This Row],[ProductID]],dProduct[ProductID],dProduct[Price])*fSales[[#This Row],[Units]]</f>
        <v>7247.9</v>
      </c>
      <c r="AO85" t="str">
        <f>_xlfn.XLOOKUP(fSales[[#This Row],[ProductID]],dProduct[ProductID],dProduct[Product])</f>
        <v>Carlota</v>
      </c>
      <c r="AP85" t="str">
        <f>_xlfn.XLOOKUP(fSales[[#This Row],[ProductID]],dProduct[ProductID],dProduct[Supplier])</f>
        <v>Gel Booms</v>
      </c>
      <c r="AQ85" t="str">
        <f>_xlfn.XLOOKUP(fSales[[#This Row],[SalesRepID]],dSalesRep[SalesRepID],dSalesRep[Region])</f>
        <v>WA</v>
      </c>
    </row>
    <row r="86" spans="26:43" x14ac:dyDescent="0.25">
      <c r="Z86" s="8">
        <v>44500</v>
      </c>
      <c r="AA86" s="2" t="s">
        <v>3</v>
      </c>
      <c r="AB86" s="7">
        <f>SUMIFS(fSales[Sale],fSales[Date],"&gt;"&amp;EOMONTH(Z86,-1),fSales[Date],"&lt;="&amp;Z86,fSales[Product],AA86)</f>
        <v>307.65000000000003</v>
      </c>
      <c r="AJ86" s="3">
        <v>44564</v>
      </c>
      <c r="AK86">
        <v>3</v>
      </c>
      <c r="AL86">
        <v>1</v>
      </c>
      <c r="AM86">
        <v>3</v>
      </c>
      <c r="AN86">
        <f>_xlfn.XLOOKUP(fSales[[#This Row],[ProductID]],dProduct[ProductID],dProduct[Price])*fSales[[#This Row],[Units]]</f>
        <v>77.849999999999994</v>
      </c>
      <c r="AO86" t="str">
        <f>_xlfn.XLOOKUP(fSales[[#This Row],[ProductID]],dProduct[ProductID],dProduct[Product])</f>
        <v>Aspen</v>
      </c>
      <c r="AP86" t="str">
        <f>_xlfn.XLOOKUP(fSales[[#This Row],[ProductID]],dProduct[ProductID],dProduct[Supplier])</f>
        <v>Colorado Booms</v>
      </c>
      <c r="AQ86" t="str">
        <f>_xlfn.XLOOKUP(fSales[[#This Row],[SalesRepID]],dSalesRep[SalesRepID],dSalesRep[Region])</f>
        <v>CA</v>
      </c>
    </row>
    <row r="87" spans="26:43" x14ac:dyDescent="0.25">
      <c r="Z87" s="8">
        <v>44530</v>
      </c>
      <c r="AA87" s="2" t="s">
        <v>3</v>
      </c>
      <c r="AB87" s="7">
        <f>SUMIFS(fSales[Sale],fSales[Date],"&gt;"&amp;EOMONTH(Z87,-1),fSales[Date],"&lt;="&amp;Z87,fSales[Product],AA87)</f>
        <v>7163.8500000000013</v>
      </c>
      <c r="AJ87" s="3">
        <v>44771</v>
      </c>
      <c r="AK87">
        <v>1</v>
      </c>
      <c r="AL87">
        <v>4</v>
      </c>
      <c r="AM87">
        <v>3</v>
      </c>
      <c r="AN87">
        <f>_xlfn.XLOOKUP(fSales[[#This Row],[ProductID]],dProduct[ProductID],dProduct[Price])*fSales[[#This Row],[Units]]</f>
        <v>131.85000000000002</v>
      </c>
      <c r="AO87" t="str">
        <f>_xlfn.XLOOKUP(fSales[[#This Row],[ProductID]],dProduct[ProductID],dProduct[Product])</f>
        <v>Quad</v>
      </c>
      <c r="AP87" t="str">
        <f>_xlfn.XLOOKUP(fSales[[#This Row],[ProductID]],dProduct[ProductID],dProduct[Supplier])</f>
        <v>Gel Booms</v>
      </c>
      <c r="AQ87" t="str">
        <f>_xlfn.XLOOKUP(fSales[[#This Row],[SalesRepID]],dSalesRep[SalesRepID],dSalesRep[Region])</f>
        <v>WA</v>
      </c>
    </row>
    <row r="88" spans="26:43" x14ac:dyDescent="0.25">
      <c r="Z88" s="8">
        <v>44561</v>
      </c>
      <c r="AA88" s="2" t="s">
        <v>3</v>
      </c>
      <c r="AB88" s="7">
        <f>SUMIFS(fSales[Sale],fSales[Date],"&gt;"&amp;EOMONTH(Z88,-1),fSales[Date],"&lt;="&amp;Z88,fSales[Product],AA88)</f>
        <v>24040.649999999998</v>
      </c>
      <c r="AJ88" s="3">
        <v>44521</v>
      </c>
      <c r="AK88">
        <v>2</v>
      </c>
      <c r="AL88">
        <v>1</v>
      </c>
      <c r="AM88">
        <v>5</v>
      </c>
      <c r="AN88">
        <f>_xlfn.XLOOKUP(fSales[[#This Row],[ProductID]],dProduct[ProductID],dProduct[Price])*fSales[[#This Row],[Units]]</f>
        <v>149.75</v>
      </c>
      <c r="AO88" t="str">
        <f>_xlfn.XLOOKUP(fSales[[#This Row],[ProductID]],dProduct[ProductID],dProduct[Product])</f>
        <v>Carlota</v>
      </c>
      <c r="AP88" t="str">
        <f>_xlfn.XLOOKUP(fSales[[#This Row],[ProductID]],dProduct[ProductID],dProduct[Supplier])</f>
        <v>Gel Booms</v>
      </c>
      <c r="AQ88" t="str">
        <f>_xlfn.XLOOKUP(fSales[[#This Row],[SalesRepID]],dSalesRep[SalesRepID],dSalesRep[Region])</f>
        <v>CA</v>
      </c>
    </row>
    <row r="89" spans="26:43" x14ac:dyDescent="0.25">
      <c r="Z89" s="8">
        <v>44592</v>
      </c>
      <c r="AA89" s="2" t="s">
        <v>3</v>
      </c>
      <c r="AB89" s="7">
        <f>SUMIFS(fSales[Sale],fSales[Date],"&gt;"&amp;EOMONTH(Z89,-1),fSales[Date],"&lt;="&amp;Z89,fSales[Product],AA89)</f>
        <v>8218.65</v>
      </c>
      <c r="AJ89" s="3">
        <v>44919</v>
      </c>
      <c r="AK89">
        <v>1</v>
      </c>
      <c r="AL89">
        <v>2</v>
      </c>
      <c r="AM89">
        <v>3</v>
      </c>
      <c r="AN89">
        <f>_xlfn.XLOOKUP(fSales[[#This Row],[ProductID]],dProduct[ProductID],dProduct[Price])*fSales[[#This Row],[Units]]</f>
        <v>131.85000000000002</v>
      </c>
      <c r="AO89" t="str">
        <f>_xlfn.XLOOKUP(fSales[[#This Row],[ProductID]],dProduct[ProductID],dProduct[Product])</f>
        <v>Quad</v>
      </c>
      <c r="AP89" t="str">
        <f>_xlfn.XLOOKUP(fSales[[#This Row],[ProductID]],dProduct[ProductID],dProduct[Supplier])</f>
        <v>Gel Booms</v>
      </c>
      <c r="AQ89" t="str">
        <f>_xlfn.XLOOKUP(fSales[[#This Row],[SalesRepID]],dSalesRep[SalesRepID],dSalesRep[Region])</f>
        <v>CA</v>
      </c>
    </row>
    <row r="90" spans="26:43" x14ac:dyDescent="0.25">
      <c r="Z90" s="8">
        <v>44620</v>
      </c>
      <c r="AA90" s="2" t="s">
        <v>3</v>
      </c>
      <c r="AB90" s="7">
        <f>SUMIFS(fSales[Sale],fSales[Date],"&gt;"&amp;EOMONTH(Z90,-1),fSales[Date],"&lt;="&amp;Z90,fSales[Product],AA90)</f>
        <v>0</v>
      </c>
      <c r="AJ90" s="3">
        <v>45229</v>
      </c>
      <c r="AK90">
        <v>3</v>
      </c>
      <c r="AL90">
        <v>2</v>
      </c>
      <c r="AM90">
        <v>54</v>
      </c>
      <c r="AN90">
        <f>_xlfn.XLOOKUP(fSales[[#This Row],[ProductID]],dProduct[ProductID],dProduct[Price])*fSales[[#This Row],[Units]]</f>
        <v>1401.3</v>
      </c>
      <c r="AO90" t="str">
        <f>_xlfn.XLOOKUP(fSales[[#This Row],[ProductID]],dProduct[ProductID],dProduct[Product])</f>
        <v>Aspen</v>
      </c>
      <c r="AP90" t="str">
        <f>_xlfn.XLOOKUP(fSales[[#This Row],[ProductID]],dProduct[ProductID],dProduct[Supplier])</f>
        <v>Colorado Booms</v>
      </c>
      <c r="AQ90" t="str">
        <f>_xlfn.XLOOKUP(fSales[[#This Row],[SalesRepID]],dSalesRep[SalesRepID],dSalesRep[Region])</f>
        <v>CA</v>
      </c>
    </row>
    <row r="91" spans="26:43" x14ac:dyDescent="0.25">
      <c r="Z91" s="8">
        <v>44651</v>
      </c>
      <c r="AA91" s="2" t="s">
        <v>3</v>
      </c>
      <c r="AB91" s="7">
        <f>SUMIFS(fSales[Sale],fSales[Date],"&gt;"&amp;EOMONTH(Z91,-1),fSales[Date],"&lt;="&amp;Z91,fSales[Product],AA91)</f>
        <v>43.95</v>
      </c>
      <c r="AJ91" s="3">
        <v>44806</v>
      </c>
      <c r="AK91">
        <v>2</v>
      </c>
      <c r="AL91">
        <v>4</v>
      </c>
      <c r="AM91">
        <v>5</v>
      </c>
      <c r="AN91">
        <f>_xlfn.XLOOKUP(fSales[[#This Row],[ProductID]],dProduct[ProductID],dProduct[Price])*fSales[[#This Row],[Units]]</f>
        <v>149.75</v>
      </c>
      <c r="AO91" t="str">
        <f>_xlfn.XLOOKUP(fSales[[#This Row],[ProductID]],dProduct[ProductID],dProduct[Product])</f>
        <v>Carlota</v>
      </c>
      <c r="AP91" t="str">
        <f>_xlfn.XLOOKUP(fSales[[#This Row],[ProductID]],dProduct[ProductID],dProduct[Supplier])</f>
        <v>Gel Booms</v>
      </c>
      <c r="AQ91" t="str">
        <f>_xlfn.XLOOKUP(fSales[[#This Row],[SalesRepID]],dSalesRep[SalesRepID],dSalesRep[Region])</f>
        <v>WA</v>
      </c>
    </row>
    <row r="92" spans="26:43" x14ac:dyDescent="0.25">
      <c r="Z92" s="8">
        <v>44681</v>
      </c>
      <c r="AA92" s="2" t="s">
        <v>3</v>
      </c>
      <c r="AB92" s="7">
        <f>SUMIFS(fSales[Sale],fSales[Date],"&gt;"&amp;EOMONTH(Z92,-1),fSales[Date],"&lt;="&amp;Z92,fSales[Product],AA92)</f>
        <v>4526.8500000000004</v>
      </c>
      <c r="AJ92" s="3">
        <v>44750</v>
      </c>
      <c r="AK92">
        <v>2</v>
      </c>
      <c r="AL92">
        <v>4</v>
      </c>
      <c r="AM92">
        <v>4</v>
      </c>
      <c r="AN92">
        <f>_xlfn.XLOOKUP(fSales[[#This Row],[ProductID]],dProduct[ProductID],dProduct[Price])*fSales[[#This Row],[Units]]</f>
        <v>119.8</v>
      </c>
      <c r="AO92" t="str">
        <f>_xlfn.XLOOKUP(fSales[[#This Row],[ProductID]],dProduct[ProductID],dProduct[Product])</f>
        <v>Carlota</v>
      </c>
      <c r="AP92" t="str">
        <f>_xlfn.XLOOKUP(fSales[[#This Row],[ProductID]],dProduct[ProductID],dProduct[Supplier])</f>
        <v>Gel Booms</v>
      </c>
      <c r="AQ92" t="str">
        <f>_xlfn.XLOOKUP(fSales[[#This Row],[SalesRepID]],dSalesRep[SalesRepID],dSalesRep[Region])</f>
        <v>WA</v>
      </c>
    </row>
    <row r="93" spans="26:43" x14ac:dyDescent="0.25">
      <c r="Z93" s="8">
        <v>44712</v>
      </c>
      <c r="AA93" s="2" t="s">
        <v>3</v>
      </c>
      <c r="AB93" s="7">
        <f>SUMIFS(fSales[Sale],fSales[Date],"&gt;"&amp;EOMONTH(Z93,-1),fSales[Date],"&lt;="&amp;Z93,fSales[Product],AA93)</f>
        <v>7691.2500000000009</v>
      </c>
      <c r="AJ93" s="3">
        <v>45063</v>
      </c>
      <c r="AK93">
        <v>2</v>
      </c>
      <c r="AL93">
        <v>4</v>
      </c>
      <c r="AM93">
        <v>75</v>
      </c>
      <c r="AN93">
        <f>_xlfn.XLOOKUP(fSales[[#This Row],[ProductID]],dProduct[ProductID],dProduct[Price])*fSales[[#This Row],[Units]]</f>
        <v>2246.25</v>
      </c>
      <c r="AO93" t="str">
        <f>_xlfn.XLOOKUP(fSales[[#This Row],[ProductID]],dProduct[ProductID],dProduct[Product])</f>
        <v>Carlota</v>
      </c>
      <c r="AP93" t="str">
        <f>_xlfn.XLOOKUP(fSales[[#This Row],[ProductID]],dProduct[ProductID],dProduct[Supplier])</f>
        <v>Gel Booms</v>
      </c>
      <c r="AQ93" t="str">
        <f>_xlfn.XLOOKUP(fSales[[#This Row],[SalesRepID]],dSalesRep[SalesRepID],dSalesRep[Region])</f>
        <v>WA</v>
      </c>
    </row>
    <row r="94" spans="26:43" x14ac:dyDescent="0.25">
      <c r="Z94" s="8">
        <v>44742</v>
      </c>
      <c r="AA94" s="2" t="s">
        <v>3</v>
      </c>
      <c r="AB94" s="7">
        <f>SUMIFS(fSales[Sale],fSales[Date],"&gt;"&amp;EOMONTH(Z94,-1),fSales[Date],"&lt;="&amp;Z94,fSales[Product],AA94)</f>
        <v>7691.25</v>
      </c>
      <c r="AJ94" s="3">
        <v>44897</v>
      </c>
      <c r="AK94">
        <v>1</v>
      </c>
      <c r="AL94">
        <v>2</v>
      </c>
      <c r="AM94">
        <v>134</v>
      </c>
      <c r="AN94">
        <f>_xlfn.XLOOKUP(fSales[[#This Row],[ProductID]],dProduct[ProductID],dProduct[Price])*fSales[[#This Row],[Units]]</f>
        <v>5889.3</v>
      </c>
      <c r="AO94" t="str">
        <f>_xlfn.XLOOKUP(fSales[[#This Row],[ProductID]],dProduct[ProductID],dProduct[Product])</f>
        <v>Quad</v>
      </c>
      <c r="AP94" t="str">
        <f>_xlfn.XLOOKUP(fSales[[#This Row],[ProductID]],dProduct[ProductID],dProduct[Supplier])</f>
        <v>Gel Booms</v>
      </c>
      <c r="AQ94" t="str">
        <f>_xlfn.XLOOKUP(fSales[[#This Row],[SalesRepID]],dSalesRep[SalesRepID],dSalesRep[Region])</f>
        <v>CA</v>
      </c>
    </row>
    <row r="95" spans="26:43" x14ac:dyDescent="0.25">
      <c r="Z95" s="8">
        <v>44773</v>
      </c>
      <c r="AA95" s="2" t="s">
        <v>3</v>
      </c>
      <c r="AB95" s="7">
        <f>SUMIFS(fSales[Sale],fSales[Date],"&gt;"&amp;EOMONTH(Z95,-1),fSales[Date],"&lt;="&amp;Z95,fSales[Product],AA95)</f>
        <v>7119.9000000000015</v>
      </c>
      <c r="AJ95" s="3">
        <v>45144</v>
      </c>
      <c r="AK95">
        <v>2</v>
      </c>
      <c r="AL95">
        <v>2</v>
      </c>
      <c r="AM95">
        <v>78</v>
      </c>
      <c r="AN95">
        <f>_xlfn.XLOOKUP(fSales[[#This Row],[ProductID]],dProduct[ProductID],dProduct[Price])*fSales[[#This Row],[Units]]</f>
        <v>2336.1</v>
      </c>
      <c r="AO95" t="str">
        <f>_xlfn.XLOOKUP(fSales[[#This Row],[ProductID]],dProduct[ProductID],dProduct[Product])</f>
        <v>Carlota</v>
      </c>
      <c r="AP95" t="str">
        <f>_xlfn.XLOOKUP(fSales[[#This Row],[ProductID]],dProduct[ProductID],dProduct[Supplier])</f>
        <v>Gel Booms</v>
      </c>
      <c r="AQ95" t="str">
        <f>_xlfn.XLOOKUP(fSales[[#This Row],[SalesRepID]],dSalesRep[SalesRepID],dSalesRep[Region])</f>
        <v>CA</v>
      </c>
    </row>
    <row r="96" spans="26:43" x14ac:dyDescent="0.25">
      <c r="Z96" s="8">
        <v>44804</v>
      </c>
      <c r="AA96" s="2" t="s">
        <v>3</v>
      </c>
      <c r="AB96" s="7">
        <f>SUMIFS(fSales[Sale],fSales[Date],"&gt;"&amp;EOMONTH(Z96,-1),fSales[Date],"&lt;="&amp;Z96,fSales[Product],AA96)</f>
        <v>0</v>
      </c>
      <c r="AJ96" s="3">
        <v>44636</v>
      </c>
      <c r="AK96">
        <v>2</v>
      </c>
      <c r="AL96">
        <v>4</v>
      </c>
      <c r="AM96">
        <v>1</v>
      </c>
      <c r="AN96">
        <f>_xlfn.XLOOKUP(fSales[[#This Row],[ProductID]],dProduct[ProductID],dProduct[Price])*fSales[[#This Row],[Units]]</f>
        <v>29.95</v>
      </c>
      <c r="AO96" t="str">
        <f>_xlfn.XLOOKUP(fSales[[#This Row],[ProductID]],dProduct[ProductID],dProduct[Product])</f>
        <v>Carlota</v>
      </c>
      <c r="AP96" t="str">
        <f>_xlfn.XLOOKUP(fSales[[#This Row],[ProductID]],dProduct[ProductID],dProduct[Supplier])</f>
        <v>Gel Booms</v>
      </c>
      <c r="AQ96" t="str">
        <f>_xlfn.XLOOKUP(fSales[[#This Row],[SalesRepID]],dSalesRep[SalesRepID],dSalesRep[Region])</f>
        <v>WA</v>
      </c>
    </row>
    <row r="97" spans="26:43" x14ac:dyDescent="0.25">
      <c r="Z97" s="8">
        <v>44834</v>
      </c>
      <c r="AA97" s="2" t="s">
        <v>3</v>
      </c>
      <c r="AB97" s="7">
        <f>SUMIFS(fSales[Sale],fSales[Date],"&gt;"&amp;EOMONTH(Z97,-1),fSales[Date],"&lt;="&amp;Z97,fSales[Product],AA97)</f>
        <v>10855.650000000001</v>
      </c>
      <c r="AJ97" s="3">
        <v>44676</v>
      </c>
      <c r="AK97">
        <v>4</v>
      </c>
      <c r="AL97">
        <v>2</v>
      </c>
      <c r="AM97">
        <v>146</v>
      </c>
      <c r="AN97">
        <f>_xlfn.XLOOKUP(fSales[[#This Row],[ProductID]],dProduct[ProductID],dProduct[Price])*fSales[[#This Row],[Units]]</f>
        <v>3496.7</v>
      </c>
      <c r="AO97" t="str">
        <f>_xlfn.XLOOKUP(fSales[[#This Row],[ProductID]],dProduct[ProductID],dProduct[Product])</f>
        <v>Yanaki</v>
      </c>
      <c r="AP97" t="str">
        <f>_xlfn.XLOOKUP(fSales[[#This Row],[ProductID]],dProduct[ProductID],dProduct[Supplier])</f>
        <v>Colorado Booms</v>
      </c>
      <c r="AQ97" t="str">
        <f>_xlfn.XLOOKUP(fSales[[#This Row],[SalesRepID]],dSalesRep[SalesRepID],dSalesRep[Region])</f>
        <v>CA</v>
      </c>
    </row>
    <row r="98" spans="26:43" x14ac:dyDescent="0.25">
      <c r="Z98" s="8">
        <v>44865</v>
      </c>
      <c r="AA98" s="2" t="s">
        <v>3</v>
      </c>
      <c r="AB98" s="7">
        <f>SUMIFS(fSales[Sale],fSales[Date],"&gt;"&amp;EOMONTH(Z98,-1),fSales[Date],"&lt;="&amp;Z98,fSales[Product],AA98)</f>
        <v>439.50000000000006</v>
      </c>
      <c r="AJ98" s="3">
        <v>44951</v>
      </c>
      <c r="AK98">
        <v>2</v>
      </c>
      <c r="AL98">
        <v>2</v>
      </c>
      <c r="AM98">
        <v>3</v>
      </c>
      <c r="AN98">
        <f>_xlfn.XLOOKUP(fSales[[#This Row],[ProductID]],dProduct[ProductID],dProduct[Price])*fSales[[#This Row],[Units]]</f>
        <v>89.85</v>
      </c>
      <c r="AO98" t="str">
        <f>_xlfn.XLOOKUP(fSales[[#This Row],[ProductID]],dProduct[ProductID],dProduct[Product])</f>
        <v>Carlota</v>
      </c>
      <c r="AP98" t="str">
        <f>_xlfn.XLOOKUP(fSales[[#This Row],[ProductID]],dProduct[ProductID],dProduct[Supplier])</f>
        <v>Gel Booms</v>
      </c>
      <c r="AQ98" t="str">
        <f>_xlfn.XLOOKUP(fSales[[#This Row],[SalesRepID]],dSalesRep[SalesRepID],dSalesRep[Region])</f>
        <v>CA</v>
      </c>
    </row>
    <row r="99" spans="26:43" x14ac:dyDescent="0.25">
      <c r="Z99" s="8">
        <v>44895</v>
      </c>
      <c r="AA99" s="2" t="s">
        <v>3</v>
      </c>
      <c r="AB99" s="7">
        <f>SUMIFS(fSales[Sale],fSales[Date],"&gt;"&amp;EOMONTH(Z99,-1),fSales[Date],"&lt;="&amp;Z99,fSales[Product],AA99)</f>
        <v>27732.45</v>
      </c>
      <c r="AJ99" s="3">
        <v>44494</v>
      </c>
      <c r="AK99">
        <v>2</v>
      </c>
      <c r="AL99">
        <v>4</v>
      </c>
      <c r="AM99">
        <v>69</v>
      </c>
      <c r="AN99">
        <f>_xlfn.XLOOKUP(fSales[[#This Row],[ProductID]],dProduct[ProductID],dProduct[Price])*fSales[[#This Row],[Units]]</f>
        <v>2066.5499999999997</v>
      </c>
      <c r="AO99" t="str">
        <f>_xlfn.XLOOKUP(fSales[[#This Row],[ProductID]],dProduct[ProductID],dProduct[Product])</f>
        <v>Carlota</v>
      </c>
      <c r="AP99" t="str">
        <f>_xlfn.XLOOKUP(fSales[[#This Row],[ProductID]],dProduct[ProductID],dProduct[Supplier])</f>
        <v>Gel Booms</v>
      </c>
      <c r="AQ99" t="str">
        <f>_xlfn.XLOOKUP(fSales[[#This Row],[SalesRepID]],dSalesRep[SalesRepID],dSalesRep[Region])</f>
        <v>WA</v>
      </c>
    </row>
    <row r="100" spans="26:43" x14ac:dyDescent="0.25">
      <c r="Z100" s="8">
        <v>44926</v>
      </c>
      <c r="AA100" s="2" t="s">
        <v>3</v>
      </c>
      <c r="AB100" s="7">
        <f>SUMIFS(fSales[Sale],fSales[Date],"&gt;"&amp;EOMONTH(Z100,-1),fSales[Date],"&lt;="&amp;Z100,fSales[Product],AA100)</f>
        <v>18634.800000000003</v>
      </c>
      <c r="AJ100" s="3">
        <v>45221</v>
      </c>
      <c r="AK100">
        <v>1</v>
      </c>
      <c r="AL100">
        <v>2</v>
      </c>
      <c r="AM100">
        <v>4</v>
      </c>
      <c r="AN100">
        <f>_xlfn.XLOOKUP(fSales[[#This Row],[ProductID]],dProduct[ProductID],dProduct[Price])*fSales[[#This Row],[Units]]</f>
        <v>175.8</v>
      </c>
      <c r="AO100" t="str">
        <f>_xlfn.XLOOKUP(fSales[[#This Row],[ProductID]],dProduct[ProductID],dProduct[Product])</f>
        <v>Quad</v>
      </c>
      <c r="AP100" t="str">
        <f>_xlfn.XLOOKUP(fSales[[#This Row],[ProductID]],dProduct[ProductID],dProduct[Supplier])</f>
        <v>Gel Booms</v>
      </c>
      <c r="AQ100" t="str">
        <f>_xlfn.XLOOKUP(fSales[[#This Row],[SalesRepID]],dSalesRep[SalesRepID],dSalesRep[Region])</f>
        <v>CA</v>
      </c>
    </row>
    <row r="101" spans="26:43" x14ac:dyDescent="0.25">
      <c r="Z101" s="8">
        <v>44957</v>
      </c>
      <c r="AA101" s="2" t="s">
        <v>3</v>
      </c>
      <c r="AB101" s="7">
        <f>SUMIFS(fSales[Sale],fSales[Date],"&gt;"&amp;EOMONTH(Z101,-1),fSales[Date],"&lt;="&amp;Z101,fSales[Product],AA101)</f>
        <v>0</v>
      </c>
      <c r="AJ101" s="3">
        <v>44487</v>
      </c>
      <c r="AK101">
        <v>2</v>
      </c>
      <c r="AL101">
        <v>4</v>
      </c>
      <c r="AM101">
        <v>72</v>
      </c>
      <c r="AN101">
        <f>_xlfn.XLOOKUP(fSales[[#This Row],[ProductID]],dProduct[ProductID],dProduct[Price])*fSales[[#This Row],[Units]]</f>
        <v>2156.4</v>
      </c>
      <c r="AO101" t="str">
        <f>_xlfn.XLOOKUP(fSales[[#This Row],[ProductID]],dProduct[ProductID],dProduct[Product])</f>
        <v>Carlota</v>
      </c>
      <c r="AP101" t="str">
        <f>_xlfn.XLOOKUP(fSales[[#This Row],[ProductID]],dProduct[ProductID],dProduct[Supplier])</f>
        <v>Gel Booms</v>
      </c>
      <c r="AQ101" t="str">
        <f>_xlfn.XLOOKUP(fSales[[#This Row],[SalesRepID]],dSalesRep[SalesRepID],dSalesRep[Region])</f>
        <v>WA</v>
      </c>
    </row>
    <row r="102" spans="26:43" x14ac:dyDescent="0.25">
      <c r="Z102" s="8">
        <v>44985</v>
      </c>
      <c r="AA102" s="2" t="s">
        <v>3</v>
      </c>
      <c r="AB102" s="7">
        <f>SUMIFS(fSales[Sale],fSales[Date],"&gt;"&amp;EOMONTH(Z102,-1),fSales[Date],"&lt;="&amp;Z102,fSales[Product],AA102)</f>
        <v>0</v>
      </c>
      <c r="AJ102" s="3">
        <v>44687</v>
      </c>
      <c r="AK102">
        <v>2</v>
      </c>
      <c r="AL102">
        <v>2</v>
      </c>
      <c r="AM102">
        <v>6</v>
      </c>
      <c r="AN102">
        <f>_xlfn.XLOOKUP(fSales[[#This Row],[ProductID]],dProduct[ProductID],dProduct[Price])*fSales[[#This Row],[Units]]</f>
        <v>179.7</v>
      </c>
      <c r="AO102" t="str">
        <f>_xlfn.XLOOKUP(fSales[[#This Row],[ProductID]],dProduct[ProductID],dProduct[Product])</f>
        <v>Carlota</v>
      </c>
      <c r="AP102" t="str">
        <f>_xlfn.XLOOKUP(fSales[[#This Row],[ProductID]],dProduct[ProductID],dProduct[Supplier])</f>
        <v>Gel Booms</v>
      </c>
      <c r="AQ102" t="str">
        <f>_xlfn.XLOOKUP(fSales[[#This Row],[SalesRepID]],dSalesRep[SalesRepID],dSalesRep[Region])</f>
        <v>CA</v>
      </c>
    </row>
    <row r="103" spans="26:43" x14ac:dyDescent="0.25">
      <c r="Z103" s="8">
        <v>45016</v>
      </c>
      <c r="AA103" s="2" t="s">
        <v>3</v>
      </c>
      <c r="AB103" s="7">
        <f>SUMIFS(fSales[Sale],fSales[Date],"&gt;"&amp;EOMONTH(Z103,-1),fSales[Date],"&lt;="&amp;Z103,fSales[Product],AA103)</f>
        <v>3032.55</v>
      </c>
      <c r="AJ103" s="3">
        <v>45287</v>
      </c>
      <c r="AK103">
        <v>2</v>
      </c>
      <c r="AL103">
        <v>2</v>
      </c>
      <c r="AM103">
        <v>4</v>
      </c>
      <c r="AN103">
        <f>_xlfn.XLOOKUP(fSales[[#This Row],[ProductID]],dProduct[ProductID],dProduct[Price])*fSales[[#This Row],[Units]]</f>
        <v>119.8</v>
      </c>
      <c r="AO103" t="str">
        <f>_xlfn.XLOOKUP(fSales[[#This Row],[ProductID]],dProduct[ProductID],dProduct[Product])</f>
        <v>Carlota</v>
      </c>
      <c r="AP103" t="str">
        <f>_xlfn.XLOOKUP(fSales[[#This Row],[ProductID]],dProduct[ProductID],dProduct[Supplier])</f>
        <v>Gel Booms</v>
      </c>
      <c r="AQ103" t="str">
        <f>_xlfn.XLOOKUP(fSales[[#This Row],[SalesRepID]],dSalesRep[SalesRepID],dSalesRep[Region])</f>
        <v>CA</v>
      </c>
    </row>
    <row r="104" spans="26:43" x14ac:dyDescent="0.25">
      <c r="Z104" s="8">
        <v>45046</v>
      </c>
      <c r="AA104" s="2" t="s">
        <v>3</v>
      </c>
      <c r="AB104" s="7">
        <f>SUMIFS(fSales[Sale],fSales[Date],"&gt;"&amp;EOMONTH(Z104,-1),fSales[Date],"&lt;="&amp;Z104,fSales[Product],AA104)</f>
        <v>8306.5500000000011</v>
      </c>
      <c r="AJ104" s="3">
        <v>44595</v>
      </c>
      <c r="AK104">
        <v>2</v>
      </c>
      <c r="AL104">
        <v>4</v>
      </c>
      <c r="AM104">
        <v>64</v>
      </c>
      <c r="AN104">
        <f>_xlfn.XLOOKUP(fSales[[#This Row],[ProductID]],dProduct[ProductID],dProduct[Price])*fSales[[#This Row],[Units]]</f>
        <v>1916.8</v>
      </c>
      <c r="AO104" t="str">
        <f>_xlfn.XLOOKUP(fSales[[#This Row],[ProductID]],dProduct[ProductID],dProduct[Product])</f>
        <v>Carlota</v>
      </c>
      <c r="AP104" t="str">
        <f>_xlfn.XLOOKUP(fSales[[#This Row],[ProductID]],dProduct[ProductID],dProduct[Supplier])</f>
        <v>Gel Booms</v>
      </c>
      <c r="AQ104" t="str">
        <f>_xlfn.XLOOKUP(fSales[[#This Row],[SalesRepID]],dSalesRep[SalesRepID],dSalesRep[Region])</f>
        <v>WA</v>
      </c>
    </row>
    <row r="105" spans="26:43" x14ac:dyDescent="0.25">
      <c r="Z105" s="8">
        <v>45077</v>
      </c>
      <c r="AA105" s="2" t="s">
        <v>3</v>
      </c>
      <c r="AB105" s="7">
        <f>SUMIFS(fSales[Sale],fSales[Date],"&gt;"&amp;EOMONTH(Z105,-1),fSales[Date],"&lt;="&amp;Z105,fSales[Product],AA105)</f>
        <v>5449.8</v>
      </c>
      <c r="AJ105" s="3">
        <v>45096</v>
      </c>
      <c r="AK105">
        <v>2</v>
      </c>
      <c r="AL105">
        <v>4</v>
      </c>
      <c r="AM105">
        <v>101</v>
      </c>
      <c r="AN105">
        <f>_xlfn.XLOOKUP(fSales[[#This Row],[ProductID]],dProduct[ProductID],dProduct[Price])*fSales[[#This Row],[Units]]</f>
        <v>3024.95</v>
      </c>
      <c r="AO105" t="str">
        <f>_xlfn.XLOOKUP(fSales[[#This Row],[ProductID]],dProduct[ProductID],dProduct[Product])</f>
        <v>Carlota</v>
      </c>
      <c r="AP105" t="str">
        <f>_xlfn.XLOOKUP(fSales[[#This Row],[ProductID]],dProduct[ProductID],dProduct[Supplier])</f>
        <v>Gel Booms</v>
      </c>
      <c r="AQ105" t="str">
        <f>_xlfn.XLOOKUP(fSales[[#This Row],[SalesRepID]],dSalesRep[SalesRepID],dSalesRep[Region])</f>
        <v>WA</v>
      </c>
    </row>
    <row r="106" spans="26:43" x14ac:dyDescent="0.25">
      <c r="Z106" s="8">
        <v>45107</v>
      </c>
      <c r="AA106" s="2" t="s">
        <v>3</v>
      </c>
      <c r="AB106" s="7">
        <f>SUMIFS(fSales[Sale],fSales[Date],"&gt;"&amp;EOMONTH(Z106,-1),fSales[Date],"&lt;="&amp;Z106,fSales[Product],AA106)</f>
        <v>439.50000000000006</v>
      </c>
      <c r="AJ106" s="3">
        <v>44642</v>
      </c>
      <c r="AK106">
        <v>2</v>
      </c>
      <c r="AL106">
        <v>3</v>
      </c>
      <c r="AM106">
        <v>1</v>
      </c>
      <c r="AN106">
        <f>_xlfn.XLOOKUP(fSales[[#This Row],[ProductID]],dProduct[ProductID],dProduct[Price])*fSales[[#This Row],[Units]]</f>
        <v>29.95</v>
      </c>
      <c r="AO106" t="str">
        <f>_xlfn.XLOOKUP(fSales[[#This Row],[ProductID]],dProduct[ProductID],dProduct[Product])</f>
        <v>Carlota</v>
      </c>
      <c r="AP106" t="str">
        <f>_xlfn.XLOOKUP(fSales[[#This Row],[ProductID]],dProduct[ProductID],dProduct[Supplier])</f>
        <v>Gel Booms</v>
      </c>
      <c r="AQ106" t="str">
        <f>_xlfn.XLOOKUP(fSales[[#This Row],[SalesRepID]],dSalesRep[SalesRepID],dSalesRep[Region])</f>
        <v>WA</v>
      </c>
    </row>
    <row r="107" spans="26:43" x14ac:dyDescent="0.25">
      <c r="Z107" s="8">
        <v>45138</v>
      </c>
      <c r="AA107" s="2" t="s">
        <v>3</v>
      </c>
      <c r="AB107" s="7">
        <f>SUMIFS(fSales[Sale],fSales[Date],"&gt;"&amp;EOMONTH(Z107,-1),fSales[Date],"&lt;="&amp;Z107,fSales[Product],AA107)</f>
        <v>0</v>
      </c>
      <c r="AJ107" s="3">
        <v>44853</v>
      </c>
      <c r="AK107">
        <v>2</v>
      </c>
      <c r="AL107">
        <v>4</v>
      </c>
      <c r="AM107">
        <v>78</v>
      </c>
      <c r="AN107">
        <f>_xlfn.XLOOKUP(fSales[[#This Row],[ProductID]],dProduct[ProductID],dProduct[Price])*fSales[[#This Row],[Units]]</f>
        <v>2336.1</v>
      </c>
      <c r="AO107" t="str">
        <f>_xlfn.XLOOKUP(fSales[[#This Row],[ProductID]],dProduct[ProductID],dProduct[Product])</f>
        <v>Carlota</v>
      </c>
      <c r="AP107" t="str">
        <f>_xlfn.XLOOKUP(fSales[[#This Row],[ProductID]],dProduct[ProductID],dProduct[Supplier])</f>
        <v>Gel Booms</v>
      </c>
      <c r="AQ107" t="str">
        <f>_xlfn.XLOOKUP(fSales[[#This Row],[SalesRepID]],dSalesRep[SalesRepID],dSalesRep[Region])</f>
        <v>WA</v>
      </c>
    </row>
    <row r="108" spans="26:43" x14ac:dyDescent="0.25">
      <c r="Z108" s="8">
        <v>45169</v>
      </c>
      <c r="AA108" s="2" t="s">
        <v>3</v>
      </c>
      <c r="AB108" s="7">
        <f>SUMIFS(fSales[Sale],fSales[Date],"&gt;"&amp;EOMONTH(Z108,-1),fSales[Date],"&lt;="&amp;Z108,fSales[Product],AA108)</f>
        <v>263.70000000000005</v>
      </c>
      <c r="AJ108" s="3">
        <v>44340</v>
      </c>
      <c r="AK108">
        <v>2</v>
      </c>
      <c r="AL108">
        <v>4</v>
      </c>
      <c r="AM108">
        <v>1</v>
      </c>
      <c r="AN108">
        <f>_xlfn.XLOOKUP(fSales[[#This Row],[ProductID]],dProduct[ProductID],dProduct[Price])*fSales[[#This Row],[Units]]</f>
        <v>29.95</v>
      </c>
      <c r="AO108" t="str">
        <f>_xlfn.XLOOKUP(fSales[[#This Row],[ProductID]],dProduct[ProductID],dProduct[Product])</f>
        <v>Carlota</v>
      </c>
      <c r="AP108" t="str">
        <f>_xlfn.XLOOKUP(fSales[[#This Row],[ProductID]],dProduct[ProductID],dProduct[Supplier])</f>
        <v>Gel Booms</v>
      </c>
      <c r="AQ108" t="str">
        <f>_xlfn.XLOOKUP(fSales[[#This Row],[SalesRepID]],dSalesRep[SalesRepID],dSalesRep[Region])</f>
        <v>WA</v>
      </c>
    </row>
    <row r="109" spans="26:43" x14ac:dyDescent="0.25">
      <c r="Z109" s="8">
        <v>45199</v>
      </c>
      <c r="AA109" s="2" t="s">
        <v>3</v>
      </c>
      <c r="AB109" s="7">
        <f>SUMIFS(fSales[Sale],fSales[Date],"&gt;"&amp;EOMONTH(Z109,-1),fSales[Date],"&lt;="&amp;Z109,fSales[Product],AA109)</f>
        <v>0</v>
      </c>
      <c r="AJ109" s="3">
        <v>44693</v>
      </c>
      <c r="AK109">
        <v>2</v>
      </c>
      <c r="AL109">
        <v>4</v>
      </c>
      <c r="AM109">
        <v>6</v>
      </c>
      <c r="AN109">
        <f>_xlfn.XLOOKUP(fSales[[#This Row],[ProductID]],dProduct[ProductID],dProduct[Price])*fSales[[#This Row],[Units]]</f>
        <v>179.7</v>
      </c>
      <c r="AO109" t="str">
        <f>_xlfn.XLOOKUP(fSales[[#This Row],[ProductID]],dProduct[ProductID],dProduct[Product])</f>
        <v>Carlota</v>
      </c>
      <c r="AP109" t="str">
        <f>_xlfn.XLOOKUP(fSales[[#This Row],[ProductID]],dProduct[ProductID],dProduct[Supplier])</f>
        <v>Gel Booms</v>
      </c>
      <c r="AQ109" t="str">
        <f>_xlfn.XLOOKUP(fSales[[#This Row],[SalesRepID]],dSalesRep[SalesRepID],dSalesRep[Region])</f>
        <v>WA</v>
      </c>
    </row>
    <row r="110" spans="26:43" x14ac:dyDescent="0.25">
      <c r="Z110" s="8">
        <v>45230</v>
      </c>
      <c r="AA110" s="2" t="s">
        <v>3</v>
      </c>
      <c r="AB110" s="7">
        <f>SUMIFS(fSales[Sale],fSales[Date],"&gt;"&amp;EOMONTH(Z110,-1),fSales[Date],"&lt;="&amp;Z110,fSales[Product],AA110)</f>
        <v>16657.050000000003</v>
      </c>
      <c r="AJ110" s="3">
        <v>44918</v>
      </c>
      <c r="AK110">
        <v>2</v>
      </c>
      <c r="AL110">
        <v>2</v>
      </c>
      <c r="AM110">
        <v>101</v>
      </c>
      <c r="AN110">
        <f>_xlfn.XLOOKUP(fSales[[#This Row],[ProductID]],dProduct[ProductID],dProduct[Price])*fSales[[#This Row],[Units]]</f>
        <v>3024.95</v>
      </c>
      <c r="AO110" t="str">
        <f>_xlfn.XLOOKUP(fSales[[#This Row],[ProductID]],dProduct[ProductID],dProduct[Product])</f>
        <v>Carlota</v>
      </c>
      <c r="AP110" t="str">
        <f>_xlfn.XLOOKUP(fSales[[#This Row],[ProductID]],dProduct[ProductID],dProduct[Supplier])</f>
        <v>Gel Booms</v>
      </c>
      <c r="AQ110" t="str">
        <f>_xlfn.XLOOKUP(fSales[[#This Row],[SalesRepID]],dSalesRep[SalesRepID],dSalesRep[Region])</f>
        <v>CA</v>
      </c>
    </row>
    <row r="111" spans="26:43" x14ac:dyDescent="0.25">
      <c r="Z111" s="8">
        <v>45260</v>
      </c>
      <c r="AA111" s="2" t="s">
        <v>3</v>
      </c>
      <c r="AB111" s="7">
        <f>SUMIFS(fSales[Sale],fSales[Date],"&gt;"&amp;EOMONTH(Z111,-1),fSales[Date],"&lt;="&amp;Z111,fSales[Product],AA111)</f>
        <v>41313</v>
      </c>
      <c r="AJ111" s="3">
        <v>44944</v>
      </c>
      <c r="AK111">
        <v>4</v>
      </c>
      <c r="AL111">
        <v>2</v>
      </c>
      <c r="AM111">
        <v>101</v>
      </c>
      <c r="AN111">
        <f>_xlfn.XLOOKUP(fSales[[#This Row],[ProductID]],dProduct[ProductID],dProduct[Price])*fSales[[#This Row],[Units]]</f>
        <v>2418.9499999999998</v>
      </c>
      <c r="AO111" t="str">
        <f>_xlfn.XLOOKUP(fSales[[#This Row],[ProductID]],dProduct[ProductID],dProduct[Product])</f>
        <v>Yanaki</v>
      </c>
      <c r="AP111" t="str">
        <f>_xlfn.XLOOKUP(fSales[[#This Row],[ProductID]],dProduct[ProductID],dProduct[Supplier])</f>
        <v>Colorado Booms</v>
      </c>
      <c r="AQ111" t="str">
        <f>_xlfn.XLOOKUP(fSales[[#This Row],[SalesRepID]],dSalesRep[SalesRepID],dSalesRep[Region])</f>
        <v>CA</v>
      </c>
    </row>
    <row r="112" spans="26:43" x14ac:dyDescent="0.25">
      <c r="Z112" s="8">
        <v>45291</v>
      </c>
      <c r="AA112" s="2" t="s">
        <v>3</v>
      </c>
      <c r="AB112" s="7">
        <f>SUMIFS(fSales[Sale],fSales[Date],"&gt;"&amp;EOMONTH(Z112,-1),fSales[Date],"&lt;="&amp;Z112,fSales[Product],AA112)</f>
        <v>11031.45</v>
      </c>
      <c r="AJ112" s="3">
        <v>44531</v>
      </c>
      <c r="AK112">
        <v>4</v>
      </c>
      <c r="AL112">
        <v>4</v>
      </c>
      <c r="AM112">
        <v>6</v>
      </c>
      <c r="AN112">
        <f>_xlfn.XLOOKUP(fSales[[#This Row],[ProductID]],dProduct[ProductID],dProduct[Price])*fSales[[#This Row],[Units]]</f>
        <v>143.69999999999999</v>
      </c>
      <c r="AO112" t="str">
        <f>_xlfn.XLOOKUP(fSales[[#This Row],[ProductID]],dProduct[ProductID],dProduct[Product])</f>
        <v>Yanaki</v>
      </c>
      <c r="AP112" t="str">
        <f>_xlfn.XLOOKUP(fSales[[#This Row],[ProductID]],dProduct[ProductID],dProduct[Supplier])</f>
        <v>Colorado Booms</v>
      </c>
      <c r="AQ112" t="str">
        <f>_xlfn.XLOOKUP(fSales[[#This Row],[SalesRepID]],dSalesRep[SalesRepID],dSalesRep[Region])</f>
        <v>WA</v>
      </c>
    </row>
    <row r="113" spans="26:43" x14ac:dyDescent="0.25">
      <c r="Z113" s="8">
        <v>44227</v>
      </c>
      <c r="AA113" s="2" t="s">
        <v>9</v>
      </c>
      <c r="AB113" s="7">
        <f>SUMIFS(fSales[Sale],fSales[Date],"&gt;"&amp;EOMONTH(Z113,-1),fSales[Date],"&lt;="&amp;Z113,fSales[Product],AA113)</f>
        <v>1508.85</v>
      </c>
      <c r="AJ113" s="3">
        <v>44705</v>
      </c>
      <c r="AK113">
        <v>2</v>
      </c>
      <c r="AL113">
        <v>2</v>
      </c>
      <c r="AM113">
        <v>6</v>
      </c>
      <c r="AN113">
        <f>_xlfn.XLOOKUP(fSales[[#This Row],[ProductID]],dProduct[ProductID],dProduct[Price])*fSales[[#This Row],[Units]]</f>
        <v>179.7</v>
      </c>
      <c r="AO113" t="str">
        <f>_xlfn.XLOOKUP(fSales[[#This Row],[ProductID]],dProduct[ProductID],dProduct[Product])</f>
        <v>Carlota</v>
      </c>
      <c r="AP113" t="str">
        <f>_xlfn.XLOOKUP(fSales[[#This Row],[ProductID]],dProduct[ProductID],dProduct[Supplier])</f>
        <v>Gel Booms</v>
      </c>
      <c r="AQ113" t="str">
        <f>_xlfn.XLOOKUP(fSales[[#This Row],[SalesRepID]],dSalesRep[SalesRepID],dSalesRep[Region])</f>
        <v>CA</v>
      </c>
    </row>
    <row r="114" spans="26:43" x14ac:dyDescent="0.25">
      <c r="Z114" s="8">
        <v>44255</v>
      </c>
      <c r="AA114" s="2" t="s">
        <v>9</v>
      </c>
      <c r="AB114" s="7">
        <f>SUMIFS(fSales[Sale],fSales[Date],"&gt;"&amp;EOMONTH(Z114,-1),fSales[Date],"&lt;="&amp;Z114,fSales[Product],AA114)</f>
        <v>0</v>
      </c>
      <c r="AJ114" s="3">
        <v>44231</v>
      </c>
      <c r="AK114">
        <v>2</v>
      </c>
      <c r="AL114">
        <v>2</v>
      </c>
      <c r="AM114">
        <v>1</v>
      </c>
      <c r="AN114">
        <f>_xlfn.XLOOKUP(fSales[[#This Row],[ProductID]],dProduct[ProductID],dProduct[Price])*fSales[[#This Row],[Units]]</f>
        <v>29.95</v>
      </c>
      <c r="AO114" t="str">
        <f>_xlfn.XLOOKUP(fSales[[#This Row],[ProductID]],dProduct[ProductID],dProduct[Product])</f>
        <v>Carlota</v>
      </c>
      <c r="AP114" t="str">
        <f>_xlfn.XLOOKUP(fSales[[#This Row],[ProductID]],dProduct[ProductID],dProduct[Supplier])</f>
        <v>Gel Booms</v>
      </c>
      <c r="AQ114" t="str">
        <f>_xlfn.XLOOKUP(fSales[[#This Row],[SalesRepID]],dSalesRep[SalesRepID],dSalesRep[Region])</f>
        <v>CA</v>
      </c>
    </row>
    <row r="115" spans="26:43" x14ac:dyDescent="0.25">
      <c r="Z115" s="8">
        <v>44286</v>
      </c>
      <c r="AA115" s="2" t="s">
        <v>9</v>
      </c>
      <c r="AB115" s="7">
        <f>SUMIFS(fSales[Sale],fSales[Date],"&gt;"&amp;EOMONTH(Z115,-1),fSales[Date],"&lt;="&amp;Z115,fSales[Product],AA115)</f>
        <v>0</v>
      </c>
      <c r="AJ115" s="3">
        <v>45151</v>
      </c>
      <c r="AK115">
        <v>2</v>
      </c>
      <c r="AL115">
        <v>2</v>
      </c>
      <c r="AM115">
        <v>284</v>
      </c>
      <c r="AN115">
        <f>_xlfn.XLOOKUP(fSales[[#This Row],[ProductID]],dProduct[ProductID],dProduct[Price])*fSales[[#This Row],[Units]]</f>
        <v>8505.7999999999993</v>
      </c>
      <c r="AO115" t="str">
        <f>_xlfn.XLOOKUP(fSales[[#This Row],[ProductID]],dProduct[ProductID],dProduct[Product])</f>
        <v>Carlota</v>
      </c>
      <c r="AP115" t="str">
        <f>_xlfn.XLOOKUP(fSales[[#This Row],[ProductID]],dProduct[ProductID],dProduct[Supplier])</f>
        <v>Gel Booms</v>
      </c>
      <c r="AQ115" t="str">
        <f>_xlfn.XLOOKUP(fSales[[#This Row],[SalesRepID]],dSalesRep[SalesRepID],dSalesRep[Region])</f>
        <v>CA</v>
      </c>
    </row>
    <row r="116" spans="26:43" x14ac:dyDescent="0.25">
      <c r="Z116" s="8">
        <v>44316</v>
      </c>
      <c r="AA116" s="2" t="s">
        <v>9</v>
      </c>
      <c r="AB116" s="7">
        <f>SUMIFS(fSales[Sale],fSales[Date],"&gt;"&amp;EOMONTH(Z116,-1),fSales[Date],"&lt;="&amp;Z116,fSales[Product],AA116)</f>
        <v>0</v>
      </c>
      <c r="AJ116" s="3">
        <v>45174</v>
      </c>
      <c r="AK116">
        <v>2</v>
      </c>
      <c r="AL116">
        <v>4</v>
      </c>
      <c r="AM116">
        <v>6</v>
      </c>
      <c r="AN116">
        <f>_xlfn.XLOOKUP(fSales[[#This Row],[ProductID]],dProduct[ProductID],dProduct[Price])*fSales[[#This Row],[Units]]</f>
        <v>179.7</v>
      </c>
      <c r="AO116" t="str">
        <f>_xlfn.XLOOKUP(fSales[[#This Row],[ProductID]],dProduct[ProductID],dProduct[Product])</f>
        <v>Carlota</v>
      </c>
      <c r="AP116" t="str">
        <f>_xlfn.XLOOKUP(fSales[[#This Row],[ProductID]],dProduct[ProductID],dProduct[Supplier])</f>
        <v>Gel Booms</v>
      </c>
      <c r="AQ116" t="str">
        <f>_xlfn.XLOOKUP(fSales[[#This Row],[SalesRepID]],dSalesRep[SalesRepID],dSalesRep[Region])</f>
        <v>WA</v>
      </c>
    </row>
    <row r="117" spans="26:43" x14ac:dyDescent="0.25">
      <c r="Z117" s="8">
        <v>44347</v>
      </c>
      <c r="AA117" s="2" t="s">
        <v>9</v>
      </c>
      <c r="AB117" s="7">
        <f>SUMIFS(fSales[Sale],fSales[Date],"&gt;"&amp;EOMONTH(Z117,-1),fSales[Date],"&lt;="&amp;Z117,fSales[Product],AA117)</f>
        <v>5867.75</v>
      </c>
      <c r="AJ117" s="3">
        <v>44892</v>
      </c>
      <c r="AK117">
        <v>2</v>
      </c>
      <c r="AL117">
        <v>4</v>
      </c>
      <c r="AM117">
        <v>4</v>
      </c>
      <c r="AN117">
        <f>_xlfn.XLOOKUP(fSales[[#This Row],[ProductID]],dProduct[ProductID],dProduct[Price])*fSales[[#This Row],[Units]]</f>
        <v>119.8</v>
      </c>
      <c r="AO117" t="str">
        <f>_xlfn.XLOOKUP(fSales[[#This Row],[ProductID]],dProduct[ProductID],dProduct[Product])</f>
        <v>Carlota</v>
      </c>
      <c r="AP117" t="str">
        <f>_xlfn.XLOOKUP(fSales[[#This Row],[ProductID]],dProduct[ProductID],dProduct[Supplier])</f>
        <v>Gel Booms</v>
      </c>
      <c r="AQ117" t="str">
        <f>_xlfn.XLOOKUP(fSales[[#This Row],[SalesRepID]],dSalesRep[SalesRepID],dSalesRep[Region])</f>
        <v>WA</v>
      </c>
    </row>
    <row r="118" spans="26:43" x14ac:dyDescent="0.25">
      <c r="Z118" s="8">
        <v>44377</v>
      </c>
      <c r="AA118" s="2" t="s">
        <v>9</v>
      </c>
      <c r="AB118" s="7">
        <f>SUMIFS(fSales[Sale],fSales[Date],"&gt;"&amp;EOMONTH(Z118,-1),fSales[Date],"&lt;="&amp;Z118,fSales[Product],AA118)</f>
        <v>0</v>
      </c>
      <c r="AJ118" s="3">
        <v>44878</v>
      </c>
      <c r="AK118">
        <v>2</v>
      </c>
      <c r="AL118">
        <v>2</v>
      </c>
      <c r="AM118">
        <v>176</v>
      </c>
      <c r="AN118">
        <f>_xlfn.XLOOKUP(fSales[[#This Row],[ProductID]],dProduct[ProductID],dProduct[Price])*fSales[[#This Row],[Units]]</f>
        <v>5271.2</v>
      </c>
      <c r="AO118" t="str">
        <f>_xlfn.XLOOKUP(fSales[[#This Row],[ProductID]],dProduct[ProductID],dProduct[Product])</f>
        <v>Carlota</v>
      </c>
      <c r="AP118" t="str">
        <f>_xlfn.XLOOKUP(fSales[[#This Row],[ProductID]],dProduct[ProductID],dProduct[Supplier])</f>
        <v>Gel Booms</v>
      </c>
      <c r="AQ118" t="str">
        <f>_xlfn.XLOOKUP(fSales[[#This Row],[SalesRepID]],dSalesRep[SalesRepID],dSalesRep[Region])</f>
        <v>CA</v>
      </c>
    </row>
    <row r="119" spans="26:43" x14ac:dyDescent="0.25">
      <c r="Z119" s="8">
        <v>44408</v>
      </c>
      <c r="AA119" s="2" t="s">
        <v>9</v>
      </c>
      <c r="AB119" s="7">
        <f>SUMIFS(fSales[Sale],fSales[Date],"&gt;"&amp;EOMONTH(Z119,-1),fSales[Date],"&lt;="&amp;Z119,fSales[Product],AA119)</f>
        <v>1820.2</v>
      </c>
      <c r="AJ119" s="3">
        <v>45247</v>
      </c>
      <c r="AK119">
        <v>4</v>
      </c>
      <c r="AL119">
        <v>2</v>
      </c>
      <c r="AM119">
        <v>84</v>
      </c>
      <c r="AN119">
        <f>_xlfn.XLOOKUP(fSales[[#This Row],[ProductID]],dProduct[ProductID],dProduct[Price])*fSales[[#This Row],[Units]]</f>
        <v>2011.8</v>
      </c>
      <c r="AO119" t="str">
        <f>_xlfn.XLOOKUP(fSales[[#This Row],[ProductID]],dProduct[ProductID],dProduct[Product])</f>
        <v>Yanaki</v>
      </c>
      <c r="AP119" t="str">
        <f>_xlfn.XLOOKUP(fSales[[#This Row],[ProductID]],dProduct[ProductID],dProduct[Supplier])</f>
        <v>Colorado Booms</v>
      </c>
      <c r="AQ119" t="str">
        <f>_xlfn.XLOOKUP(fSales[[#This Row],[SalesRepID]],dSalesRep[SalesRepID],dSalesRep[Region])</f>
        <v>CA</v>
      </c>
    </row>
    <row r="120" spans="26:43" x14ac:dyDescent="0.25">
      <c r="Z120" s="8">
        <v>44439</v>
      </c>
      <c r="AA120" s="2" t="s">
        <v>9</v>
      </c>
      <c r="AB120" s="7">
        <f>SUMIFS(fSales[Sale],fSales[Date],"&gt;"&amp;EOMONTH(Z120,-1),fSales[Date],"&lt;="&amp;Z120,fSales[Product],AA120)</f>
        <v>5891.6999999999989</v>
      </c>
      <c r="AJ120" s="3">
        <v>44653</v>
      </c>
      <c r="AK120">
        <v>1</v>
      </c>
      <c r="AL120">
        <v>4</v>
      </c>
      <c r="AM120">
        <v>103</v>
      </c>
      <c r="AN120">
        <f>_xlfn.XLOOKUP(fSales[[#This Row],[ProductID]],dProduct[ProductID],dProduct[Price])*fSales[[#This Row],[Units]]</f>
        <v>4526.8500000000004</v>
      </c>
      <c r="AO120" t="str">
        <f>_xlfn.XLOOKUP(fSales[[#This Row],[ProductID]],dProduct[ProductID],dProduct[Product])</f>
        <v>Quad</v>
      </c>
      <c r="AP120" t="str">
        <f>_xlfn.XLOOKUP(fSales[[#This Row],[ProductID]],dProduct[ProductID],dProduct[Supplier])</f>
        <v>Gel Booms</v>
      </c>
      <c r="AQ120" t="str">
        <f>_xlfn.XLOOKUP(fSales[[#This Row],[SalesRepID]],dSalesRep[SalesRepID],dSalesRep[Region])</f>
        <v>WA</v>
      </c>
    </row>
    <row r="121" spans="26:43" x14ac:dyDescent="0.25">
      <c r="Z121" s="8">
        <v>44469</v>
      </c>
      <c r="AA121" s="2" t="s">
        <v>9</v>
      </c>
      <c r="AB121" s="7">
        <f>SUMIFS(fSales[Sale],fSales[Date],"&gt;"&amp;EOMONTH(Z121,-1),fSales[Date],"&lt;="&amp;Z121,fSales[Product],AA121)</f>
        <v>742.44999999999993</v>
      </c>
      <c r="AJ121" s="3">
        <v>44811</v>
      </c>
      <c r="AK121">
        <v>1</v>
      </c>
      <c r="AL121">
        <v>2</v>
      </c>
      <c r="AM121">
        <v>247</v>
      </c>
      <c r="AN121">
        <f>_xlfn.XLOOKUP(fSales[[#This Row],[ProductID]],dProduct[ProductID],dProduct[Price])*fSales[[#This Row],[Units]]</f>
        <v>10855.650000000001</v>
      </c>
      <c r="AO121" t="str">
        <f>_xlfn.XLOOKUP(fSales[[#This Row],[ProductID]],dProduct[ProductID],dProduct[Product])</f>
        <v>Quad</v>
      </c>
      <c r="AP121" t="str">
        <f>_xlfn.XLOOKUP(fSales[[#This Row],[ProductID]],dProduct[ProductID],dProduct[Supplier])</f>
        <v>Gel Booms</v>
      </c>
      <c r="AQ121" t="str">
        <f>_xlfn.XLOOKUP(fSales[[#This Row],[SalesRepID]],dSalesRep[SalesRepID],dSalesRep[Region])</f>
        <v>CA</v>
      </c>
    </row>
    <row r="122" spans="26:43" x14ac:dyDescent="0.25">
      <c r="Z122" s="8">
        <v>44500</v>
      </c>
      <c r="AA122" s="2" t="s">
        <v>9</v>
      </c>
      <c r="AB122" s="7">
        <f>SUMIFS(fSales[Sale],fSales[Date],"&gt;"&amp;EOMONTH(Z122,-1),fSales[Date],"&lt;="&amp;Z122,fSales[Product],AA122)</f>
        <v>2131.5499999999997</v>
      </c>
      <c r="AJ122" s="3">
        <v>44362</v>
      </c>
      <c r="AK122">
        <v>2</v>
      </c>
      <c r="AL122">
        <v>2</v>
      </c>
      <c r="AM122">
        <v>76</v>
      </c>
      <c r="AN122">
        <f>_xlfn.XLOOKUP(fSales[[#This Row],[ProductID]],dProduct[ProductID],dProduct[Price])*fSales[[#This Row],[Units]]</f>
        <v>2276.1999999999998</v>
      </c>
      <c r="AO122" t="str">
        <f>_xlfn.XLOOKUP(fSales[[#This Row],[ProductID]],dProduct[ProductID],dProduct[Product])</f>
        <v>Carlota</v>
      </c>
      <c r="AP122" t="str">
        <f>_xlfn.XLOOKUP(fSales[[#This Row],[ProductID]],dProduct[ProductID],dProduct[Supplier])</f>
        <v>Gel Booms</v>
      </c>
      <c r="AQ122" t="str">
        <f>_xlfn.XLOOKUP(fSales[[#This Row],[SalesRepID]],dSalesRep[SalesRepID],dSalesRep[Region])</f>
        <v>CA</v>
      </c>
    </row>
    <row r="123" spans="26:43" x14ac:dyDescent="0.25">
      <c r="Z123" s="8">
        <v>44530</v>
      </c>
      <c r="AA123" s="2" t="s">
        <v>9</v>
      </c>
      <c r="AB123" s="7">
        <f>SUMIFS(fSales[Sale],fSales[Date],"&gt;"&amp;EOMONTH(Z123,-1),fSales[Date],"&lt;="&amp;Z123,fSales[Product],AA123)</f>
        <v>4813.95</v>
      </c>
      <c r="AJ123" s="3">
        <v>45131</v>
      </c>
      <c r="AK123">
        <v>4</v>
      </c>
      <c r="AL123">
        <v>4</v>
      </c>
      <c r="AM123">
        <v>131</v>
      </c>
      <c r="AN123">
        <f>_xlfn.XLOOKUP(fSales[[#This Row],[ProductID]],dProduct[ProductID],dProduct[Price])*fSales[[#This Row],[Units]]</f>
        <v>3137.45</v>
      </c>
      <c r="AO123" t="str">
        <f>_xlfn.XLOOKUP(fSales[[#This Row],[ProductID]],dProduct[ProductID],dProduct[Product])</f>
        <v>Yanaki</v>
      </c>
      <c r="AP123" t="str">
        <f>_xlfn.XLOOKUP(fSales[[#This Row],[ProductID]],dProduct[ProductID],dProduct[Supplier])</f>
        <v>Colorado Booms</v>
      </c>
      <c r="AQ123" t="str">
        <f>_xlfn.XLOOKUP(fSales[[#This Row],[SalesRepID]],dSalesRep[SalesRepID],dSalesRep[Region])</f>
        <v>WA</v>
      </c>
    </row>
    <row r="124" spans="26:43" x14ac:dyDescent="0.25">
      <c r="Z124" s="8">
        <v>44561</v>
      </c>
      <c r="AA124" s="2" t="s">
        <v>9</v>
      </c>
      <c r="AB124" s="7">
        <f>SUMIFS(fSales[Sale],fSales[Date],"&gt;"&amp;EOMONTH(Z124,-1),fSales[Date],"&lt;="&amp;Z124,fSales[Product],AA124)</f>
        <v>21962.149999999998</v>
      </c>
      <c r="AJ124" s="3">
        <v>44645</v>
      </c>
      <c r="AK124">
        <v>2</v>
      </c>
      <c r="AL124">
        <v>4</v>
      </c>
      <c r="AM124">
        <v>118</v>
      </c>
      <c r="AN124">
        <f>_xlfn.XLOOKUP(fSales[[#This Row],[ProductID]],dProduct[ProductID],dProduct[Price])*fSales[[#This Row],[Units]]</f>
        <v>3534.1</v>
      </c>
      <c r="AO124" t="str">
        <f>_xlfn.XLOOKUP(fSales[[#This Row],[ProductID]],dProduct[ProductID],dProduct[Product])</f>
        <v>Carlota</v>
      </c>
      <c r="AP124" t="str">
        <f>_xlfn.XLOOKUP(fSales[[#This Row],[ProductID]],dProduct[ProductID],dProduct[Supplier])</f>
        <v>Gel Booms</v>
      </c>
      <c r="AQ124" t="str">
        <f>_xlfn.XLOOKUP(fSales[[#This Row],[SalesRepID]],dSalesRep[SalesRepID],dSalesRep[Region])</f>
        <v>WA</v>
      </c>
    </row>
    <row r="125" spans="26:43" x14ac:dyDescent="0.25">
      <c r="Z125" s="8">
        <v>44592</v>
      </c>
      <c r="AA125" s="2" t="s">
        <v>9</v>
      </c>
      <c r="AB125" s="7">
        <f>SUMIFS(fSales[Sale],fSales[Date],"&gt;"&amp;EOMONTH(Z125,-1),fSales[Date],"&lt;="&amp;Z125,fSales[Product],AA125)</f>
        <v>0</v>
      </c>
      <c r="AJ125" s="3">
        <v>44422</v>
      </c>
      <c r="AK125">
        <v>2</v>
      </c>
      <c r="AL125">
        <v>1</v>
      </c>
      <c r="AM125">
        <v>4</v>
      </c>
      <c r="AN125">
        <f>_xlfn.XLOOKUP(fSales[[#This Row],[ProductID]],dProduct[ProductID],dProduct[Price])*fSales[[#This Row],[Units]]</f>
        <v>119.8</v>
      </c>
      <c r="AO125" t="str">
        <f>_xlfn.XLOOKUP(fSales[[#This Row],[ProductID]],dProduct[ProductID],dProduct[Product])</f>
        <v>Carlota</v>
      </c>
      <c r="AP125" t="str">
        <f>_xlfn.XLOOKUP(fSales[[#This Row],[ProductID]],dProduct[ProductID],dProduct[Supplier])</f>
        <v>Gel Booms</v>
      </c>
      <c r="AQ125" t="str">
        <f>_xlfn.XLOOKUP(fSales[[#This Row],[SalesRepID]],dSalesRep[SalesRepID],dSalesRep[Region])</f>
        <v>CA</v>
      </c>
    </row>
    <row r="126" spans="26:43" x14ac:dyDescent="0.25">
      <c r="Z126" s="8">
        <v>44620</v>
      </c>
      <c r="AA126" s="2" t="s">
        <v>9</v>
      </c>
      <c r="AB126" s="7">
        <f>SUMIFS(fSales[Sale],fSales[Date],"&gt;"&amp;EOMONTH(Z126,-1),fSales[Date],"&lt;="&amp;Z126,fSales[Product],AA126)</f>
        <v>0</v>
      </c>
      <c r="AJ126" s="3">
        <v>44544</v>
      </c>
      <c r="AK126">
        <v>2</v>
      </c>
      <c r="AL126">
        <v>4</v>
      </c>
      <c r="AM126">
        <v>69</v>
      </c>
      <c r="AN126">
        <f>_xlfn.XLOOKUP(fSales[[#This Row],[ProductID]],dProduct[ProductID],dProduct[Price])*fSales[[#This Row],[Units]]</f>
        <v>2066.5499999999997</v>
      </c>
      <c r="AO126" t="str">
        <f>_xlfn.XLOOKUP(fSales[[#This Row],[ProductID]],dProduct[ProductID],dProduct[Product])</f>
        <v>Carlota</v>
      </c>
      <c r="AP126" t="str">
        <f>_xlfn.XLOOKUP(fSales[[#This Row],[ProductID]],dProduct[ProductID],dProduct[Supplier])</f>
        <v>Gel Booms</v>
      </c>
      <c r="AQ126" t="str">
        <f>_xlfn.XLOOKUP(fSales[[#This Row],[SalesRepID]],dSalesRep[SalesRepID],dSalesRep[Region])</f>
        <v>WA</v>
      </c>
    </row>
    <row r="127" spans="26:43" x14ac:dyDescent="0.25">
      <c r="Z127" s="8">
        <v>44651</v>
      </c>
      <c r="AA127" s="2" t="s">
        <v>9</v>
      </c>
      <c r="AB127" s="7">
        <f>SUMIFS(fSales[Sale],fSales[Date],"&gt;"&amp;EOMONTH(Z127,-1),fSales[Date],"&lt;="&amp;Z127,fSales[Product],AA127)</f>
        <v>0</v>
      </c>
      <c r="AJ127" s="3">
        <v>44551</v>
      </c>
      <c r="AK127">
        <v>4</v>
      </c>
      <c r="AL127">
        <v>4</v>
      </c>
      <c r="AM127">
        <v>5</v>
      </c>
      <c r="AN127">
        <f>_xlfn.XLOOKUP(fSales[[#This Row],[ProductID]],dProduct[ProductID],dProduct[Price])*fSales[[#This Row],[Units]]</f>
        <v>119.75</v>
      </c>
      <c r="AO127" t="str">
        <f>_xlfn.XLOOKUP(fSales[[#This Row],[ProductID]],dProduct[ProductID],dProduct[Product])</f>
        <v>Yanaki</v>
      </c>
      <c r="AP127" t="str">
        <f>_xlfn.XLOOKUP(fSales[[#This Row],[ProductID]],dProduct[ProductID],dProduct[Supplier])</f>
        <v>Colorado Booms</v>
      </c>
      <c r="AQ127" t="str">
        <f>_xlfn.XLOOKUP(fSales[[#This Row],[SalesRepID]],dSalesRep[SalesRepID],dSalesRep[Region])</f>
        <v>WA</v>
      </c>
    </row>
    <row r="128" spans="26:43" x14ac:dyDescent="0.25">
      <c r="Z128" s="8">
        <v>44681</v>
      </c>
      <c r="AA128" s="2" t="s">
        <v>9</v>
      </c>
      <c r="AB128" s="7">
        <f>SUMIFS(fSales[Sale],fSales[Date],"&gt;"&amp;EOMONTH(Z128,-1),fSales[Date],"&lt;="&amp;Z128,fSales[Product],AA128)</f>
        <v>3496.7</v>
      </c>
      <c r="AJ128" s="3">
        <v>44904</v>
      </c>
      <c r="AK128">
        <v>2</v>
      </c>
      <c r="AL128">
        <v>4</v>
      </c>
      <c r="AM128">
        <v>247</v>
      </c>
      <c r="AN128">
        <f>_xlfn.XLOOKUP(fSales[[#This Row],[ProductID]],dProduct[ProductID],dProduct[Price])*fSales[[#This Row],[Units]]</f>
        <v>7397.65</v>
      </c>
      <c r="AO128" t="str">
        <f>_xlfn.XLOOKUP(fSales[[#This Row],[ProductID]],dProduct[ProductID],dProduct[Product])</f>
        <v>Carlota</v>
      </c>
      <c r="AP128" t="str">
        <f>_xlfn.XLOOKUP(fSales[[#This Row],[ProductID]],dProduct[ProductID],dProduct[Supplier])</f>
        <v>Gel Booms</v>
      </c>
      <c r="AQ128" t="str">
        <f>_xlfn.XLOOKUP(fSales[[#This Row],[SalesRepID]],dSalesRep[SalesRepID],dSalesRep[Region])</f>
        <v>WA</v>
      </c>
    </row>
    <row r="129" spans="26:43" x14ac:dyDescent="0.25">
      <c r="Z129" s="8">
        <v>44712</v>
      </c>
      <c r="AA129" s="2" t="s">
        <v>9</v>
      </c>
      <c r="AB129" s="7">
        <f>SUMIFS(fSales[Sale],fSales[Date],"&gt;"&amp;EOMONTH(Z129,-1),fSales[Date],"&lt;="&amp;Z129,fSales[Product],AA129)</f>
        <v>6849.7</v>
      </c>
      <c r="AJ129" s="3">
        <v>44540</v>
      </c>
      <c r="AK129">
        <v>2</v>
      </c>
      <c r="AL129">
        <v>2</v>
      </c>
      <c r="AM129">
        <v>71</v>
      </c>
      <c r="AN129">
        <f>_xlfn.XLOOKUP(fSales[[#This Row],[ProductID]],dProduct[ProductID],dProduct[Price])*fSales[[#This Row],[Units]]</f>
        <v>2126.4499999999998</v>
      </c>
      <c r="AO129" t="str">
        <f>_xlfn.XLOOKUP(fSales[[#This Row],[ProductID]],dProduct[ProductID],dProduct[Product])</f>
        <v>Carlota</v>
      </c>
      <c r="AP129" t="str">
        <f>_xlfn.XLOOKUP(fSales[[#This Row],[ProductID]],dProduct[ProductID],dProduct[Supplier])</f>
        <v>Gel Booms</v>
      </c>
      <c r="AQ129" t="str">
        <f>_xlfn.XLOOKUP(fSales[[#This Row],[SalesRepID]],dSalesRep[SalesRepID],dSalesRep[Region])</f>
        <v>CA</v>
      </c>
    </row>
    <row r="130" spans="26:43" x14ac:dyDescent="0.25">
      <c r="Z130" s="8">
        <v>44742</v>
      </c>
      <c r="AA130" s="2" t="s">
        <v>9</v>
      </c>
      <c r="AB130" s="7">
        <f>SUMIFS(fSales[Sale],fSales[Date],"&gt;"&amp;EOMONTH(Z130,-1),fSales[Date],"&lt;="&amp;Z130,fSales[Product],AA130)</f>
        <v>0</v>
      </c>
      <c r="AJ130" s="3">
        <v>44519</v>
      </c>
      <c r="AK130">
        <v>2</v>
      </c>
      <c r="AL130">
        <v>1</v>
      </c>
      <c r="AM130">
        <v>96</v>
      </c>
      <c r="AN130">
        <f>_xlfn.XLOOKUP(fSales[[#This Row],[ProductID]],dProduct[ProductID],dProduct[Price])*fSales[[#This Row],[Units]]</f>
        <v>2875.2</v>
      </c>
      <c r="AO130" t="str">
        <f>_xlfn.XLOOKUP(fSales[[#This Row],[ProductID]],dProduct[ProductID],dProduct[Product])</f>
        <v>Carlota</v>
      </c>
      <c r="AP130" t="str">
        <f>_xlfn.XLOOKUP(fSales[[#This Row],[ProductID]],dProduct[ProductID],dProduct[Supplier])</f>
        <v>Gel Booms</v>
      </c>
      <c r="AQ130" t="str">
        <f>_xlfn.XLOOKUP(fSales[[#This Row],[SalesRepID]],dSalesRep[SalesRepID],dSalesRep[Region])</f>
        <v>CA</v>
      </c>
    </row>
    <row r="131" spans="26:43" x14ac:dyDescent="0.25">
      <c r="Z131" s="8">
        <v>44773</v>
      </c>
      <c r="AA131" s="2" t="s">
        <v>9</v>
      </c>
      <c r="AB131" s="7">
        <f>SUMIFS(fSales[Sale],fSales[Date],"&gt;"&amp;EOMONTH(Z131,-1),fSales[Date],"&lt;="&amp;Z131,fSales[Product],AA131)</f>
        <v>598.75</v>
      </c>
      <c r="AJ131" s="3">
        <v>44385</v>
      </c>
      <c r="AK131">
        <v>4</v>
      </c>
      <c r="AL131">
        <v>4</v>
      </c>
      <c r="AM131">
        <v>76</v>
      </c>
      <c r="AN131">
        <f>_xlfn.XLOOKUP(fSales[[#This Row],[ProductID]],dProduct[ProductID],dProduct[Price])*fSales[[#This Row],[Units]]</f>
        <v>1820.2</v>
      </c>
      <c r="AO131" t="str">
        <f>_xlfn.XLOOKUP(fSales[[#This Row],[ProductID]],dProduct[ProductID],dProduct[Product])</f>
        <v>Yanaki</v>
      </c>
      <c r="AP131" t="str">
        <f>_xlfn.XLOOKUP(fSales[[#This Row],[ProductID]],dProduct[ProductID],dProduct[Supplier])</f>
        <v>Colorado Booms</v>
      </c>
      <c r="AQ131" t="str">
        <f>_xlfn.XLOOKUP(fSales[[#This Row],[SalesRepID]],dSalesRep[SalesRepID],dSalesRep[Region])</f>
        <v>WA</v>
      </c>
    </row>
    <row r="132" spans="26:43" x14ac:dyDescent="0.25">
      <c r="Z132" s="8">
        <v>44804</v>
      </c>
      <c r="AA132" s="2" t="s">
        <v>9</v>
      </c>
      <c r="AB132" s="7">
        <f>SUMIFS(fSales[Sale],fSales[Date],"&gt;"&amp;EOMONTH(Z132,-1),fSales[Date],"&lt;="&amp;Z132,fSales[Product],AA132)</f>
        <v>8909.4</v>
      </c>
      <c r="AJ132" s="3">
        <v>44829</v>
      </c>
      <c r="AK132">
        <v>4</v>
      </c>
      <c r="AL132">
        <v>4</v>
      </c>
      <c r="AM132">
        <v>81</v>
      </c>
      <c r="AN132">
        <f>_xlfn.XLOOKUP(fSales[[#This Row],[ProductID]],dProduct[ProductID],dProduct[Price])*fSales[[#This Row],[Units]]</f>
        <v>1939.95</v>
      </c>
      <c r="AO132" t="str">
        <f>_xlfn.XLOOKUP(fSales[[#This Row],[ProductID]],dProduct[ProductID],dProduct[Product])</f>
        <v>Yanaki</v>
      </c>
      <c r="AP132" t="str">
        <f>_xlfn.XLOOKUP(fSales[[#This Row],[ProductID]],dProduct[ProductID],dProduct[Supplier])</f>
        <v>Colorado Booms</v>
      </c>
      <c r="AQ132" t="str">
        <f>_xlfn.XLOOKUP(fSales[[#This Row],[SalesRepID]],dSalesRep[SalesRepID],dSalesRep[Region])</f>
        <v>WA</v>
      </c>
    </row>
    <row r="133" spans="26:43" x14ac:dyDescent="0.25">
      <c r="Z133" s="8">
        <v>44834</v>
      </c>
      <c r="AA133" s="2" t="s">
        <v>9</v>
      </c>
      <c r="AB133" s="7">
        <f>SUMIFS(fSales[Sale],fSales[Date],"&gt;"&amp;EOMONTH(Z133,-1),fSales[Date],"&lt;="&amp;Z133,fSales[Product],AA133)</f>
        <v>3712.25</v>
      </c>
      <c r="AJ133" s="3">
        <v>44843</v>
      </c>
      <c r="AK133">
        <v>2</v>
      </c>
      <c r="AL133">
        <v>2</v>
      </c>
      <c r="AM133">
        <v>106</v>
      </c>
      <c r="AN133">
        <f>_xlfn.XLOOKUP(fSales[[#This Row],[ProductID]],dProduct[ProductID],dProduct[Price])*fSales[[#This Row],[Units]]</f>
        <v>3174.7</v>
      </c>
      <c r="AO133" t="str">
        <f>_xlfn.XLOOKUP(fSales[[#This Row],[ProductID]],dProduct[ProductID],dProduct[Product])</f>
        <v>Carlota</v>
      </c>
      <c r="AP133" t="str">
        <f>_xlfn.XLOOKUP(fSales[[#This Row],[ProductID]],dProduct[ProductID],dProduct[Supplier])</f>
        <v>Gel Booms</v>
      </c>
      <c r="AQ133" t="str">
        <f>_xlfn.XLOOKUP(fSales[[#This Row],[SalesRepID]],dSalesRep[SalesRepID],dSalesRep[Region])</f>
        <v>CA</v>
      </c>
    </row>
    <row r="134" spans="26:43" x14ac:dyDescent="0.25">
      <c r="Z134" s="8">
        <v>44865</v>
      </c>
      <c r="AA134" s="2" t="s">
        <v>9</v>
      </c>
      <c r="AB134" s="7">
        <f>SUMIFS(fSales[Sale],fSales[Date],"&gt;"&amp;EOMONTH(Z134,-1),fSales[Date],"&lt;="&amp;Z134,fSales[Product],AA134)</f>
        <v>0</v>
      </c>
      <c r="AJ134" s="3">
        <v>44899</v>
      </c>
      <c r="AK134">
        <v>3</v>
      </c>
      <c r="AL134">
        <v>3</v>
      </c>
      <c r="AM134">
        <v>246</v>
      </c>
      <c r="AN134">
        <f>_xlfn.XLOOKUP(fSales[[#This Row],[ProductID]],dProduct[ProductID],dProduct[Price])*fSales[[#This Row],[Units]]</f>
        <v>6383.7</v>
      </c>
      <c r="AO134" t="str">
        <f>_xlfn.XLOOKUP(fSales[[#This Row],[ProductID]],dProduct[ProductID],dProduct[Product])</f>
        <v>Aspen</v>
      </c>
      <c r="AP134" t="str">
        <f>_xlfn.XLOOKUP(fSales[[#This Row],[ProductID]],dProduct[ProductID],dProduct[Supplier])</f>
        <v>Colorado Booms</v>
      </c>
      <c r="AQ134" t="str">
        <f>_xlfn.XLOOKUP(fSales[[#This Row],[SalesRepID]],dSalesRep[SalesRepID],dSalesRep[Region])</f>
        <v>WA</v>
      </c>
    </row>
    <row r="135" spans="26:43" x14ac:dyDescent="0.25">
      <c r="Z135" s="8">
        <v>44895</v>
      </c>
      <c r="AA135" s="2" t="s">
        <v>9</v>
      </c>
      <c r="AB135" s="7">
        <f>SUMIFS(fSales[Sale],fSales[Date],"&gt;"&amp;EOMONTH(Z135,-1),fSales[Date],"&lt;="&amp;Z135,fSales[Product],AA135)</f>
        <v>15807</v>
      </c>
      <c r="AJ135" s="3">
        <v>44522</v>
      </c>
      <c r="AK135">
        <v>2</v>
      </c>
      <c r="AL135">
        <v>2</v>
      </c>
      <c r="AM135">
        <v>138</v>
      </c>
      <c r="AN135">
        <f>_xlfn.XLOOKUP(fSales[[#This Row],[ProductID]],dProduct[ProductID],dProduct[Price])*fSales[[#This Row],[Units]]</f>
        <v>4133.0999999999995</v>
      </c>
      <c r="AO135" t="str">
        <f>_xlfn.XLOOKUP(fSales[[#This Row],[ProductID]],dProduct[ProductID],dProduct[Product])</f>
        <v>Carlota</v>
      </c>
      <c r="AP135" t="str">
        <f>_xlfn.XLOOKUP(fSales[[#This Row],[ProductID]],dProduct[ProductID],dProduct[Supplier])</f>
        <v>Gel Booms</v>
      </c>
      <c r="AQ135" t="str">
        <f>_xlfn.XLOOKUP(fSales[[#This Row],[SalesRepID]],dSalesRep[SalesRepID],dSalesRep[Region])</f>
        <v>CA</v>
      </c>
    </row>
    <row r="136" spans="26:43" x14ac:dyDescent="0.25">
      <c r="Z136" s="8">
        <v>44926</v>
      </c>
      <c r="AA136" s="2" t="s">
        <v>9</v>
      </c>
      <c r="AB136" s="7">
        <f>SUMIFS(fSales[Sale],fSales[Date],"&gt;"&amp;EOMONTH(Z136,-1),fSales[Date],"&lt;="&amp;Z136,fSales[Product],AA136)</f>
        <v>14369.999999999998</v>
      </c>
      <c r="AJ136" s="3">
        <v>44526</v>
      </c>
      <c r="AK136">
        <v>3</v>
      </c>
      <c r="AL136">
        <v>2</v>
      </c>
      <c r="AM136">
        <v>106</v>
      </c>
      <c r="AN136">
        <f>_xlfn.XLOOKUP(fSales[[#This Row],[ProductID]],dProduct[ProductID],dProduct[Price])*fSales[[#This Row],[Units]]</f>
        <v>2750.7</v>
      </c>
      <c r="AO136" t="str">
        <f>_xlfn.XLOOKUP(fSales[[#This Row],[ProductID]],dProduct[ProductID],dProduct[Product])</f>
        <v>Aspen</v>
      </c>
      <c r="AP136" t="str">
        <f>_xlfn.XLOOKUP(fSales[[#This Row],[ProductID]],dProduct[ProductID],dProduct[Supplier])</f>
        <v>Colorado Booms</v>
      </c>
      <c r="AQ136" t="str">
        <f>_xlfn.XLOOKUP(fSales[[#This Row],[SalesRepID]],dSalesRep[SalesRepID],dSalesRep[Region])</f>
        <v>CA</v>
      </c>
    </row>
    <row r="137" spans="26:43" x14ac:dyDescent="0.25">
      <c r="Z137" s="8">
        <v>44957</v>
      </c>
      <c r="AA137" s="2" t="s">
        <v>9</v>
      </c>
      <c r="AB137" s="7">
        <f>SUMIFS(fSales[Sale],fSales[Date],"&gt;"&amp;EOMONTH(Z137,-1),fSales[Date],"&lt;="&amp;Z137,fSales[Product],AA137)</f>
        <v>2418.9499999999998</v>
      </c>
      <c r="AJ137" s="3">
        <v>44549</v>
      </c>
      <c r="AK137">
        <v>2</v>
      </c>
      <c r="AL137">
        <v>4</v>
      </c>
      <c r="AM137">
        <v>97</v>
      </c>
      <c r="AN137">
        <f>_xlfn.XLOOKUP(fSales[[#This Row],[ProductID]],dProduct[ProductID],dProduct[Price])*fSales[[#This Row],[Units]]</f>
        <v>2905.15</v>
      </c>
      <c r="AO137" t="str">
        <f>_xlfn.XLOOKUP(fSales[[#This Row],[ProductID]],dProduct[ProductID],dProduct[Product])</f>
        <v>Carlota</v>
      </c>
      <c r="AP137" t="str">
        <f>_xlfn.XLOOKUP(fSales[[#This Row],[ProductID]],dProduct[ProductID],dProduct[Supplier])</f>
        <v>Gel Booms</v>
      </c>
      <c r="AQ137" t="str">
        <f>_xlfn.XLOOKUP(fSales[[#This Row],[SalesRepID]],dSalesRep[SalesRepID],dSalesRep[Region])</f>
        <v>WA</v>
      </c>
    </row>
    <row r="138" spans="26:43" x14ac:dyDescent="0.25">
      <c r="Z138" s="8">
        <v>44985</v>
      </c>
      <c r="AA138" s="2" t="s">
        <v>9</v>
      </c>
      <c r="AB138" s="7">
        <f>SUMIFS(fSales[Sale],fSales[Date],"&gt;"&amp;EOMONTH(Z138,-1),fSales[Date],"&lt;="&amp;Z138,fSales[Product],AA138)</f>
        <v>7951.4</v>
      </c>
      <c r="AJ138" s="3">
        <v>45238</v>
      </c>
      <c r="AK138">
        <v>3</v>
      </c>
      <c r="AL138">
        <v>4</v>
      </c>
      <c r="AM138">
        <v>210</v>
      </c>
      <c r="AN138">
        <f>_xlfn.XLOOKUP(fSales[[#This Row],[ProductID]],dProduct[ProductID],dProduct[Price])*fSales[[#This Row],[Units]]</f>
        <v>5449.5</v>
      </c>
      <c r="AO138" t="str">
        <f>_xlfn.XLOOKUP(fSales[[#This Row],[ProductID]],dProduct[ProductID],dProduct[Product])</f>
        <v>Aspen</v>
      </c>
      <c r="AP138" t="str">
        <f>_xlfn.XLOOKUP(fSales[[#This Row],[ProductID]],dProduct[ProductID],dProduct[Supplier])</f>
        <v>Colorado Booms</v>
      </c>
      <c r="AQ138" t="str">
        <f>_xlfn.XLOOKUP(fSales[[#This Row],[SalesRepID]],dSalesRep[SalesRepID],dSalesRep[Region])</f>
        <v>WA</v>
      </c>
    </row>
    <row r="139" spans="26:43" x14ac:dyDescent="0.25">
      <c r="Z139" s="8">
        <v>45016</v>
      </c>
      <c r="AA139" s="2" t="s">
        <v>9</v>
      </c>
      <c r="AB139" s="7">
        <f>SUMIFS(fSales[Sale],fSales[Date],"&gt;"&amp;EOMONTH(Z139,-1),fSales[Date],"&lt;="&amp;Z139,fSales[Product],AA139)</f>
        <v>0</v>
      </c>
      <c r="AJ139" s="3">
        <v>44809</v>
      </c>
      <c r="AK139">
        <v>3</v>
      </c>
      <c r="AL139">
        <v>4</v>
      </c>
      <c r="AM139">
        <v>101</v>
      </c>
      <c r="AN139">
        <f>_xlfn.XLOOKUP(fSales[[#This Row],[ProductID]],dProduct[ProductID],dProduct[Price])*fSales[[#This Row],[Units]]</f>
        <v>2620.9499999999998</v>
      </c>
      <c r="AO139" t="str">
        <f>_xlfn.XLOOKUP(fSales[[#This Row],[ProductID]],dProduct[ProductID],dProduct[Product])</f>
        <v>Aspen</v>
      </c>
      <c r="AP139" t="str">
        <f>_xlfn.XLOOKUP(fSales[[#This Row],[ProductID]],dProduct[ProductID],dProduct[Supplier])</f>
        <v>Colorado Booms</v>
      </c>
      <c r="AQ139" t="str">
        <f>_xlfn.XLOOKUP(fSales[[#This Row],[SalesRepID]],dSalesRep[SalesRepID],dSalesRep[Region])</f>
        <v>WA</v>
      </c>
    </row>
    <row r="140" spans="26:43" x14ac:dyDescent="0.25">
      <c r="Z140" s="8">
        <v>45046</v>
      </c>
      <c r="AA140" s="2" t="s">
        <v>9</v>
      </c>
      <c r="AB140" s="7">
        <f>SUMIFS(fSales[Sale],fSales[Date],"&gt;"&amp;EOMONTH(Z140,-1),fSales[Date],"&lt;="&amp;Z140,fSales[Product],AA140)</f>
        <v>8622</v>
      </c>
      <c r="AJ140" s="3">
        <v>44422</v>
      </c>
      <c r="AK140">
        <v>1</v>
      </c>
      <c r="AL140">
        <v>4</v>
      </c>
      <c r="AM140">
        <v>70</v>
      </c>
      <c r="AN140">
        <f>_xlfn.XLOOKUP(fSales[[#This Row],[ProductID]],dProduct[ProductID],dProduct[Price])*fSales[[#This Row],[Units]]</f>
        <v>3076.5</v>
      </c>
      <c r="AO140" t="str">
        <f>_xlfn.XLOOKUP(fSales[[#This Row],[ProductID]],dProduct[ProductID],dProduct[Product])</f>
        <v>Quad</v>
      </c>
      <c r="AP140" t="str">
        <f>_xlfn.XLOOKUP(fSales[[#This Row],[ProductID]],dProduct[ProductID],dProduct[Supplier])</f>
        <v>Gel Booms</v>
      </c>
      <c r="AQ140" t="str">
        <f>_xlfn.XLOOKUP(fSales[[#This Row],[SalesRepID]],dSalesRep[SalesRepID],dSalesRep[Region])</f>
        <v>WA</v>
      </c>
    </row>
    <row r="141" spans="26:43" x14ac:dyDescent="0.25">
      <c r="Z141" s="8">
        <v>45077</v>
      </c>
      <c r="AA141" s="2" t="s">
        <v>9</v>
      </c>
      <c r="AB141" s="7">
        <f>SUMIFS(fSales[Sale],fSales[Date],"&gt;"&amp;EOMONTH(Z141,-1),fSales[Date],"&lt;="&amp;Z141,fSales[Product],AA141)</f>
        <v>2874</v>
      </c>
      <c r="AJ141" s="3">
        <v>44977</v>
      </c>
      <c r="AK141">
        <v>4</v>
      </c>
      <c r="AL141">
        <v>2</v>
      </c>
      <c r="AM141">
        <v>264</v>
      </c>
      <c r="AN141">
        <f>_xlfn.XLOOKUP(fSales[[#This Row],[ProductID]],dProduct[ProductID],dProduct[Price])*fSales[[#This Row],[Units]]</f>
        <v>6322.8</v>
      </c>
      <c r="AO141" t="str">
        <f>_xlfn.XLOOKUP(fSales[[#This Row],[ProductID]],dProduct[ProductID],dProduct[Product])</f>
        <v>Yanaki</v>
      </c>
      <c r="AP141" t="str">
        <f>_xlfn.XLOOKUP(fSales[[#This Row],[ProductID]],dProduct[ProductID],dProduct[Supplier])</f>
        <v>Colorado Booms</v>
      </c>
      <c r="AQ141" t="str">
        <f>_xlfn.XLOOKUP(fSales[[#This Row],[SalesRepID]],dSalesRep[SalesRepID],dSalesRep[Region])</f>
        <v>CA</v>
      </c>
    </row>
    <row r="142" spans="26:43" x14ac:dyDescent="0.25">
      <c r="Z142" s="8">
        <v>45107</v>
      </c>
      <c r="AA142" s="2" t="s">
        <v>9</v>
      </c>
      <c r="AB142" s="7">
        <f>SUMIFS(fSales[Sale],fSales[Date],"&gt;"&amp;EOMONTH(Z142,-1),fSales[Date],"&lt;="&amp;Z142,fSales[Product],AA142)</f>
        <v>23.95</v>
      </c>
      <c r="AJ142" s="3">
        <v>45256</v>
      </c>
      <c r="AK142">
        <v>2</v>
      </c>
      <c r="AL142">
        <v>3</v>
      </c>
      <c r="AM142">
        <v>107</v>
      </c>
      <c r="AN142">
        <f>_xlfn.XLOOKUP(fSales[[#This Row],[ProductID]],dProduct[ProductID],dProduct[Price])*fSales[[#This Row],[Units]]</f>
        <v>3204.65</v>
      </c>
      <c r="AO142" t="str">
        <f>_xlfn.XLOOKUP(fSales[[#This Row],[ProductID]],dProduct[ProductID],dProduct[Product])</f>
        <v>Carlota</v>
      </c>
      <c r="AP142" t="str">
        <f>_xlfn.XLOOKUP(fSales[[#This Row],[ProductID]],dProduct[ProductID],dProduct[Supplier])</f>
        <v>Gel Booms</v>
      </c>
      <c r="AQ142" t="str">
        <f>_xlfn.XLOOKUP(fSales[[#This Row],[SalesRepID]],dSalesRep[SalesRepID],dSalesRep[Region])</f>
        <v>WA</v>
      </c>
    </row>
    <row r="143" spans="26:43" x14ac:dyDescent="0.25">
      <c r="Z143" s="8">
        <v>45138</v>
      </c>
      <c r="AA143" s="2" t="s">
        <v>9</v>
      </c>
      <c r="AB143" s="7">
        <f>SUMIFS(fSales[Sale],fSales[Date],"&gt;"&amp;EOMONTH(Z143,-1),fSales[Date],"&lt;="&amp;Z143,fSales[Product],AA143)</f>
        <v>6825.75</v>
      </c>
      <c r="AJ143" s="3">
        <v>44754</v>
      </c>
      <c r="AK143">
        <v>3</v>
      </c>
      <c r="AL143">
        <v>4</v>
      </c>
      <c r="AM143">
        <v>71</v>
      </c>
      <c r="AN143">
        <f>_xlfn.XLOOKUP(fSales[[#This Row],[ProductID]],dProduct[ProductID],dProduct[Price])*fSales[[#This Row],[Units]]</f>
        <v>1842.45</v>
      </c>
      <c r="AO143" t="str">
        <f>_xlfn.XLOOKUP(fSales[[#This Row],[ProductID]],dProduct[ProductID],dProduct[Product])</f>
        <v>Aspen</v>
      </c>
      <c r="AP143" t="str">
        <f>_xlfn.XLOOKUP(fSales[[#This Row],[ProductID]],dProduct[ProductID],dProduct[Supplier])</f>
        <v>Colorado Booms</v>
      </c>
      <c r="AQ143" t="str">
        <f>_xlfn.XLOOKUP(fSales[[#This Row],[SalesRepID]],dSalesRep[SalesRepID],dSalesRep[Region])</f>
        <v>WA</v>
      </c>
    </row>
    <row r="144" spans="26:43" x14ac:dyDescent="0.25">
      <c r="Z144" s="8">
        <v>45169</v>
      </c>
      <c r="AA144" s="2" t="s">
        <v>9</v>
      </c>
      <c r="AB144" s="7">
        <f>SUMIFS(fSales[Sale],fSales[Date],"&gt;"&amp;EOMONTH(Z144,-1),fSales[Date],"&lt;="&amp;Z144,fSales[Product],AA144)</f>
        <v>550.84999999999991</v>
      </c>
      <c r="AJ144" s="3">
        <v>45220</v>
      </c>
      <c r="AK144">
        <v>2</v>
      </c>
      <c r="AL144">
        <v>2</v>
      </c>
      <c r="AM144">
        <v>275</v>
      </c>
      <c r="AN144">
        <f>_xlfn.XLOOKUP(fSales[[#This Row],[ProductID]],dProduct[ProductID],dProduct[Price])*fSales[[#This Row],[Units]]</f>
        <v>8236.25</v>
      </c>
      <c r="AO144" t="str">
        <f>_xlfn.XLOOKUP(fSales[[#This Row],[ProductID]],dProduct[ProductID],dProduct[Product])</f>
        <v>Carlota</v>
      </c>
      <c r="AP144" t="str">
        <f>_xlfn.XLOOKUP(fSales[[#This Row],[ProductID]],dProduct[ProductID],dProduct[Supplier])</f>
        <v>Gel Booms</v>
      </c>
      <c r="AQ144" t="str">
        <f>_xlfn.XLOOKUP(fSales[[#This Row],[SalesRepID]],dSalesRep[SalesRepID],dSalesRep[Region])</f>
        <v>CA</v>
      </c>
    </row>
    <row r="145" spans="26:43" x14ac:dyDescent="0.25">
      <c r="Z145" s="8">
        <v>45199</v>
      </c>
      <c r="AA145" s="2" t="s">
        <v>9</v>
      </c>
      <c r="AB145" s="7">
        <f>SUMIFS(fSales[Sale],fSales[Date],"&gt;"&amp;EOMONTH(Z145,-1),fSales[Date],"&lt;="&amp;Z145,fSales[Product],AA145)</f>
        <v>9915.2999999999993</v>
      </c>
      <c r="AJ145" s="3">
        <v>45225</v>
      </c>
      <c r="AK145">
        <v>1</v>
      </c>
      <c r="AL145">
        <v>4</v>
      </c>
      <c r="AM145">
        <v>83</v>
      </c>
      <c r="AN145">
        <f>_xlfn.XLOOKUP(fSales[[#This Row],[ProductID]],dProduct[ProductID],dProduct[Price])*fSales[[#This Row],[Units]]</f>
        <v>3647.8500000000004</v>
      </c>
      <c r="AO145" t="str">
        <f>_xlfn.XLOOKUP(fSales[[#This Row],[ProductID]],dProduct[ProductID],dProduct[Product])</f>
        <v>Quad</v>
      </c>
      <c r="AP145" t="str">
        <f>_xlfn.XLOOKUP(fSales[[#This Row],[ProductID]],dProduct[ProductID],dProduct[Supplier])</f>
        <v>Gel Booms</v>
      </c>
      <c r="AQ145" t="str">
        <f>_xlfn.XLOOKUP(fSales[[#This Row],[SalesRepID]],dSalesRep[SalesRepID],dSalesRep[Region])</f>
        <v>WA</v>
      </c>
    </row>
    <row r="146" spans="26:43" x14ac:dyDescent="0.25">
      <c r="Z146" s="8">
        <v>45230</v>
      </c>
      <c r="AA146" s="2" t="s">
        <v>9</v>
      </c>
      <c r="AB146" s="7">
        <f>SUMIFS(fSales[Sale],fSales[Date],"&gt;"&amp;EOMONTH(Z146,-1),fSales[Date],"&lt;="&amp;Z146,fSales[Product],AA146)</f>
        <v>1484.8999999999999</v>
      </c>
      <c r="AJ146" s="3">
        <v>44872</v>
      </c>
      <c r="AK146">
        <v>2</v>
      </c>
      <c r="AL146">
        <v>1</v>
      </c>
      <c r="AM146">
        <v>63</v>
      </c>
      <c r="AN146">
        <f>_xlfn.XLOOKUP(fSales[[#This Row],[ProductID]],dProduct[ProductID],dProduct[Price])*fSales[[#This Row],[Units]]</f>
        <v>1886.85</v>
      </c>
      <c r="AO146" t="str">
        <f>_xlfn.XLOOKUP(fSales[[#This Row],[ProductID]],dProduct[ProductID],dProduct[Product])</f>
        <v>Carlota</v>
      </c>
      <c r="AP146" t="str">
        <f>_xlfn.XLOOKUP(fSales[[#This Row],[ProductID]],dProduct[ProductID],dProduct[Supplier])</f>
        <v>Gel Booms</v>
      </c>
      <c r="AQ146" t="str">
        <f>_xlfn.XLOOKUP(fSales[[#This Row],[SalesRepID]],dSalesRep[SalesRepID],dSalesRep[Region])</f>
        <v>CA</v>
      </c>
    </row>
    <row r="147" spans="26:43" x14ac:dyDescent="0.25">
      <c r="Z147" s="8">
        <v>45260</v>
      </c>
      <c r="AA147" s="2" t="s">
        <v>9</v>
      </c>
      <c r="AB147" s="7">
        <f>SUMIFS(fSales[Sale],fSales[Date],"&gt;"&amp;EOMONTH(Z147,-1),fSales[Date],"&lt;="&amp;Z147,fSales[Product],AA147)</f>
        <v>10633.8</v>
      </c>
      <c r="AJ147" s="3">
        <v>44488</v>
      </c>
      <c r="AK147">
        <v>1</v>
      </c>
      <c r="AL147">
        <v>2</v>
      </c>
      <c r="AM147">
        <v>3</v>
      </c>
      <c r="AN147">
        <f>_xlfn.XLOOKUP(fSales[[#This Row],[ProductID]],dProduct[ProductID],dProduct[Price])*fSales[[#This Row],[Units]]</f>
        <v>131.85000000000002</v>
      </c>
      <c r="AO147" t="str">
        <f>_xlfn.XLOOKUP(fSales[[#This Row],[ProductID]],dProduct[ProductID],dProduct[Product])</f>
        <v>Quad</v>
      </c>
      <c r="AP147" t="str">
        <f>_xlfn.XLOOKUP(fSales[[#This Row],[ProductID]],dProduct[ProductID],dProduct[Supplier])</f>
        <v>Gel Booms</v>
      </c>
      <c r="AQ147" t="str">
        <f>_xlfn.XLOOKUP(fSales[[#This Row],[SalesRepID]],dSalesRep[SalesRepID],dSalesRep[Region])</f>
        <v>CA</v>
      </c>
    </row>
    <row r="148" spans="26:43" x14ac:dyDescent="0.25">
      <c r="Z148" s="8">
        <v>45291</v>
      </c>
      <c r="AA148" s="2" t="s">
        <v>9</v>
      </c>
      <c r="AB148" s="7">
        <f>SUMIFS(fSales[Sale],fSales[Date],"&gt;"&amp;EOMONTH(Z148,-1),fSales[Date],"&lt;="&amp;Z148,fSales[Product],AA148)</f>
        <v>4622.3500000000004</v>
      </c>
      <c r="AJ148" s="3">
        <v>44411</v>
      </c>
      <c r="AK148">
        <v>4</v>
      </c>
      <c r="AL148">
        <v>4</v>
      </c>
      <c r="AM148">
        <v>93</v>
      </c>
      <c r="AN148">
        <f>_xlfn.XLOOKUP(fSales[[#This Row],[ProductID]],dProduct[ProductID],dProduct[Price])*fSales[[#This Row],[Units]]</f>
        <v>2227.35</v>
      </c>
      <c r="AO148" t="str">
        <f>_xlfn.XLOOKUP(fSales[[#This Row],[ProductID]],dProduct[ProductID],dProduct[Product])</f>
        <v>Yanaki</v>
      </c>
      <c r="AP148" t="str">
        <f>_xlfn.XLOOKUP(fSales[[#This Row],[ProductID]],dProduct[ProductID],dProduct[Supplier])</f>
        <v>Colorado Booms</v>
      </c>
      <c r="AQ148" t="str">
        <f>_xlfn.XLOOKUP(fSales[[#This Row],[SalesRepID]],dSalesRep[SalesRepID],dSalesRep[Region])</f>
        <v>WA</v>
      </c>
    </row>
    <row r="149" spans="26:43" x14ac:dyDescent="0.25">
      <c r="AJ149" s="3">
        <v>45275</v>
      </c>
      <c r="AK149">
        <v>2</v>
      </c>
      <c r="AL149">
        <v>4</v>
      </c>
      <c r="AM149">
        <v>289</v>
      </c>
      <c r="AN149">
        <f>_xlfn.XLOOKUP(fSales[[#This Row],[ProductID]],dProduct[ProductID],dProduct[Price])*fSales[[#This Row],[Units]]</f>
        <v>8655.5499999999993</v>
      </c>
      <c r="AO149" t="str">
        <f>_xlfn.XLOOKUP(fSales[[#This Row],[ProductID]],dProduct[ProductID],dProduct[Product])</f>
        <v>Carlota</v>
      </c>
      <c r="AP149" t="str">
        <f>_xlfn.XLOOKUP(fSales[[#This Row],[ProductID]],dProduct[ProductID],dProduct[Supplier])</f>
        <v>Gel Booms</v>
      </c>
      <c r="AQ149" t="str">
        <f>_xlfn.XLOOKUP(fSales[[#This Row],[SalesRepID]],dSalesRep[SalesRepID],dSalesRep[Region])</f>
        <v>WA</v>
      </c>
    </row>
    <row r="150" spans="26:43" x14ac:dyDescent="0.25">
      <c r="AJ150" s="3">
        <v>44848</v>
      </c>
      <c r="AK150">
        <v>1</v>
      </c>
      <c r="AL150">
        <v>4</v>
      </c>
      <c r="AM150">
        <v>4</v>
      </c>
      <c r="AN150">
        <f>_xlfn.XLOOKUP(fSales[[#This Row],[ProductID]],dProduct[ProductID],dProduct[Price])*fSales[[#This Row],[Units]]</f>
        <v>175.8</v>
      </c>
      <c r="AO150" t="str">
        <f>_xlfn.XLOOKUP(fSales[[#This Row],[ProductID]],dProduct[ProductID],dProduct[Product])</f>
        <v>Quad</v>
      </c>
      <c r="AP150" t="str">
        <f>_xlfn.XLOOKUP(fSales[[#This Row],[ProductID]],dProduct[ProductID],dProduct[Supplier])</f>
        <v>Gel Booms</v>
      </c>
      <c r="AQ150" t="str">
        <f>_xlfn.XLOOKUP(fSales[[#This Row],[SalesRepID]],dSalesRep[SalesRepID],dSalesRep[Region])</f>
        <v>WA</v>
      </c>
    </row>
    <row r="151" spans="26:43" x14ac:dyDescent="0.25">
      <c r="AJ151" s="3">
        <v>45227</v>
      </c>
      <c r="AK151">
        <v>2</v>
      </c>
      <c r="AL151">
        <v>2</v>
      </c>
      <c r="AM151">
        <v>78</v>
      </c>
      <c r="AN151">
        <f>_xlfn.XLOOKUP(fSales[[#This Row],[ProductID]],dProduct[ProductID],dProduct[Price])*fSales[[#This Row],[Units]]</f>
        <v>2336.1</v>
      </c>
      <c r="AO151" t="str">
        <f>_xlfn.XLOOKUP(fSales[[#This Row],[ProductID]],dProduct[ProductID],dProduct[Product])</f>
        <v>Carlota</v>
      </c>
      <c r="AP151" t="str">
        <f>_xlfn.XLOOKUP(fSales[[#This Row],[ProductID]],dProduct[ProductID],dProduct[Supplier])</f>
        <v>Gel Booms</v>
      </c>
      <c r="AQ151" t="str">
        <f>_xlfn.XLOOKUP(fSales[[#This Row],[SalesRepID]],dSalesRep[SalesRepID],dSalesRep[Region])</f>
        <v>CA</v>
      </c>
    </row>
    <row r="152" spans="26:43" x14ac:dyDescent="0.25">
      <c r="AJ152" s="3">
        <v>44910</v>
      </c>
      <c r="AK152">
        <v>4</v>
      </c>
      <c r="AL152">
        <v>4</v>
      </c>
      <c r="AM152">
        <v>155</v>
      </c>
      <c r="AN152">
        <f>_xlfn.XLOOKUP(fSales[[#This Row],[ProductID]],dProduct[ProductID],dProduct[Price])*fSales[[#This Row],[Units]]</f>
        <v>3712.25</v>
      </c>
      <c r="AO152" t="str">
        <f>_xlfn.XLOOKUP(fSales[[#This Row],[ProductID]],dProduct[ProductID],dProduct[Product])</f>
        <v>Yanaki</v>
      </c>
      <c r="AP152" t="str">
        <f>_xlfn.XLOOKUP(fSales[[#This Row],[ProductID]],dProduct[ProductID],dProduct[Supplier])</f>
        <v>Colorado Booms</v>
      </c>
      <c r="AQ152" t="str">
        <f>_xlfn.XLOOKUP(fSales[[#This Row],[SalesRepID]],dSalesRep[SalesRepID],dSalesRep[Region])</f>
        <v>WA</v>
      </c>
    </row>
    <row r="153" spans="26:43" x14ac:dyDescent="0.25">
      <c r="AJ153" s="3">
        <v>44904</v>
      </c>
      <c r="AK153">
        <v>2</v>
      </c>
      <c r="AL153">
        <v>4</v>
      </c>
      <c r="AM153">
        <v>247</v>
      </c>
      <c r="AN153">
        <f>_xlfn.XLOOKUP(fSales[[#This Row],[ProductID]],dProduct[ProductID],dProduct[Price])*fSales[[#This Row],[Units]]</f>
        <v>7397.65</v>
      </c>
      <c r="AO153" t="str">
        <f>_xlfn.XLOOKUP(fSales[[#This Row],[ProductID]],dProduct[ProductID],dProduct[Product])</f>
        <v>Carlota</v>
      </c>
      <c r="AP153" t="str">
        <f>_xlfn.XLOOKUP(fSales[[#This Row],[ProductID]],dProduct[ProductID],dProduct[Supplier])</f>
        <v>Gel Booms</v>
      </c>
      <c r="AQ153" t="str">
        <f>_xlfn.XLOOKUP(fSales[[#This Row],[SalesRepID]],dSalesRep[SalesRepID],dSalesRep[Region])</f>
        <v>WA</v>
      </c>
    </row>
    <row r="154" spans="26:43" x14ac:dyDescent="0.25">
      <c r="AJ154" s="3">
        <v>45257</v>
      </c>
      <c r="AK154">
        <v>2</v>
      </c>
      <c r="AL154">
        <v>4</v>
      </c>
      <c r="AM154">
        <v>89</v>
      </c>
      <c r="AN154">
        <f>_xlfn.XLOOKUP(fSales[[#This Row],[ProductID]],dProduct[ProductID],dProduct[Price])*fSales[[#This Row],[Units]]</f>
        <v>2665.5499999999997</v>
      </c>
      <c r="AO154" t="str">
        <f>_xlfn.XLOOKUP(fSales[[#This Row],[ProductID]],dProduct[ProductID],dProduct[Product])</f>
        <v>Carlota</v>
      </c>
      <c r="AP154" t="str">
        <f>_xlfn.XLOOKUP(fSales[[#This Row],[ProductID]],dProduct[ProductID],dProduct[Supplier])</f>
        <v>Gel Booms</v>
      </c>
      <c r="AQ154" t="str">
        <f>_xlfn.XLOOKUP(fSales[[#This Row],[SalesRepID]],dSalesRep[SalesRepID],dSalesRep[Region])</f>
        <v>WA</v>
      </c>
    </row>
    <row r="155" spans="26:43" x14ac:dyDescent="0.25">
      <c r="AJ155" s="3">
        <v>44543</v>
      </c>
      <c r="AK155">
        <v>2</v>
      </c>
      <c r="AL155">
        <v>4</v>
      </c>
      <c r="AM155">
        <v>88</v>
      </c>
      <c r="AN155">
        <f>_xlfn.XLOOKUP(fSales[[#This Row],[ProductID]],dProduct[ProductID],dProduct[Price])*fSales[[#This Row],[Units]]</f>
        <v>2635.6</v>
      </c>
      <c r="AO155" t="str">
        <f>_xlfn.XLOOKUP(fSales[[#This Row],[ProductID]],dProduct[ProductID],dProduct[Product])</f>
        <v>Carlota</v>
      </c>
      <c r="AP155" t="str">
        <f>_xlfn.XLOOKUP(fSales[[#This Row],[ProductID]],dProduct[ProductID],dProduct[Supplier])</f>
        <v>Gel Booms</v>
      </c>
      <c r="AQ155" t="str">
        <f>_xlfn.XLOOKUP(fSales[[#This Row],[SalesRepID]],dSalesRep[SalesRepID],dSalesRep[Region])</f>
        <v>WA</v>
      </c>
    </row>
    <row r="156" spans="26:43" x14ac:dyDescent="0.25">
      <c r="AJ156" s="3">
        <v>44778</v>
      </c>
      <c r="AK156">
        <v>3</v>
      </c>
      <c r="AL156">
        <v>4</v>
      </c>
      <c r="AM156">
        <v>69</v>
      </c>
      <c r="AN156">
        <f>_xlfn.XLOOKUP(fSales[[#This Row],[ProductID]],dProduct[ProductID],dProduct[Price])*fSales[[#This Row],[Units]]</f>
        <v>1790.55</v>
      </c>
      <c r="AO156" t="str">
        <f>_xlfn.XLOOKUP(fSales[[#This Row],[ProductID]],dProduct[ProductID],dProduct[Product])</f>
        <v>Aspen</v>
      </c>
      <c r="AP156" t="str">
        <f>_xlfn.XLOOKUP(fSales[[#This Row],[ProductID]],dProduct[ProductID],dProduct[Supplier])</f>
        <v>Colorado Booms</v>
      </c>
      <c r="AQ156" t="str">
        <f>_xlfn.XLOOKUP(fSales[[#This Row],[SalesRepID]],dSalesRep[SalesRepID],dSalesRep[Region])</f>
        <v>WA</v>
      </c>
    </row>
    <row r="157" spans="26:43" x14ac:dyDescent="0.25">
      <c r="AJ157" s="3">
        <v>44908</v>
      </c>
      <c r="AK157">
        <v>4</v>
      </c>
      <c r="AL157">
        <v>2</v>
      </c>
      <c r="AM157">
        <v>230</v>
      </c>
      <c r="AN157">
        <f>_xlfn.XLOOKUP(fSales[[#This Row],[ProductID]],dProduct[ProductID],dProduct[Price])*fSales[[#This Row],[Units]]</f>
        <v>5508.5</v>
      </c>
      <c r="AO157" t="str">
        <f>_xlfn.XLOOKUP(fSales[[#This Row],[ProductID]],dProduct[ProductID],dProduct[Product])</f>
        <v>Yanaki</v>
      </c>
      <c r="AP157" t="str">
        <f>_xlfn.XLOOKUP(fSales[[#This Row],[ProductID]],dProduct[ProductID],dProduct[Supplier])</f>
        <v>Colorado Booms</v>
      </c>
      <c r="AQ157" t="str">
        <f>_xlfn.XLOOKUP(fSales[[#This Row],[SalesRepID]],dSalesRep[SalesRepID],dSalesRep[Region])</f>
        <v>CA</v>
      </c>
    </row>
    <row r="158" spans="26:43" x14ac:dyDescent="0.25">
      <c r="AJ158" s="3">
        <v>45270</v>
      </c>
      <c r="AK158">
        <v>4</v>
      </c>
      <c r="AL158">
        <v>2</v>
      </c>
      <c r="AM158">
        <v>3</v>
      </c>
      <c r="AN158">
        <f>_xlfn.XLOOKUP(fSales[[#This Row],[ProductID]],dProduct[ProductID],dProduct[Price])*fSales[[#This Row],[Units]]</f>
        <v>71.849999999999994</v>
      </c>
      <c r="AO158" t="str">
        <f>_xlfn.XLOOKUP(fSales[[#This Row],[ProductID]],dProduct[ProductID],dProduct[Product])</f>
        <v>Yanaki</v>
      </c>
      <c r="AP158" t="str">
        <f>_xlfn.XLOOKUP(fSales[[#This Row],[ProductID]],dProduct[ProductID],dProduct[Supplier])</f>
        <v>Colorado Booms</v>
      </c>
      <c r="AQ158" t="str">
        <f>_xlfn.XLOOKUP(fSales[[#This Row],[SalesRepID]],dSalesRep[SalesRepID],dSalesRep[Region])</f>
        <v>CA</v>
      </c>
    </row>
    <row r="159" spans="26:43" x14ac:dyDescent="0.25">
      <c r="AJ159" s="3">
        <v>44924</v>
      </c>
      <c r="AK159">
        <v>1</v>
      </c>
      <c r="AL159">
        <v>4</v>
      </c>
      <c r="AM159">
        <v>4</v>
      </c>
      <c r="AN159">
        <f>_xlfn.XLOOKUP(fSales[[#This Row],[ProductID]],dProduct[ProductID],dProduct[Price])*fSales[[#This Row],[Units]]</f>
        <v>175.8</v>
      </c>
      <c r="AO159" t="str">
        <f>_xlfn.XLOOKUP(fSales[[#This Row],[ProductID]],dProduct[ProductID],dProduct[Product])</f>
        <v>Quad</v>
      </c>
      <c r="AP159" t="str">
        <f>_xlfn.XLOOKUP(fSales[[#This Row],[ProductID]],dProduct[ProductID],dProduct[Supplier])</f>
        <v>Gel Booms</v>
      </c>
      <c r="AQ159" t="str">
        <f>_xlfn.XLOOKUP(fSales[[#This Row],[SalesRepID]],dSalesRep[SalesRepID],dSalesRep[Region])</f>
        <v>WA</v>
      </c>
    </row>
    <row r="160" spans="26:43" x14ac:dyDescent="0.25">
      <c r="AJ160" s="3">
        <v>44401</v>
      </c>
      <c r="AK160">
        <v>2</v>
      </c>
      <c r="AL160">
        <v>4</v>
      </c>
      <c r="AM160">
        <v>4</v>
      </c>
      <c r="AN160">
        <f>_xlfn.XLOOKUP(fSales[[#This Row],[ProductID]],dProduct[ProductID],dProduct[Price])*fSales[[#This Row],[Units]]</f>
        <v>119.8</v>
      </c>
      <c r="AO160" t="str">
        <f>_xlfn.XLOOKUP(fSales[[#This Row],[ProductID]],dProduct[ProductID],dProduct[Product])</f>
        <v>Carlota</v>
      </c>
      <c r="AP160" t="str">
        <f>_xlfn.XLOOKUP(fSales[[#This Row],[ProductID]],dProduct[ProductID],dProduct[Supplier])</f>
        <v>Gel Booms</v>
      </c>
      <c r="AQ160" t="str">
        <f>_xlfn.XLOOKUP(fSales[[#This Row],[SalesRepID]],dSalesRep[SalesRepID],dSalesRep[Region])</f>
        <v>WA</v>
      </c>
    </row>
    <row r="161" spans="36:43" x14ac:dyDescent="0.25">
      <c r="AJ161" s="3">
        <v>45264</v>
      </c>
      <c r="AK161">
        <v>2</v>
      </c>
      <c r="AL161">
        <v>2</v>
      </c>
      <c r="AM161">
        <v>283</v>
      </c>
      <c r="AN161">
        <f>_xlfn.XLOOKUP(fSales[[#This Row],[ProductID]],dProduct[ProductID],dProduct[Price])*fSales[[#This Row],[Units]]</f>
        <v>8475.85</v>
      </c>
      <c r="AO161" t="str">
        <f>_xlfn.XLOOKUP(fSales[[#This Row],[ProductID]],dProduct[ProductID],dProduct[Product])</f>
        <v>Carlota</v>
      </c>
      <c r="AP161" t="str">
        <f>_xlfn.XLOOKUP(fSales[[#This Row],[ProductID]],dProduct[ProductID],dProduct[Supplier])</f>
        <v>Gel Booms</v>
      </c>
      <c r="AQ161" t="str">
        <f>_xlfn.XLOOKUP(fSales[[#This Row],[SalesRepID]],dSalesRep[SalesRepID],dSalesRep[Region])</f>
        <v>CA</v>
      </c>
    </row>
    <row r="162" spans="36:43" x14ac:dyDescent="0.25">
      <c r="AJ162" s="3">
        <v>44834</v>
      </c>
      <c r="AK162">
        <v>2</v>
      </c>
      <c r="AL162">
        <v>4</v>
      </c>
      <c r="AM162">
        <v>3</v>
      </c>
      <c r="AN162">
        <f>_xlfn.XLOOKUP(fSales[[#This Row],[ProductID]],dProduct[ProductID],dProduct[Price])*fSales[[#This Row],[Units]]</f>
        <v>89.85</v>
      </c>
      <c r="AO162" t="str">
        <f>_xlfn.XLOOKUP(fSales[[#This Row],[ProductID]],dProduct[ProductID],dProduct[Product])</f>
        <v>Carlota</v>
      </c>
      <c r="AP162" t="str">
        <f>_xlfn.XLOOKUP(fSales[[#This Row],[ProductID]],dProduct[ProductID],dProduct[Supplier])</f>
        <v>Gel Booms</v>
      </c>
      <c r="AQ162" t="str">
        <f>_xlfn.XLOOKUP(fSales[[#This Row],[SalesRepID]],dSalesRep[SalesRepID],dSalesRep[Region])</f>
        <v>WA</v>
      </c>
    </row>
    <row r="163" spans="36:43" x14ac:dyDescent="0.25">
      <c r="AJ163" s="3">
        <v>44382</v>
      </c>
      <c r="AK163">
        <v>2</v>
      </c>
      <c r="AL163">
        <v>4</v>
      </c>
      <c r="AM163">
        <v>91</v>
      </c>
      <c r="AN163">
        <f>_xlfn.XLOOKUP(fSales[[#This Row],[ProductID]],dProduct[ProductID],dProduct[Price])*fSales[[#This Row],[Units]]</f>
        <v>2725.45</v>
      </c>
      <c r="AO163" t="str">
        <f>_xlfn.XLOOKUP(fSales[[#This Row],[ProductID]],dProduct[ProductID],dProduct[Product])</f>
        <v>Carlota</v>
      </c>
      <c r="AP163" t="str">
        <f>_xlfn.XLOOKUP(fSales[[#This Row],[ProductID]],dProduct[ProductID],dProduct[Supplier])</f>
        <v>Gel Booms</v>
      </c>
      <c r="AQ163" t="str">
        <f>_xlfn.XLOOKUP(fSales[[#This Row],[SalesRepID]],dSalesRep[SalesRepID],dSalesRep[Region])</f>
        <v>WA</v>
      </c>
    </row>
    <row r="164" spans="36:43" x14ac:dyDescent="0.25">
      <c r="AJ164" s="3">
        <v>44617</v>
      </c>
      <c r="AK164">
        <v>2</v>
      </c>
      <c r="AL164">
        <v>2</v>
      </c>
      <c r="AM164">
        <v>190</v>
      </c>
      <c r="AN164">
        <f>_xlfn.XLOOKUP(fSales[[#This Row],[ProductID]],dProduct[ProductID],dProduct[Price])*fSales[[#This Row],[Units]]</f>
        <v>5690.5</v>
      </c>
      <c r="AO164" t="str">
        <f>_xlfn.XLOOKUP(fSales[[#This Row],[ProductID]],dProduct[ProductID],dProduct[Product])</f>
        <v>Carlota</v>
      </c>
      <c r="AP164" t="str">
        <f>_xlfn.XLOOKUP(fSales[[#This Row],[ProductID]],dProduct[ProductID],dProduct[Supplier])</f>
        <v>Gel Booms</v>
      </c>
      <c r="AQ164" t="str">
        <f>_xlfn.XLOOKUP(fSales[[#This Row],[SalesRepID]],dSalesRep[SalesRepID],dSalesRep[Region])</f>
        <v>CA</v>
      </c>
    </row>
    <row r="165" spans="36:43" x14ac:dyDescent="0.25">
      <c r="AJ165" s="3">
        <v>44751</v>
      </c>
      <c r="AK165">
        <v>1</v>
      </c>
      <c r="AL165">
        <v>2</v>
      </c>
      <c r="AM165">
        <v>101</v>
      </c>
      <c r="AN165">
        <f>_xlfn.XLOOKUP(fSales[[#This Row],[ProductID]],dProduct[ProductID],dProduct[Price])*fSales[[#This Row],[Units]]</f>
        <v>4438.9500000000007</v>
      </c>
      <c r="AO165" t="str">
        <f>_xlfn.XLOOKUP(fSales[[#This Row],[ProductID]],dProduct[ProductID],dProduct[Product])</f>
        <v>Quad</v>
      </c>
      <c r="AP165" t="str">
        <f>_xlfn.XLOOKUP(fSales[[#This Row],[ProductID]],dProduct[ProductID],dProduct[Supplier])</f>
        <v>Gel Booms</v>
      </c>
      <c r="AQ165" t="str">
        <f>_xlfn.XLOOKUP(fSales[[#This Row],[SalesRepID]],dSalesRep[SalesRepID],dSalesRep[Region])</f>
        <v>CA</v>
      </c>
    </row>
    <row r="166" spans="36:43" x14ac:dyDescent="0.25">
      <c r="AJ166" s="3">
        <v>44808</v>
      </c>
      <c r="AK166">
        <v>4</v>
      </c>
      <c r="AL166">
        <v>2</v>
      </c>
      <c r="AM166">
        <v>74</v>
      </c>
      <c r="AN166">
        <f>_xlfn.XLOOKUP(fSales[[#This Row],[ProductID]],dProduct[ProductID],dProduct[Price])*fSales[[#This Row],[Units]]</f>
        <v>1772.3</v>
      </c>
      <c r="AO166" t="str">
        <f>_xlfn.XLOOKUP(fSales[[#This Row],[ProductID]],dProduct[ProductID],dProduct[Product])</f>
        <v>Yanaki</v>
      </c>
      <c r="AP166" t="str">
        <f>_xlfn.XLOOKUP(fSales[[#This Row],[ProductID]],dProduct[ProductID],dProduct[Supplier])</f>
        <v>Colorado Booms</v>
      </c>
      <c r="AQ166" t="str">
        <f>_xlfn.XLOOKUP(fSales[[#This Row],[SalesRepID]],dSalesRep[SalesRepID],dSalesRep[Region])</f>
        <v>CA</v>
      </c>
    </row>
    <row r="167" spans="36:43" x14ac:dyDescent="0.25">
      <c r="AJ167" s="3">
        <v>44518</v>
      </c>
      <c r="AK167">
        <v>2</v>
      </c>
      <c r="AL167">
        <v>4</v>
      </c>
      <c r="AM167">
        <v>84</v>
      </c>
      <c r="AN167">
        <f>_xlfn.XLOOKUP(fSales[[#This Row],[ProductID]],dProduct[ProductID],dProduct[Price])*fSales[[#This Row],[Units]]</f>
        <v>2515.7999999999997</v>
      </c>
      <c r="AO167" t="str">
        <f>_xlfn.XLOOKUP(fSales[[#This Row],[ProductID]],dProduct[ProductID],dProduct[Product])</f>
        <v>Carlota</v>
      </c>
      <c r="AP167" t="str">
        <f>_xlfn.XLOOKUP(fSales[[#This Row],[ProductID]],dProduct[ProductID],dProduct[Supplier])</f>
        <v>Gel Booms</v>
      </c>
      <c r="AQ167" t="str">
        <f>_xlfn.XLOOKUP(fSales[[#This Row],[SalesRepID]],dSalesRep[SalesRepID],dSalesRep[Region])</f>
        <v>WA</v>
      </c>
    </row>
    <row r="168" spans="36:43" x14ac:dyDescent="0.25">
      <c r="AJ168" s="3">
        <v>44884</v>
      </c>
      <c r="AK168">
        <v>2</v>
      </c>
      <c r="AL168">
        <v>2</v>
      </c>
      <c r="AM168">
        <v>5</v>
      </c>
      <c r="AN168">
        <f>_xlfn.XLOOKUP(fSales[[#This Row],[ProductID]],dProduct[ProductID],dProduct[Price])*fSales[[#This Row],[Units]]</f>
        <v>149.75</v>
      </c>
      <c r="AO168" t="str">
        <f>_xlfn.XLOOKUP(fSales[[#This Row],[ProductID]],dProduct[ProductID],dProduct[Product])</f>
        <v>Carlota</v>
      </c>
      <c r="AP168" t="str">
        <f>_xlfn.XLOOKUP(fSales[[#This Row],[ProductID]],dProduct[ProductID],dProduct[Supplier])</f>
        <v>Gel Booms</v>
      </c>
      <c r="AQ168" t="str">
        <f>_xlfn.XLOOKUP(fSales[[#This Row],[SalesRepID]],dSalesRep[SalesRepID],dSalesRep[Region])</f>
        <v>CA</v>
      </c>
    </row>
    <row r="169" spans="36:43" x14ac:dyDescent="0.25">
      <c r="AJ169" s="3">
        <v>44534</v>
      </c>
      <c r="AK169">
        <v>2</v>
      </c>
      <c r="AL169">
        <v>4</v>
      </c>
      <c r="AM169">
        <v>3</v>
      </c>
      <c r="AN169">
        <f>_xlfn.XLOOKUP(fSales[[#This Row],[ProductID]],dProduct[ProductID],dProduct[Price])*fSales[[#This Row],[Units]]</f>
        <v>89.85</v>
      </c>
      <c r="AO169" t="str">
        <f>_xlfn.XLOOKUP(fSales[[#This Row],[ProductID]],dProduct[ProductID],dProduct[Product])</f>
        <v>Carlota</v>
      </c>
      <c r="AP169" t="str">
        <f>_xlfn.XLOOKUP(fSales[[#This Row],[ProductID]],dProduct[ProductID],dProduct[Supplier])</f>
        <v>Gel Booms</v>
      </c>
      <c r="AQ169" t="str">
        <f>_xlfn.XLOOKUP(fSales[[#This Row],[SalesRepID]],dSalesRep[SalesRepID],dSalesRep[Region])</f>
        <v>WA</v>
      </c>
    </row>
    <row r="170" spans="36:43" x14ac:dyDescent="0.25">
      <c r="AJ170" s="3">
        <v>44506</v>
      </c>
      <c r="AK170">
        <v>2</v>
      </c>
      <c r="AL170">
        <v>2</v>
      </c>
      <c r="AM170">
        <v>176</v>
      </c>
      <c r="AN170">
        <f>_xlfn.XLOOKUP(fSales[[#This Row],[ProductID]],dProduct[ProductID],dProduct[Price])*fSales[[#This Row],[Units]]</f>
        <v>5271.2</v>
      </c>
      <c r="AO170" t="str">
        <f>_xlfn.XLOOKUP(fSales[[#This Row],[ProductID]],dProduct[ProductID],dProduct[Product])</f>
        <v>Carlota</v>
      </c>
      <c r="AP170" t="str">
        <f>_xlfn.XLOOKUP(fSales[[#This Row],[ProductID]],dProduct[ProductID],dProduct[Supplier])</f>
        <v>Gel Booms</v>
      </c>
      <c r="AQ170" t="str">
        <f>_xlfn.XLOOKUP(fSales[[#This Row],[SalesRepID]],dSalesRep[SalesRepID],dSalesRep[Region])</f>
        <v>CA</v>
      </c>
    </row>
    <row r="171" spans="36:43" x14ac:dyDescent="0.25">
      <c r="AJ171" s="3">
        <v>45203</v>
      </c>
      <c r="AK171">
        <v>2</v>
      </c>
      <c r="AL171">
        <v>2</v>
      </c>
      <c r="AM171">
        <v>71</v>
      </c>
      <c r="AN171">
        <f>_xlfn.XLOOKUP(fSales[[#This Row],[ProductID]],dProduct[ProductID],dProduct[Price])*fSales[[#This Row],[Units]]</f>
        <v>2126.4499999999998</v>
      </c>
      <c r="AO171" t="str">
        <f>_xlfn.XLOOKUP(fSales[[#This Row],[ProductID]],dProduct[ProductID],dProduct[Product])</f>
        <v>Carlota</v>
      </c>
      <c r="AP171" t="str">
        <f>_xlfn.XLOOKUP(fSales[[#This Row],[ProductID]],dProduct[ProductID],dProduct[Supplier])</f>
        <v>Gel Booms</v>
      </c>
      <c r="AQ171" t="str">
        <f>_xlfn.XLOOKUP(fSales[[#This Row],[SalesRepID]],dSalesRep[SalesRepID],dSalesRep[Region])</f>
        <v>CA</v>
      </c>
    </row>
    <row r="172" spans="36:43" x14ac:dyDescent="0.25">
      <c r="AJ172" s="3">
        <v>44353</v>
      </c>
      <c r="AK172">
        <v>2</v>
      </c>
      <c r="AL172">
        <v>2</v>
      </c>
      <c r="AM172">
        <v>2</v>
      </c>
      <c r="AN172">
        <f>_xlfn.XLOOKUP(fSales[[#This Row],[ProductID]],dProduct[ProductID],dProduct[Price])*fSales[[#This Row],[Units]]</f>
        <v>59.9</v>
      </c>
      <c r="AO172" t="str">
        <f>_xlfn.XLOOKUP(fSales[[#This Row],[ProductID]],dProduct[ProductID],dProduct[Product])</f>
        <v>Carlota</v>
      </c>
      <c r="AP172" t="str">
        <f>_xlfn.XLOOKUP(fSales[[#This Row],[ProductID]],dProduct[ProductID],dProduct[Supplier])</f>
        <v>Gel Booms</v>
      </c>
      <c r="AQ172" t="str">
        <f>_xlfn.XLOOKUP(fSales[[#This Row],[SalesRepID]],dSalesRep[SalesRepID],dSalesRep[Region])</f>
        <v>CA</v>
      </c>
    </row>
    <row r="173" spans="36:43" x14ac:dyDescent="0.25">
      <c r="AJ173" s="3">
        <v>45092</v>
      </c>
      <c r="AK173">
        <v>1</v>
      </c>
      <c r="AL173">
        <v>1</v>
      </c>
      <c r="AM173">
        <v>4</v>
      </c>
      <c r="AN173">
        <f>_xlfn.XLOOKUP(fSales[[#This Row],[ProductID]],dProduct[ProductID],dProduct[Price])*fSales[[#This Row],[Units]]</f>
        <v>175.8</v>
      </c>
      <c r="AO173" t="str">
        <f>_xlfn.XLOOKUP(fSales[[#This Row],[ProductID]],dProduct[ProductID],dProduct[Product])</f>
        <v>Quad</v>
      </c>
      <c r="AP173" t="str">
        <f>_xlfn.XLOOKUP(fSales[[#This Row],[ProductID]],dProduct[ProductID],dProduct[Supplier])</f>
        <v>Gel Booms</v>
      </c>
      <c r="AQ173" t="str">
        <f>_xlfn.XLOOKUP(fSales[[#This Row],[SalesRepID]],dSalesRep[SalesRepID],dSalesRep[Region])</f>
        <v>CA</v>
      </c>
    </row>
    <row r="174" spans="36:43" x14ac:dyDescent="0.25">
      <c r="AJ174" s="3">
        <v>45238</v>
      </c>
      <c r="AK174">
        <v>2</v>
      </c>
      <c r="AL174">
        <v>1</v>
      </c>
      <c r="AM174">
        <v>89</v>
      </c>
      <c r="AN174">
        <f>_xlfn.XLOOKUP(fSales[[#This Row],[ProductID]],dProduct[ProductID],dProduct[Price])*fSales[[#This Row],[Units]]</f>
        <v>2665.5499999999997</v>
      </c>
      <c r="AO174" t="str">
        <f>_xlfn.XLOOKUP(fSales[[#This Row],[ProductID]],dProduct[ProductID],dProduct[Product])</f>
        <v>Carlota</v>
      </c>
      <c r="AP174" t="str">
        <f>_xlfn.XLOOKUP(fSales[[#This Row],[ProductID]],dProduct[ProductID],dProduct[Supplier])</f>
        <v>Gel Booms</v>
      </c>
      <c r="AQ174" t="str">
        <f>_xlfn.XLOOKUP(fSales[[#This Row],[SalesRepID]],dSalesRep[SalesRepID],dSalesRep[Region])</f>
        <v>CA</v>
      </c>
    </row>
    <row r="175" spans="36:43" x14ac:dyDescent="0.25">
      <c r="AJ175" s="3">
        <v>44982</v>
      </c>
      <c r="AK175">
        <v>3</v>
      </c>
      <c r="AL175">
        <v>3</v>
      </c>
      <c r="AM175">
        <v>150</v>
      </c>
      <c r="AN175">
        <f>_xlfn.XLOOKUP(fSales[[#This Row],[ProductID]],dProduct[ProductID],dProduct[Price])*fSales[[#This Row],[Units]]</f>
        <v>3892.5</v>
      </c>
      <c r="AO175" t="str">
        <f>_xlfn.XLOOKUP(fSales[[#This Row],[ProductID]],dProduct[ProductID],dProduct[Product])</f>
        <v>Aspen</v>
      </c>
      <c r="AP175" t="str">
        <f>_xlfn.XLOOKUP(fSales[[#This Row],[ProductID]],dProduct[ProductID],dProduct[Supplier])</f>
        <v>Colorado Booms</v>
      </c>
      <c r="AQ175" t="str">
        <f>_xlfn.XLOOKUP(fSales[[#This Row],[SalesRepID]],dSalesRep[SalesRepID],dSalesRep[Region])</f>
        <v>WA</v>
      </c>
    </row>
    <row r="176" spans="36:43" x14ac:dyDescent="0.25">
      <c r="AJ176" s="3">
        <v>44526</v>
      </c>
      <c r="AK176">
        <v>3</v>
      </c>
      <c r="AL176">
        <v>2</v>
      </c>
      <c r="AM176">
        <v>2</v>
      </c>
      <c r="AN176">
        <f>_xlfn.XLOOKUP(fSales[[#This Row],[ProductID]],dProduct[ProductID],dProduct[Price])*fSales[[#This Row],[Units]]</f>
        <v>51.9</v>
      </c>
      <c r="AO176" t="str">
        <f>_xlfn.XLOOKUP(fSales[[#This Row],[ProductID]],dProduct[ProductID],dProduct[Product])</f>
        <v>Aspen</v>
      </c>
      <c r="AP176" t="str">
        <f>_xlfn.XLOOKUP(fSales[[#This Row],[ProductID]],dProduct[ProductID],dProduct[Supplier])</f>
        <v>Colorado Booms</v>
      </c>
      <c r="AQ176" t="str">
        <f>_xlfn.XLOOKUP(fSales[[#This Row],[SalesRepID]],dSalesRep[SalesRepID],dSalesRep[Region])</f>
        <v>CA</v>
      </c>
    </row>
    <row r="177" spans="36:43" x14ac:dyDescent="0.25">
      <c r="AJ177" s="3">
        <v>44880</v>
      </c>
      <c r="AK177">
        <v>1</v>
      </c>
      <c r="AL177">
        <v>2</v>
      </c>
      <c r="AM177">
        <v>277</v>
      </c>
      <c r="AN177">
        <f>_xlfn.XLOOKUP(fSales[[#This Row],[ProductID]],dProduct[ProductID],dProduct[Price])*fSales[[#This Row],[Units]]</f>
        <v>12174.150000000001</v>
      </c>
      <c r="AO177" t="str">
        <f>_xlfn.XLOOKUP(fSales[[#This Row],[ProductID]],dProduct[ProductID],dProduct[Product])</f>
        <v>Quad</v>
      </c>
      <c r="AP177" t="str">
        <f>_xlfn.XLOOKUP(fSales[[#This Row],[ProductID]],dProduct[ProductID],dProduct[Supplier])</f>
        <v>Gel Booms</v>
      </c>
      <c r="AQ177" t="str">
        <f>_xlfn.XLOOKUP(fSales[[#This Row],[SalesRepID]],dSalesRep[SalesRepID],dSalesRep[Region])</f>
        <v>CA</v>
      </c>
    </row>
    <row r="178" spans="36:43" x14ac:dyDescent="0.25">
      <c r="AJ178" s="3">
        <v>45270</v>
      </c>
      <c r="AK178">
        <v>2</v>
      </c>
      <c r="AL178">
        <v>4</v>
      </c>
      <c r="AM178">
        <v>194</v>
      </c>
      <c r="AN178">
        <f>_xlfn.XLOOKUP(fSales[[#This Row],[ProductID]],dProduct[ProductID],dProduct[Price])*fSales[[#This Row],[Units]]</f>
        <v>5810.3</v>
      </c>
      <c r="AO178" t="str">
        <f>_xlfn.XLOOKUP(fSales[[#This Row],[ProductID]],dProduct[ProductID],dProduct[Product])</f>
        <v>Carlota</v>
      </c>
      <c r="AP178" t="str">
        <f>_xlfn.XLOOKUP(fSales[[#This Row],[ProductID]],dProduct[ProductID],dProduct[Supplier])</f>
        <v>Gel Booms</v>
      </c>
      <c r="AQ178" t="str">
        <f>_xlfn.XLOOKUP(fSales[[#This Row],[SalesRepID]],dSalesRep[SalesRepID],dSalesRep[Region])</f>
        <v>WA</v>
      </c>
    </row>
    <row r="179" spans="36:43" x14ac:dyDescent="0.25">
      <c r="AJ179" s="3">
        <v>44630</v>
      </c>
      <c r="AK179">
        <v>2</v>
      </c>
      <c r="AL179">
        <v>2</v>
      </c>
      <c r="AM179">
        <v>112</v>
      </c>
      <c r="AN179">
        <f>_xlfn.XLOOKUP(fSales[[#This Row],[ProductID]],dProduct[ProductID],dProduct[Price])*fSales[[#This Row],[Units]]</f>
        <v>3354.4</v>
      </c>
      <c r="AO179" t="str">
        <f>_xlfn.XLOOKUP(fSales[[#This Row],[ProductID]],dProduct[ProductID],dProduct[Product])</f>
        <v>Carlota</v>
      </c>
      <c r="AP179" t="str">
        <f>_xlfn.XLOOKUP(fSales[[#This Row],[ProductID]],dProduct[ProductID],dProduct[Supplier])</f>
        <v>Gel Booms</v>
      </c>
      <c r="AQ179" t="str">
        <f>_xlfn.XLOOKUP(fSales[[#This Row],[SalesRepID]],dSalesRep[SalesRepID],dSalesRep[Region])</f>
        <v>CA</v>
      </c>
    </row>
    <row r="180" spans="36:43" x14ac:dyDescent="0.25">
      <c r="AJ180" s="3">
        <v>44515</v>
      </c>
      <c r="AK180">
        <v>2</v>
      </c>
      <c r="AL180">
        <v>4</v>
      </c>
      <c r="AM180">
        <v>223</v>
      </c>
      <c r="AN180">
        <f>_xlfn.XLOOKUP(fSales[[#This Row],[ProductID]],dProduct[ProductID],dProduct[Price])*fSales[[#This Row],[Units]]</f>
        <v>6678.8499999999995</v>
      </c>
      <c r="AO180" t="str">
        <f>_xlfn.XLOOKUP(fSales[[#This Row],[ProductID]],dProduct[ProductID],dProduct[Product])</f>
        <v>Carlota</v>
      </c>
      <c r="AP180" t="str">
        <f>_xlfn.XLOOKUP(fSales[[#This Row],[ProductID]],dProduct[ProductID],dProduct[Supplier])</f>
        <v>Gel Booms</v>
      </c>
      <c r="AQ180" t="str">
        <f>_xlfn.XLOOKUP(fSales[[#This Row],[SalesRepID]],dSalesRep[SalesRepID],dSalesRep[Region])</f>
        <v>WA</v>
      </c>
    </row>
    <row r="181" spans="36:43" x14ac:dyDescent="0.25">
      <c r="AJ181" s="3">
        <v>44697</v>
      </c>
      <c r="AK181">
        <v>4</v>
      </c>
      <c r="AL181">
        <v>3</v>
      </c>
      <c r="AM181">
        <v>28</v>
      </c>
      <c r="AN181">
        <f>_xlfn.XLOOKUP(fSales[[#This Row],[ProductID]],dProduct[ProductID],dProduct[Price])*fSales[[#This Row],[Units]]</f>
        <v>670.6</v>
      </c>
      <c r="AO181" t="str">
        <f>_xlfn.XLOOKUP(fSales[[#This Row],[ProductID]],dProduct[ProductID],dProduct[Product])</f>
        <v>Yanaki</v>
      </c>
      <c r="AP181" t="str">
        <f>_xlfn.XLOOKUP(fSales[[#This Row],[ProductID]],dProduct[ProductID],dProduct[Supplier])</f>
        <v>Colorado Booms</v>
      </c>
      <c r="AQ181" t="str">
        <f>_xlfn.XLOOKUP(fSales[[#This Row],[SalesRepID]],dSalesRep[SalesRepID],dSalesRep[Region])</f>
        <v>WA</v>
      </c>
    </row>
    <row r="182" spans="36:43" x14ac:dyDescent="0.25">
      <c r="AJ182" s="3">
        <v>44527</v>
      </c>
      <c r="AK182">
        <v>2</v>
      </c>
      <c r="AL182">
        <v>4</v>
      </c>
      <c r="AM182">
        <v>89</v>
      </c>
      <c r="AN182">
        <f>_xlfn.XLOOKUP(fSales[[#This Row],[ProductID]],dProduct[ProductID],dProduct[Price])*fSales[[#This Row],[Units]]</f>
        <v>2665.5499999999997</v>
      </c>
      <c r="AO182" t="str">
        <f>_xlfn.XLOOKUP(fSales[[#This Row],[ProductID]],dProduct[ProductID],dProduct[Product])</f>
        <v>Carlota</v>
      </c>
      <c r="AP182" t="str">
        <f>_xlfn.XLOOKUP(fSales[[#This Row],[ProductID]],dProduct[ProductID],dProduct[Supplier])</f>
        <v>Gel Booms</v>
      </c>
      <c r="AQ182" t="str">
        <f>_xlfn.XLOOKUP(fSales[[#This Row],[SalesRepID]],dSalesRep[SalesRepID],dSalesRep[Region])</f>
        <v>WA</v>
      </c>
    </row>
    <row r="183" spans="36:43" x14ac:dyDescent="0.25">
      <c r="AJ183" s="3">
        <v>45258</v>
      </c>
      <c r="AK183">
        <v>2</v>
      </c>
      <c r="AL183">
        <v>1</v>
      </c>
      <c r="AM183">
        <v>95</v>
      </c>
      <c r="AN183">
        <f>_xlfn.XLOOKUP(fSales[[#This Row],[ProductID]],dProduct[ProductID],dProduct[Price])*fSales[[#This Row],[Units]]</f>
        <v>2845.25</v>
      </c>
      <c r="AO183" t="str">
        <f>_xlfn.XLOOKUP(fSales[[#This Row],[ProductID]],dProduct[ProductID],dProduct[Product])</f>
        <v>Carlota</v>
      </c>
      <c r="AP183" t="str">
        <f>_xlfn.XLOOKUP(fSales[[#This Row],[ProductID]],dProduct[ProductID],dProduct[Supplier])</f>
        <v>Gel Booms</v>
      </c>
      <c r="AQ183" t="str">
        <f>_xlfn.XLOOKUP(fSales[[#This Row],[SalesRepID]],dSalesRep[SalesRepID],dSalesRep[Region])</f>
        <v>CA</v>
      </c>
    </row>
    <row r="184" spans="36:43" x14ac:dyDescent="0.25">
      <c r="AJ184" s="3">
        <v>45290</v>
      </c>
      <c r="AK184">
        <v>2</v>
      </c>
      <c r="AL184">
        <v>2</v>
      </c>
      <c r="AM184">
        <v>141</v>
      </c>
      <c r="AN184">
        <f>_xlfn.XLOOKUP(fSales[[#This Row],[ProductID]],dProduct[ProductID],dProduct[Price])*fSales[[#This Row],[Units]]</f>
        <v>4222.95</v>
      </c>
      <c r="AO184" t="str">
        <f>_xlfn.XLOOKUP(fSales[[#This Row],[ProductID]],dProduct[ProductID],dProduct[Product])</f>
        <v>Carlota</v>
      </c>
      <c r="AP184" t="str">
        <f>_xlfn.XLOOKUP(fSales[[#This Row],[ProductID]],dProduct[ProductID],dProduct[Supplier])</f>
        <v>Gel Booms</v>
      </c>
      <c r="AQ184" t="str">
        <f>_xlfn.XLOOKUP(fSales[[#This Row],[SalesRepID]],dSalesRep[SalesRepID],dSalesRep[Region])</f>
        <v>CA</v>
      </c>
    </row>
    <row r="185" spans="36:43" x14ac:dyDescent="0.25">
      <c r="AJ185" s="3">
        <v>45252</v>
      </c>
      <c r="AK185">
        <v>2</v>
      </c>
      <c r="AL185">
        <v>4</v>
      </c>
      <c r="AM185">
        <v>73</v>
      </c>
      <c r="AN185">
        <f>_xlfn.XLOOKUP(fSales[[#This Row],[ProductID]],dProduct[ProductID],dProduct[Price])*fSales[[#This Row],[Units]]</f>
        <v>2186.35</v>
      </c>
      <c r="AO185" t="str">
        <f>_xlfn.XLOOKUP(fSales[[#This Row],[ProductID]],dProduct[ProductID],dProduct[Product])</f>
        <v>Carlota</v>
      </c>
      <c r="AP185" t="str">
        <f>_xlfn.XLOOKUP(fSales[[#This Row],[ProductID]],dProduct[ProductID],dProduct[Supplier])</f>
        <v>Gel Booms</v>
      </c>
      <c r="AQ185" t="str">
        <f>_xlfn.XLOOKUP(fSales[[#This Row],[SalesRepID]],dSalesRep[SalesRepID],dSalesRep[Region])</f>
        <v>WA</v>
      </c>
    </row>
    <row r="186" spans="36:43" x14ac:dyDescent="0.25">
      <c r="AJ186" s="3">
        <v>44876</v>
      </c>
      <c r="AK186">
        <v>2</v>
      </c>
      <c r="AL186">
        <v>4</v>
      </c>
      <c r="AM186">
        <v>5</v>
      </c>
      <c r="AN186">
        <f>_xlfn.XLOOKUP(fSales[[#This Row],[ProductID]],dProduct[ProductID],dProduct[Price])*fSales[[#This Row],[Units]]</f>
        <v>149.75</v>
      </c>
      <c r="AO186" t="str">
        <f>_xlfn.XLOOKUP(fSales[[#This Row],[ProductID]],dProduct[ProductID],dProduct[Product])</f>
        <v>Carlota</v>
      </c>
      <c r="AP186" t="str">
        <f>_xlfn.XLOOKUP(fSales[[#This Row],[ProductID]],dProduct[ProductID],dProduct[Supplier])</f>
        <v>Gel Booms</v>
      </c>
      <c r="AQ186" t="str">
        <f>_xlfn.XLOOKUP(fSales[[#This Row],[SalesRepID]],dSalesRep[SalesRepID],dSalesRep[Region])</f>
        <v>WA</v>
      </c>
    </row>
    <row r="187" spans="36:43" x14ac:dyDescent="0.25">
      <c r="AJ187" s="3">
        <v>44527</v>
      </c>
      <c r="AK187">
        <v>1</v>
      </c>
      <c r="AL187">
        <v>2</v>
      </c>
      <c r="AM187">
        <v>83</v>
      </c>
      <c r="AN187">
        <f>_xlfn.XLOOKUP(fSales[[#This Row],[ProductID]],dProduct[ProductID],dProduct[Price])*fSales[[#This Row],[Units]]</f>
        <v>3647.8500000000004</v>
      </c>
      <c r="AO187" t="str">
        <f>_xlfn.XLOOKUP(fSales[[#This Row],[ProductID]],dProduct[ProductID],dProduct[Product])</f>
        <v>Quad</v>
      </c>
      <c r="AP187" t="str">
        <f>_xlfn.XLOOKUP(fSales[[#This Row],[ProductID]],dProduct[ProductID],dProduct[Supplier])</f>
        <v>Gel Booms</v>
      </c>
      <c r="AQ187" t="str">
        <f>_xlfn.XLOOKUP(fSales[[#This Row],[SalesRepID]],dSalesRep[SalesRepID],dSalesRep[Region])</f>
        <v>CA</v>
      </c>
    </row>
    <row r="188" spans="36:43" x14ac:dyDescent="0.25">
      <c r="AJ188" s="3">
        <v>45146</v>
      </c>
      <c r="AK188">
        <v>2</v>
      </c>
      <c r="AL188">
        <v>4</v>
      </c>
      <c r="AM188">
        <v>223</v>
      </c>
      <c r="AN188">
        <f>_xlfn.XLOOKUP(fSales[[#This Row],[ProductID]],dProduct[ProductID],dProduct[Price])*fSales[[#This Row],[Units]]</f>
        <v>6678.8499999999995</v>
      </c>
      <c r="AO188" t="str">
        <f>_xlfn.XLOOKUP(fSales[[#This Row],[ProductID]],dProduct[ProductID],dProduct[Product])</f>
        <v>Carlota</v>
      </c>
      <c r="AP188" t="str">
        <f>_xlfn.XLOOKUP(fSales[[#This Row],[ProductID]],dProduct[ProductID],dProduct[Supplier])</f>
        <v>Gel Booms</v>
      </c>
      <c r="AQ188" t="str">
        <f>_xlfn.XLOOKUP(fSales[[#This Row],[SalesRepID]],dSalesRep[SalesRepID],dSalesRep[Region])</f>
        <v>WA</v>
      </c>
    </row>
    <row r="189" spans="36:43" x14ac:dyDescent="0.25">
      <c r="AJ189" s="3">
        <v>44496</v>
      </c>
      <c r="AK189">
        <v>2</v>
      </c>
      <c r="AL189">
        <v>4</v>
      </c>
      <c r="AM189">
        <v>87</v>
      </c>
      <c r="AN189">
        <f>_xlfn.XLOOKUP(fSales[[#This Row],[ProductID]],dProduct[ProductID],dProduct[Price])*fSales[[#This Row],[Units]]</f>
        <v>2605.65</v>
      </c>
      <c r="AO189" t="str">
        <f>_xlfn.XLOOKUP(fSales[[#This Row],[ProductID]],dProduct[ProductID],dProduct[Product])</f>
        <v>Carlota</v>
      </c>
      <c r="AP189" t="str">
        <f>_xlfn.XLOOKUP(fSales[[#This Row],[ProductID]],dProduct[ProductID],dProduct[Supplier])</f>
        <v>Gel Booms</v>
      </c>
      <c r="AQ189" t="str">
        <f>_xlfn.XLOOKUP(fSales[[#This Row],[SalesRepID]],dSalesRep[SalesRepID],dSalesRep[Region])</f>
        <v>WA</v>
      </c>
    </row>
    <row r="190" spans="36:43" x14ac:dyDescent="0.25">
      <c r="AJ190" s="3">
        <v>44631</v>
      </c>
      <c r="AK190">
        <v>2</v>
      </c>
      <c r="AL190">
        <v>1</v>
      </c>
      <c r="AM190">
        <v>4</v>
      </c>
      <c r="AN190">
        <f>_xlfn.XLOOKUP(fSales[[#This Row],[ProductID]],dProduct[ProductID],dProduct[Price])*fSales[[#This Row],[Units]]</f>
        <v>119.8</v>
      </c>
      <c r="AO190" t="str">
        <f>_xlfn.XLOOKUP(fSales[[#This Row],[ProductID]],dProduct[ProductID],dProduct[Product])</f>
        <v>Carlota</v>
      </c>
      <c r="AP190" t="str">
        <f>_xlfn.XLOOKUP(fSales[[#This Row],[ProductID]],dProduct[ProductID],dProduct[Supplier])</f>
        <v>Gel Booms</v>
      </c>
      <c r="AQ190" t="str">
        <f>_xlfn.XLOOKUP(fSales[[#This Row],[SalesRepID]],dSalesRep[SalesRepID],dSalesRep[Region])</f>
        <v>CA</v>
      </c>
    </row>
    <row r="191" spans="36:43" x14ac:dyDescent="0.25">
      <c r="AJ191" s="3">
        <v>45282</v>
      </c>
      <c r="AK191">
        <v>2</v>
      </c>
      <c r="AL191">
        <v>4</v>
      </c>
      <c r="AM191">
        <v>286</v>
      </c>
      <c r="AN191">
        <f>_xlfn.XLOOKUP(fSales[[#This Row],[ProductID]],dProduct[ProductID],dProduct[Price])*fSales[[#This Row],[Units]]</f>
        <v>8565.6999999999989</v>
      </c>
      <c r="AO191" t="str">
        <f>_xlfn.XLOOKUP(fSales[[#This Row],[ProductID]],dProduct[ProductID],dProduct[Product])</f>
        <v>Carlota</v>
      </c>
      <c r="AP191" t="str">
        <f>_xlfn.XLOOKUP(fSales[[#This Row],[ProductID]],dProduct[ProductID],dProduct[Supplier])</f>
        <v>Gel Booms</v>
      </c>
      <c r="AQ191" t="str">
        <f>_xlfn.XLOOKUP(fSales[[#This Row],[SalesRepID]],dSalesRep[SalesRepID],dSalesRep[Region])</f>
        <v>WA</v>
      </c>
    </row>
    <row r="192" spans="36:43" x14ac:dyDescent="0.25">
      <c r="AJ192" s="3">
        <v>44449</v>
      </c>
      <c r="AK192">
        <v>1</v>
      </c>
      <c r="AL192">
        <v>2</v>
      </c>
      <c r="AM192">
        <v>86</v>
      </c>
      <c r="AN192">
        <f>_xlfn.XLOOKUP(fSales[[#This Row],[ProductID]],dProduct[ProductID],dProduct[Price])*fSales[[#This Row],[Units]]</f>
        <v>3779.7000000000003</v>
      </c>
      <c r="AO192" t="str">
        <f>_xlfn.XLOOKUP(fSales[[#This Row],[ProductID]],dProduct[ProductID],dProduct[Product])</f>
        <v>Quad</v>
      </c>
      <c r="AP192" t="str">
        <f>_xlfn.XLOOKUP(fSales[[#This Row],[ProductID]],dProduct[ProductID],dProduct[Supplier])</f>
        <v>Gel Booms</v>
      </c>
      <c r="AQ192" t="str">
        <f>_xlfn.XLOOKUP(fSales[[#This Row],[SalesRepID]],dSalesRep[SalesRepID],dSalesRep[Region])</f>
        <v>CA</v>
      </c>
    </row>
    <row r="193" spans="36:43" x14ac:dyDescent="0.25">
      <c r="AJ193" s="3">
        <v>44512</v>
      </c>
      <c r="AK193">
        <v>2</v>
      </c>
      <c r="AL193">
        <v>4</v>
      </c>
      <c r="AM193">
        <v>6</v>
      </c>
      <c r="AN193">
        <f>_xlfn.XLOOKUP(fSales[[#This Row],[ProductID]],dProduct[ProductID],dProduct[Price])*fSales[[#This Row],[Units]]</f>
        <v>179.7</v>
      </c>
      <c r="AO193" t="str">
        <f>_xlfn.XLOOKUP(fSales[[#This Row],[ProductID]],dProduct[ProductID],dProduct[Product])</f>
        <v>Carlota</v>
      </c>
      <c r="AP193" t="str">
        <f>_xlfn.XLOOKUP(fSales[[#This Row],[ProductID]],dProduct[ProductID],dProduct[Supplier])</f>
        <v>Gel Booms</v>
      </c>
      <c r="AQ193" t="str">
        <f>_xlfn.XLOOKUP(fSales[[#This Row],[SalesRepID]],dSalesRep[SalesRepID],dSalesRep[Region])</f>
        <v>WA</v>
      </c>
    </row>
    <row r="194" spans="36:43" x14ac:dyDescent="0.25">
      <c r="AJ194" s="3">
        <v>44392</v>
      </c>
      <c r="AK194">
        <v>2</v>
      </c>
      <c r="AL194">
        <v>2</v>
      </c>
      <c r="AM194">
        <v>5</v>
      </c>
      <c r="AN194">
        <f>_xlfn.XLOOKUP(fSales[[#This Row],[ProductID]],dProduct[ProductID],dProduct[Price])*fSales[[#This Row],[Units]]</f>
        <v>149.75</v>
      </c>
      <c r="AO194" t="str">
        <f>_xlfn.XLOOKUP(fSales[[#This Row],[ProductID]],dProduct[ProductID],dProduct[Product])</f>
        <v>Carlota</v>
      </c>
      <c r="AP194" t="str">
        <f>_xlfn.XLOOKUP(fSales[[#This Row],[ProductID]],dProduct[ProductID],dProduct[Supplier])</f>
        <v>Gel Booms</v>
      </c>
      <c r="AQ194" t="str">
        <f>_xlfn.XLOOKUP(fSales[[#This Row],[SalesRepID]],dSalesRep[SalesRepID],dSalesRep[Region])</f>
        <v>CA</v>
      </c>
    </row>
    <row r="195" spans="36:43" x14ac:dyDescent="0.25">
      <c r="AJ195" s="3">
        <v>44358</v>
      </c>
      <c r="AK195">
        <v>2</v>
      </c>
      <c r="AL195">
        <v>4</v>
      </c>
      <c r="AM195">
        <v>92</v>
      </c>
      <c r="AN195">
        <f>_xlfn.XLOOKUP(fSales[[#This Row],[ProductID]],dProduct[ProductID],dProduct[Price])*fSales[[#This Row],[Units]]</f>
        <v>2755.4</v>
      </c>
      <c r="AO195" t="str">
        <f>_xlfn.XLOOKUP(fSales[[#This Row],[ProductID]],dProduct[ProductID],dProduct[Product])</f>
        <v>Carlota</v>
      </c>
      <c r="AP195" t="str">
        <f>_xlfn.XLOOKUP(fSales[[#This Row],[ProductID]],dProduct[ProductID],dProduct[Supplier])</f>
        <v>Gel Booms</v>
      </c>
      <c r="AQ195" t="str">
        <f>_xlfn.XLOOKUP(fSales[[#This Row],[SalesRepID]],dSalesRep[SalesRepID],dSalesRep[Region])</f>
        <v>WA</v>
      </c>
    </row>
    <row r="196" spans="36:43" x14ac:dyDescent="0.25">
      <c r="AJ196" s="3">
        <v>45025</v>
      </c>
      <c r="AK196">
        <v>2</v>
      </c>
      <c r="AL196">
        <v>2</v>
      </c>
      <c r="AM196">
        <v>4</v>
      </c>
      <c r="AN196">
        <f>_xlfn.XLOOKUP(fSales[[#This Row],[ProductID]],dProduct[ProductID],dProduct[Price])*fSales[[#This Row],[Units]]</f>
        <v>119.8</v>
      </c>
      <c r="AO196" t="str">
        <f>_xlfn.XLOOKUP(fSales[[#This Row],[ProductID]],dProduct[ProductID],dProduct[Product])</f>
        <v>Carlota</v>
      </c>
      <c r="AP196" t="str">
        <f>_xlfn.XLOOKUP(fSales[[#This Row],[ProductID]],dProduct[ProductID],dProduct[Supplier])</f>
        <v>Gel Booms</v>
      </c>
      <c r="AQ196" t="str">
        <f>_xlfn.XLOOKUP(fSales[[#This Row],[SalesRepID]],dSalesRep[SalesRepID],dSalesRep[Region])</f>
        <v>CA</v>
      </c>
    </row>
    <row r="197" spans="36:43" x14ac:dyDescent="0.25">
      <c r="AJ197" s="3">
        <v>45254</v>
      </c>
      <c r="AK197">
        <v>2</v>
      </c>
      <c r="AL197">
        <v>2</v>
      </c>
      <c r="AM197">
        <v>6</v>
      </c>
      <c r="AN197">
        <f>_xlfn.XLOOKUP(fSales[[#This Row],[ProductID]],dProduct[ProductID],dProduct[Price])*fSales[[#This Row],[Units]]</f>
        <v>179.7</v>
      </c>
      <c r="AO197" t="str">
        <f>_xlfn.XLOOKUP(fSales[[#This Row],[ProductID]],dProduct[ProductID],dProduct[Product])</f>
        <v>Carlota</v>
      </c>
      <c r="AP197" t="str">
        <f>_xlfn.XLOOKUP(fSales[[#This Row],[ProductID]],dProduct[ProductID],dProduct[Supplier])</f>
        <v>Gel Booms</v>
      </c>
      <c r="AQ197" t="str">
        <f>_xlfn.XLOOKUP(fSales[[#This Row],[SalesRepID]],dSalesRep[SalesRepID],dSalesRep[Region])</f>
        <v>CA</v>
      </c>
    </row>
    <row r="198" spans="36:43" x14ac:dyDescent="0.25">
      <c r="AJ198" s="3">
        <v>44709</v>
      </c>
      <c r="AK198">
        <v>3</v>
      </c>
      <c r="AL198">
        <v>4</v>
      </c>
      <c r="AM198">
        <v>4</v>
      </c>
      <c r="AN198">
        <f>_xlfn.XLOOKUP(fSales[[#This Row],[ProductID]],dProduct[ProductID],dProduct[Price])*fSales[[#This Row],[Units]]</f>
        <v>103.8</v>
      </c>
      <c r="AO198" t="str">
        <f>_xlfn.XLOOKUP(fSales[[#This Row],[ProductID]],dProduct[ProductID],dProduct[Product])</f>
        <v>Aspen</v>
      </c>
      <c r="AP198" t="str">
        <f>_xlfn.XLOOKUP(fSales[[#This Row],[ProductID]],dProduct[ProductID],dProduct[Supplier])</f>
        <v>Colorado Booms</v>
      </c>
      <c r="AQ198" t="str">
        <f>_xlfn.XLOOKUP(fSales[[#This Row],[SalesRepID]],dSalesRep[SalesRepID],dSalesRep[Region])</f>
        <v>WA</v>
      </c>
    </row>
    <row r="199" spans="36:43" x14ac:dyDescent="0.25">
      <c r="AJ199" s="3">
        <v>45017</v>
      </c>
      <c r="AK199">
        <v>1</v>
      </c>
      <c r="AL199">
        <v>1</v>
      </c>
      <c r="AM199">
        <v>185</v>
      </c>
      <c r="AN199">
        <f>_xlfn.XLOOKUP(fSales[[#This Row],[ProductID]],dProduct[ProductID],dProduct[Price])*fSales[[#This Row],[Units]]</f>
        <v>8130.7500000000009</v>
      </c>
      <c r="AO199" t="str">
        <f>_xlfn.XLOOKUP(fSales[[#This Row],[ProductID]],dProduct[ProductID],dProduct[Product])</f>
        <v>Quad</v>
      </c>
      <c r="AP199" t="str">
        <f>_xlfn.XLOOKUP(fSales[[#This Row],[ProductID]],dProduct[ProductID],dProduct[Supplier])</f>
        <v>Gel Booms</v>
      </c>
      <c r="AQ199" t="str">
        <f>_xlfn.XLOOKUP(fSales[[#This Row],[SalesRepID]],dSalesRep[SalesRepID],dSalesRep[Region])</f>
        <v>CA</v>
      </c>
    </row>
    <row r="200" spans="36:43" x14ac:dyDescent="0.25">
      <c r="AJ200" s="3">
        <v>44715</v>
      </c>
      <c r="AK200">
        <v>3</v>
      </c>
      <c r="AL200">
        <v>1</v>
      </c>
      <c r="AM200">
        <v>61</v>
      </c>
      <c r="AN200">
        <f>_xlfn.XLOOKUP(fSales[[#This Row],[ProductID]],dProduct[ProductID],dProduct[Price])*fSales[[#This Row],[Units]]</f>
        <v>1582.95</v>
      </c>
      <c r="AO200" t="str">
        <f>_xlfn.XLOOKUP(fSales[[#This Row],[ProductID]],dProduct[ProductID],dProduct[Product])</f>
        <v>Aspen</v>
      </c>
      <c r="AP200" t="str">
        <f>_xlfn.XLOOKUP(fSales[[#This Row],[ProductID]],dProduct[ProductID],dProduct[Supplier])</f>
        <v>Colorado Booms</v>
      </c>
      <c r="AQ200" t="str">
        <f>_xlfn.XLOOKUP(fSales[[#This Row],[SalesRepID]],dSalesRep[SalesRepID],dSalesRep[Region])</f>
        <v>CA</v>
      </c>
    </row>
    <row r="201" spans="36:43" x14ac:dyDescent="0.25">
      <c r="AJ201" s="3">
        <v>44921</v>
      </c>
      <c r="AK201">
        <v>3</v>
      </c>
      <c r="AL201">
        <v>2</v>
      </c>
      <c r="AM201">
        <v>98</v>
      </c>
      <c r="AN201">
        <f>_xlfn.XLOOKUP(fSales[[#This Row],[ProductID]],dProduct[ProductID],dProduct[Price])*fSales[[#This Row],[Units]]</f>
        <v>2543.1</v>
      </c>
      <c r="AO201" t="str">
        <f>_xlfn.XLOOKUP(fSales[[#This Row],[ProductID]],dProduct[ProductID],dProduct[Product])</f>
        <v>Aspen</v>
      </c>
      <c r="AP201" t="str">
        <f>_xlfn.XLOOKUP(fSales[[#This Row],[ProductID]],dProduct[ProductID],dProduct[Supplier])</f>
        <v>Colorado Booms</v>
      </c>
      <c r="AQ201" t="str">
        <f>_xlfn.XLOOKUP(fSales[[#This Row],[SalesRepID]],dSalesRep[SalesRepID],dSalesRep[Region])</f>
        <v>CA</v>
      </c>
    </row>
    <row r="202" spans="36:43" x14ac:dyDescent="0.25">
      <c r="AJ202" s="3">
        <v>44890</v>
      </c>
      <c r="AK202">
        <v>2</v>
      </c>
      <c r="AL202">
        <v>2</v>
      </c>
      <c r="AM202">
        <v>56</v>
      </c>
      <c r="AN202">
        <f>_xlfn.XLOOKUP(fSales[[#This Row],[ProductID]],dProduct[ProductID],dProduct[Price])*fSales[[#This Row],[Units]]</f>
        <v>1677.2</v>
      </c>
      <c r="AO202" t="str">
        <f>_xlfn.XLOOKUP(fSales[[#This Row],[ProductID]],dProduct[ProductID],dProduct[Product])</f>
        <v>Carlota</v>
      </c>
      <c r="AP202" t="str">
        <f>_xlfn.XLOOKUP(fSales[[#This Row],[ProductID]],dProduct[ProductID],dProduct[Supplier])</f>
        <v>Gel Booms</v>
      </c>
      <c r="AQ202" t="str">
        <f>_xlfn.XLOOKUP(fSales[[#This Row],[SalesRepID]],dSalesRep[SalesRepID],dSalesRep[Region])</f>
        <v>CA</v>
      </c>
    </row>
    <row r="203" spans="36:43" x14ac:dyDescent="0.25">
      <c r="AJ203" s="3">
        <v>44225</v>
      </c>
      <c r="AK203">
        <v>1</v>
      </c>
      <c r="AL203">
        <v>4</v>
      </c>
      <c r="AM203">
        <v>108</v>
      </c>
      <c r="AN203">
        <f>_xlfn.XLOOKUP(fSales[[#This Row],[ProductID]],dProduct[ProductID],dProduct[Price])*fSales[[#This Row],[Units]]</f>
        <v>4746.6000000000004</v>
      </c>
      <c r="AO203" t="str">
        <f>_xlfn.XLOOKUP(fSales[[#This Row],[ProductID]],dProduct[ProductID],dProduct[Product])</f>
        <v>Quad</v>
      </c>
      <c r="AP203" t="str">
        <f>_xlfn.XLOOKUP(fSales[[#This Row],[ProductID]],dProduct[ProductID],dProduct[Supplier])</f>
        <v>Gel Booms</v>
      </c>
      <c r="AQ203" t="str">
        <f>_xlfn.XLOOKUP(fSales[[#This Row],[SalesRepID]],dSalesRep[SalesRepID],dSalesRep[Region])</f>
        <v>WA</v>
      </c>
    </row>
    <row r="204" spans="36:43" x14ac:dyDescent="0.25">
      <c r="AJ204" s="3">
        <v>44841</v>
      </c>
      <c r="AK204">
        <v>1</v>
      </c>
      <c r="AL204">
        <v>1</v>
      </c>
      <c r="AM204">
        <v>6</v>
      </c>
      <c r="AN204">
        <f>_xlfn.XLOOKUP(fSales[[#This Row],[ProductID]],dProduct[ProductID],dProduct[Price])*fSales[[#This Row],[Units]]</f>
        <v>263.70000000000005</v>
      </c>
      <c r="AO204" t="str">
        <f>_xlfn.XLOOKUP(fSales[[#This Row],[ProductID]],dProduct[ProductID],dProduct[Product])</f>
        <v>Quad</v>
      </c>
      <c r="AP204" t="str">
        <f>_xlfn.XLOOKUP(fSales[[#This Row],[ProductID]],dProduct[ProductID],dProduct[Supplier])</f>
        <v>Gel Booms</v>
      </c>
      <c r="AQ204" t="str">
        <f>_xlfn.XLOOKUP(fSales[[#This Row],[SalesRepID]],dSalesRep[SalesRepID],dSalesRep[Region])</f>
        <v>CA</v>
      </c>
    </row>
    <row r="205" spans="36:43" x14ac:dyDescent="0.25">
      <c r="AJ205" s="3">
        <v>44907</v>
      </c>
      <c r="AK205">
        <v>2</v>
      </c>
      <c r="AL205">
        <v>2</v>
      </c>
      <c r="AM205">
        <v>5</v>
      </c>
      <c r="AN205">
        <f>_xlfn.XLOOKUP(fSales[[#This Row],[ProductID]],dProduct[ProductID],dProduct[Price])*fSales[[#This Row],[Units]]</f>
        <v>149.75</v>
      </c>
      <c r="AO205" t="str">
        <f>_xlfn.XLOOKUP(fSales[[#This Row],[ProductID]],dProduct[ProductID],dProduct[Product])</f>
        <v>Carlota</v>
      </c>
      <c r="AP205" t="str">
        <f>_xlfn.XLOOKUP(fSales[[#This Row],[ProductID]],dProduct[ProductID],dProduct[Supplier])</f>
        <v>Gel Booms</v>
      </c>
      <c r="AQ205" t="str">
        <f>_xlfn.XLOOKUP(fSales[[#This Row],[SalesRepID]],dSalesRep[SalesRepID],dSalesRep[Region])</f>
        <v>CA</v>
      </c>
    </row>
    <row r="206" spans="36:43" x14ac:dyDescent="0.25">
      <c r="AJ206" s="3">
        <v>44924</v>
      </c>
      <c r="AK206">
        <v>2</v>
      </c>
      <c r="AL206">
        <v>1</v>
      </c>
      <c r="AM206">
        <v>148</v>
      </c>
      <c r="AN206">
        <f>_xlfn.XLOOKUP(fSales[[#This Row],[ProductID]],dProduct[ProductID],dProduct[Price])*fSales[[#This Row],[Units]]</f>
        <v>4432.5999999999995</v>
      </c>
      <c r="AO206" t="str">
        <f>_xlfn.XLOOKUP(fSales[[#This Row],[ProductID]],dProduct[ProductID],dProduct[Product])</f>
        <v>Carlota</v>
      </c>
      <c r="AP206" t="str">
        <f>_xlfn.XLOOKUP(fSales[[#This Row],[ProductID]],dProduct[ProductID],dProduct[Supplier])</f>
        <v>Gel Booms</v>
      </c>
      <c r="AQ206" t="str">
        <f>_xlfn.XLOOKUP(fSales[[#This Row],[SalesRepID]],dSalesRep[SalesRepID],dSalesRep[Region])</f>
        <v>CA</v>
      </c>
    </row>
    <row r="207" spans="36:43" x14ac:dyDescent="0.25">
      <c r="AJ207" s="3">
        <v>44503</v>
      </c>
      <c r="AK207">
        <v>2</v>
      </c>
      <c r="AL207">
        <v>2</v>
      </c>
      <c r="AM207">
        <v>251</v>
      </c>
      <c r="AN207">
        <f>_xlfn.XLOOKUP(fSales[[#This Row],[ProductID]],dProduct[ProductID],dProduct[Price])*fSales[[#This Row],[Units]]</f>
        <v>7517.45</v>
      </c>
      <c r="AO207" t="str">
        <f>_xlfn.XLOOKUP(fSales[[#This Row],[ProductID]],dProduct[ProductID],dProduct[Product])</f>
        <v>Carlota</v>
      </c>
      <c r="AP207" t="str">
        <f>_xlfn.XLOOKUP(fSales[[#This Row],[ProductID]],dProduct[ProductID],dProduct[Supplier])</f>
        <v>Gel Booms</v>
      </c>
      <c r="AQ207" t="str">
        <f>_xlfn.XLOOKUP(fSales[[#This Row],[SalesRepID]],dSalesRep[SalesRepID],dSalesRep[Region])</f>
        <v>CA</v>
      </c>
    </row>
    <row r="208" spans="36:43" x14ac:dyDescent="0.25">
      <c r="AJ208" s="3">
        <v>44893</v>
      </c>
      <c r="AK208">
        <v>2</v>
      </c>
      <c r="AL208">
        <v>2</v>
      </c>
      <c r="AM208">
        <v>82</v>
      </c>
      <c r="AN208">
        <f>_xlfn.XLOOKUP(fSales[[#This Row],[ProductID]],dProduct[ProductID],dProduct[Price])*fSales[[#This Row],[Units]]</f>
        <v>2455.9</v>
      </c>
      <c r="AO208" t="str">
        <f>_xlfn.XLOOKUP(fSales[[#This Row],[ProductID]],dProduct[ProductID],dProduct[Product])</f>
        <v>Carlota</v>
      </c>
      <c r="AP208" t="str">
        <f>_xlfn.XLOOKUP(fSales[[#This Row],[ProductID]],dProduct[ProductID],dProduct[Supplier])</f>
        <v>Gel Booms</v>
      </c>
      <c r="AQ208" t="str">
        <f>_xlfn.XLOOKUP(fSales[[#This Row],[SalesRepID]],dSalesRep[SalesRepID],dSalesRep[Region])</f>
        <v>CA</v>
      </c>
    </row>
    <row r="209" spans="36:43" x14ac:dyDescent="0.25">
      <c r="AJ209" s="3">
        <v>44734</v>
      </c>
      <c r="AK209">
        <v>2</v>
      </c>
      <c r="AL209">
        <v>4</v>
      </c>
      <c r="AM209">
        <v>100</v>
      </c>
      <c r="AN209">
        <f>_xlfn.XLOOKUP(fSales[[#This Row],[ProductID]],dProduct[ProductID],dProduct[Price])*fSales[[#This Row],[Units]]</f>
        <v>2995</v>
      </c>
      <c r="AO209" t="str">
        <f>_xlfn.XLOOKUP(fSales[[#This Row],[ProductID]],dProduct[ProductID],dProduct[Product])</f>
        <v>Carlota</v>
      </c>
      <c r="AP209" t="str">
        <f>_xlfn.XLOOKUP(fSales[[#This Row],[ProductID]],dProduct[ProductID],dProduct[Supplier])</f>
        <v>Gel Booms</v>
      </c>
      <c r="AQ209" t="str">
        <f>_xlfn.XLOOKUP(fSales[[#This Row],[SalesRepID]],dSalesRep[SalesRepID],dSalesRep[Region])</f>
        <v>WA</v>
      </c>
    </row>
    <row r="210" spans="36:43" x14ac:dyDescent="0.25">
      <c r="AJ210" s="3">
        <v>44528</v>
      </c>
      <c r="AK210">
        <v>2</v>
      </c>
      <c r="AL210">
        <v>2</v>
      </c>
      <c r="AM210">
        <v>244</v>
      </c>
      <c r="AN210">
        <f>_xlfn.XLOOKUP(fSales[[#This Row],[ProductID]],dProduct[ProductID],dProduct[Price])*fSales[[#This Row],[Units]]</f>
        <v>7307.8</v>
      </c>
      <c r="AO210" t="str">
        <f>_xlfn.XLOOKUP(fSales[[#This Row],[ProductID]],dProduct[ProductID],dProduct[Product])</f>
        <v>Carlota</v>
      </c>
      <c r="AP210" t="str">
        <f>_xlfn.XLOOKUP(fSales[[#This Row],[ProductID]],dProduct[ProductID],dProduct[Supplier])</f>
        <v>Gel Booms</v>
      </c>
      <c r="AQ210" t="str">
        <f>_xlfn.XLOOKUP(fSales[[#This Row],[SalesRepID]],dSalesRep[SalesRepID],dSalesRep[Region])</f>
        <v>CA</v>
      </c>
    </row>
    <row r="211" spans="36:43" x14ac:dyDescent="0.25">
      <c r="AJ211" s="3">
        <v>44881</v>
      </c>
      <c r="AK211">
        <v>2</v>
      </c>
      <c r="AL211">
        <v>4</v>
      </c>
      <c r="AM211">
        <v>3</v>
      </c>
      <c r="AN211">
        <f>_xlfn.XLOOKUP(fSales[[#This Row],[ProductID]],dProduct[ProductID],dProduct[Price])*fSales[[#This Row],[Units]]</f>
        <v>89.85</v>
      </c>
      <c r="AO211" t="str">
        <f>_xlfn.XLOOKUP(fSales[[#This Row],[ProductID]],dProduct[ProductID],dProduct[Product])</f>
        <v>Carlota</v>
      </c>
      <c r="AP211" t="str">
        <f>_xlfn.XLOOKUP(fSales[[#This Row],[ProductID]],dProduct[ProductID],dProduct[Supplier])</f>
        <v>Gel Booms</v>
      </c>
      <c r="AQ211" t="str">
        <f>_xlfn.XLOOKUP(fSales[[#This Row],[SalesRepID]],dSalesRep[SalesRepID],dSalesRep[Region])</f>
        <v>WA</v>
      </c>
    </row>
    <row r="212" spans="36:43" x14ac:dyDescent="0.25">
      <c r="AJ212" s="3">
        <v>44726</v>
      </c>
      <c r="AK212">
        <v>2</v>
      </c>
      <c r="AL212">
        <v>4</v>
      </c>
      <c r="AM212">
        <v>1</v>
      </c>
      <c r="AN212">
        <f>_xlfn.XLOOKUP(fSales[[#This Row],[ProductID]],dProduct[ProductID],dProduct[Price])*fSales[[#This Row],[Units]]</f>
        <v>29.95</v>
      </c>
      <c r="AO212" t="str">
        <f>_xlfn.XLOOKUP(fSales[[#This Row],[ProductID]],dProduct[ProductID],dProduct[Product])</f>
        <v>Carlota</v>
      </c>
      <c r="AP212" t="str">
        <f>_xlfn.XLOOKUP(fSales[[#This Row],[ProductID]],dProduct[ProductID],dProduct[Supplier])</f>
        <v>Gel Booms</v>
      </c>
      <c r="AQ212" t="str">
        <f>_xlfn.XLOOKUP(fSales[[#This Row],[SalesRepID]],dSalesRep[SalesRepID],dSalesRep[Region])</f>
        <v>WA</v>
      </c>
    </row>
    <row r="213" spans="36:43" x14ac:dyDescent="0.25">
      <c r="AJ213" s="3">
        <v>44426</v>
      </c>
      <c r="AK213">
        <v>2</v>
      </c>
      <c r="AL213">
        <v>4</v>
      </c>
      <c r="AM213">
        <v>2</v>
      </c>
      <c r="AN213">
        <f>_xlfn.XLOOKUP(fSales[[#This Row],[ProductID]],dProduct[ProductID],dProduct[Price])*fSales[[#This Row],[Units]]</f>
        <v>59.9</v>
      </c>
      <c r="AO213" t="str">
        <f>_xlfn.XLOOKUP(fSales[[#This Row],[ProductID]],dProduct[ProductID],dProduct[Product])</f>
        <v>Carlota</v>
      </c>
      <c r="AP213" t="str">
        <f>_xlfn.XLOOKUP(fSales[[#This Row],[ProductID]],dProduct[ProductID],dProduct[Supplier])</f>
        <v>Gel Booms</v>
      </c>
      <c r="AQ213" t="str">
        <f>_xlfn.XLOOKUP(fSales[[#This Row],[SalesRepID]],dSalesRep[SalesRepID],dSalesRep[Region])</f>
        <v>WA</v>
      </c>
    </row>
    <row r="214" spans="36:43" x14ac:dyDescent="0.25">
      <c r="AJ214" s="3">
        <v>44894</v>
      </c>
      <c r="AK214">
        <v>3</v>
      </c>
      <c r="AL214">
        <v>4</v>
      </c>
      <c r="AM214">
        <v>209</v>
      </c>
      <c r="AN214">
        <f>_xlfn.XLOOKUP(fSales[[#This Row],[ProductID]],dProduct[ProductID],dProduct[Price])*fSales[[#This Row],[Units]]</f>
        <v>5423.55</v>
      </c>
      <c r="AO214" t="str">
        <f>_xlfn.XLOOKUP(fSales[[#This Row],[ProductID]],dProduct[ProductID],dProduct[Product])</f>
        <v>Aspen</v>
      </c>
      <c r="AP214" t="str">
        <f>_xlfn.XLOOKUP(fSales[[#This Row],[ProductID]],dProduct[ProductID],dProduct[Supplier])</f>
        <v>Colorado Booms</v>
      </c>
      <c r="AQ214" t="str">
        <f>_xlfn.XLOOKUP(fSales[[#This Row],[SalesRepID]],dSalesRep[SalesRepID],dSalesRep[Region])</f>
        <v>WA</v>
      </c>
    </row>
    <row r="215" spans="36:43" x14ac:dyDescent="0.25">
      <c r="AJ215" s="3">
        <v>44546</v>
      </c>
      <c r="AK215">
        <v>2</v>
      </c>
      <c r="AL215">
        <v>2</v>
      </c>
      <c r="AM215">
        <v>100</v>
      </c>
      <c r="AN215">
        <f>_xlfn.XLOOKUP(fSales[[#This Row],[ProductID]],dProduct[ProductID],dProduct[Price])*fSales[[#This Row],[Units]]</f>
        <v>2995</v>
      </c>
      <c r="AO215" t="str">
        <f>_xlfn.XLOOKUP(fSales[[#This Row],[ProductID]],dProduct[ProductID],dProduct[Product])</f>
        <v>Carlota</v>
      </c>
      <c r="AP215" t="str">
        <f>_xlfn.XLOOKUP(fSales[[#This Row],[ProductID]],dProduct[ProductID],dProduct[Supplier])</f>
        <v>Gel Booms</v>
      </c>
      <c r="AQ215" t="str">
        <f>_xlfn.XLOOKUP(fSales[[#This Row],[SalesRepID]],dSalesRep[SalesRepID],dSalesRep[Region])</f>
        <v>CA</v>
      </c>
    </row>
    <row r="216" spans="36:43" x14ac:dyDescent="0.25">
      <c r="AJ216" s="3">
        <v>45199</v>
      </c>
      <c r="AK216">
        <v>2</v>
      </c>
      <c r="AL216">
        <v>3</v>
      </c>
      <c r="AM216">
        <v>2</v>
      </c>
      <c r="AN216">
        <f>_xlfn.XLOOKUP(fSales[[#This Row],[ProductID]],dProduct[ProductID],dProduct[Price])*fSales[[#This Row],[Units]]</f>
        <v>59.9</v>
      </c>
      <c r="AO216" t="str">
        <f>_xlfn.XLOOKUP(fSales[[#This Row],[ProductID]],dProduct[ProductID],dProduct[Product])</f>
        <v>Carlota</v>
      </c>
      <c r="AP216" t="str">
        <f>_xlfn.XLOOKUP(fSales[[#This Row],[ProductID]],dProduct[ProductID],dProduct[Supplier])</f>
        <v>Gel Booms</v>
      </c>
      <c r="AQ216" t="str">
        <f>_xlfn.XLOOKUP(fSales[[#This Row],[SalesRepID]],dSalesRep[SalesRepID],dSalesRep[Region])</f>
        <v>WA</v>
      </c>
    </row>
    <row r="217" spans="36:43" x14ac:dyDescent="0.25">
      <c r="AJ217" s="3">
        <v>45212</v>
      </c>
      <c r="AK217">
        <v>1</v>
      </c>
      <c r="AL217">
        <v>1</v>
      </c>
      <c r="AM217">
        <v>83</v>
      </c>
      <c r="AN217">
        <f>_xlfn.XLOOKUP(fSales[[#This Row],[ProductID]],dProduct[ProductID],dProduct[Price])*fSales[[#This Row],[Units]]</f>
        <v>3647.8500000000004</v>
      </c>
      <c r="AO217" t="str">
        <f>_xlfn.XLOOKUP(fSales[[#This Row],[ProductID]],dProduct[ProductID],dProduct[Product])</f>
        <v>Quad</v>
      </c>
      <c r="AP217" t="str">
        <f>_xlfn.XLOOKUP(fSales[[#This Row],[ProductID]],dProduct[ProductID],dProduct[Supplier])</f>
        <v>Gel Booms</v>
      </c>
      <c r="AQ217" t="str">
        <f>_xlfn.XLOOKUP(fSales[[#This Row],[SalesRepID]],dSalesRep[SalesRepID],dSalesRep[Region])</f>
        <v>CA</v>
      </c>
    </row>
    <row r="218" spans="36:43" x14ac:dyDescent="0.25">
      <c r="AJ218" s="3">
        <v>45046</v>
      </c>
      <c r="AK218">
        <v>2</v>
      </c>
      <c r="AL218">
        <v>2</v>
      </c>
      <c r="AM218">
        <v>210</v>
      </c>
      <c r="AN218">
        <f>_xlfn.XLOOKUP(fSales[[#This Row],[ProductID]],dProduct[ProductID],dProduct[Price])*fSales[[#This Row],[Units]]</f>
        <v>6289.5</v>
      </c>
      <c r="AO218" t="str">
        <f>_xlfn.XLOOKUP(fSales[[#This Row],[ProductID]],dProduct[ProductID],dProduct[Product])</f>
        <v>Carlota</v>
      </c>
      <c r="AP218" t="str">
        <f>_xlfn.XLOOKUP(fSales[[#This Row],[ProductID]],dProduct[ProductID],dProduct[Supplier])</f>
        <v>Gel Booms</v>
      </c>
      <c r="AQ218" t="str">
        <f>_xlfn.XLOOKUP(fSales[[#This Row],[SalesRepID]],dSalesRep[SalesRepID],dSalesRep[Region])</f>
        <v>CA</v>
      </c>
    </row>
    <row r="219" spans="36:43" x14ac:dyDescent="0.25">
      <c r="AJ219" s="3">
        <v>45054</v>
      </c>
      <c r="AK219">
        <v>2</v>
      </c>
      <c r="AL219">
        <v>2</v>
      </c>
      <c r="AM219">
        <v>5</v>
      </c>
      <c r="AN219">
        <f>_xlfn.XLOOKUP(fSales[[#This Row],[ProductID]],dProduct[ProductID],dProduct[Price])*fSales[[#This Row],[Units]]</f>
        <v>149.75</v>
      </c>
      <c r="AO219" t="str">
        <f>_xlfn.XLOOKUP(fSales[[#This Row],[ProductID]],dProduct[ProductID],dProduct[Product])</f>
        <v>Carlota</v>
      </c>
      <c r="AP219" t="str">
        <f>_xlfn.XLOOKUP(fSales[[#This Row],[ProductID]],dProduct[ProductID],dProduct[Supplier])</f>
        <v>Gel Booms</v>
      </c>
      <c r="AQ219" t="str">
        <f>_xlfn.XLOOKUP(fSales[[#This Row],[SalesRepID]],dSalesRep[SalesRepID],dSalesRep[Region])</f>
        <v>CA</v>
      </c>
    </row>
    <row r="220" spans="36:43" x14ac:dyDescent="0.25">
      <c r="AJ220" s="3">
        <v>45126</v>
      </c>
      <c r="AK220">
        <v>3</v>
      </c>
      <c r="AL220">
        <v>3</v>
      </c>
      <c r="AM220">
        <v>91</v>
      </c>
      <c r="AN220">
        <f>_xlfn.XLOOKUP(fSales[[#This Row],[ProductID]],dProduct[ProductID],dProduct[Price])*fSales[[#This Row],[Units]]</f>
        <v>2361.4499999999998</v>
      </c>
      <c r="AO220" t="str">
        <f>_xlfn.XLOOKUP(fSales[[#This Row],[ProductID]],dProduct[ProductID],dProduct[Product])</f>
        <v>Aspen</v>
      </c>
      <c r="AP220" t="str">
        <f>_xlfn.XLOOKUP(fSales[[#This Row],[ProductID]],dProduct[ProductID],dProduct[Supplier])</f>
        <v>Colorado Booms</v>
      </c>
      <c r="AQ220" t="str">
        <f>_xlfn.XLOOKUP(fSales[[#This Row],[SalesRepID]],dSalesRep[SalesRepID],dSalesRep[Region])</f>
        <v>WA</v>
      </c>
    </row>
    <row r="221" spans="36:43" x14ac:dyDescent="0.25">
      <c r="AJ221" s="3">
        <v>44624</v>
      </c>
      <c r="AK221">
        <v>3</v>
      </c>
      <c r="AL221">
        <v>4</v>
      </c>
      <c r="AM221">
        <v>2</v>
      </c>
      <c r="AN221">
        <f>_xlfn.XLOOKUP(fSales[[#This Row],[ProductID]],dProduct[ProductID],dProduct[Price])*fSales[[#This Row],[Units]]</f>
        <v>51.9</v>
      </c>
      <c r="AO221" t="str">
        <f>_xlfn.XLOOKUP(fSales[[#This Row],[ProductID]],dProduct[ProductID],dProduct[Product])</f>
        <v>Aspen</v>
      </c>
      <c r="AP221" t="str">
        <f>_xlfn.XLOOKUP(fSales[[#This Row],[ProductID]],dProduct[ProductID],dProduct[Supplier])</f>
        <v>Colorado Booms</v>
      </c>
      <c r="AQ221" t="str">
        <f>_xlfn.XLOOKUP(fSales[[#This Row],[SalesRepID]],dSalesRep[SalesRepID],dSalesRep[Region])</f>
        <v>WA</v>
      </c>
    </row>
    <row r="222" spans="36:43" x14ac:dyDescent="0.25">
      <c r="AJ222" s="3">
        <v>45071</v>
      </c>
      <c r="AK222">
        <v>2</v>
      </c>
      <c r="AL222">
        <v>2</v>
      </c>
      <c r="AM222">
        <v>56</v>
      </c>
      <c r="AN222">
        <f>_xlfn.XLOOKUP(fSales[[#This Row],[ProductID]],dProduct[ProductID],dProduct[Price])*fSales[[#This Row],[Units]]</f>
        <v>1677.2</v>
      </c>
      <c r="AO222" t="str">
        <f>_xlfn.XLOOKUP(fSales[[#This Row],[ProductID]],dProduct[ProductID],dProduct[Product])</f>
        <v>Carlota</v>
      </c>
      <c r="AP222" t="str">
        <f>_xlfn.XLOOKUP(fSales[[#This Row],[ProductID]],dProduct[ProductID],dProduct[Supplier])</f>
        <v>Gel Booms</v>
      </c>
      <c r="AQ222" t="str">
        <f>_xlfn.XLOOKUP(fSales[[#This Row],[SalesRepID]],dSalesRep[SalesRepID],dSalesRep[Region])</f>
        <v>CA</v>
      </c>
    </row>
    <row r="223" spans="36:43" x14ac:dyDescent="0.25">
      <c r="AJ223" s="3">
        <v>44774</v>
      </c>
      <c r="AK223">
        <v>2</v>
      </c>
      <c r="AL223">
        <v>2</v>
      </c>
      <c r="AM223">
        <v>4</v>
      </c>
      <c r="AN223">
        <f>_xlfn.XLOOKUP(fSales[[#This Row],[ProductID]],dProduct[ProductID],dProduct[Price])*fSales[[#This Row],[Units]]</f>
        <v>119.8</v>
      </c>
      <c r="AO223" t="str">
        <f>_xlfn.XLOOKUP(fSales[[#This Row],[ProductID]],dProduct[ProductID],dProduct[Product])</f>
        <v>Carlota</v>
      </c>
      <c r="AP223" t="str">
        <f>_xlfn.XLOOKUP(fSales[[#This Row],[ProductID]],dProduct[ProductID],dProduct[Supplier])</f>
        <v>Gel Booms</v>
      </c>
      <c r="AQ223" t="str">
        <f>_xlfn.XLOOKUP(fSales[[#This Row],[SalesRepID]],dSalesRep[SalesRepID],dSalesRep[Region])</f>
        <v>CA</v>
      </c>
    </row>
    <row r="224" spans="36:43" x14ac:dyDescent="0.25">
      <c r="AJ224" s="3">
        <v>44656</v>
      </c>
      <c r="AK224">
        <v>2</v>
      </c>
      <c r="AL224">
        <v>2</v>
      </c>
      <c r="AM224">
        <v>2</v>
      </c>
      <c r="AN224">
        <f>_xlfn.XLOOKUP(fSales[[#This Row],[ProductID]],dProduct[ProductID],dProduct[Price])*fSales[[#This Row],[Units]]</f>
        <v>59.9</v>
      </c>
      <c r="AO224" t="str">
        <f>_xlfn.XLOOKUP(fSales[[#This Row],[ProductID]],dProduct[ProductID],dProduct[Product])</f>
        <v>Carlota</v>
      </c>
      <c r="AP224" t="str">
        <f>_xlfn.XLOOKUP(fSales[[#This Row],[ProductID]],dProduct[ProductID],dProduct[Supplier])</f>
        <v>Gel Booms</v>
      </c>
      <c r="AQ224" t="str">
        <f>_xlfn.XLOOKUP(fSales[[#This Row],[SalesRepID]],dSalesRep[SalesRepID],dSalesRep[Region])</f>
        <v>CA</v>
      </c>
    </row>
    <row r="225" spans="36:43" x14ac:dyDescent="0.25">
      <c r="AJ225" s="3">
        <v>44314</v>
      </c>
      <c r="AK225">
        <v>3</v>
      </c>
      <c r="AL225">
        <v>2</v>
      </c>
      <c r="AM225">
        <v>18</v>
      </c>
      <c r="AN225">
        <f>_xlfn.XLOOKUP(fSales[[#This Row],[ProductID]],dProduct[ProductID],dProduct[Price])*fSales[[#This Row],[Units]]</f>
        <v>467.09999999999997</v>
      </c>
      <c r="AO225" t="str">
        <f>_xlfn.XLOOKUP(fSales[[#This Row],[ProductID]],dProduct[ProductID],dProduct[Product])</f>
        <v>Aspen</v>
      </c>
      <c r="AP225" t="str">
        <f>_xlfn.XLOOKUP(fSales[[#This Row],[ProductID]],dProduct[ProductID],dProduct[Supplier])</f>
        <v>Colorado Booms</v>
      </c>
      <c r="AQ225" t="str">
        <f>_xlfn.XLOOKUP(fSales[[#This Row],[SalesRepID]],dSalesRep[SalesRepID],dSalesRep[Region])</f>
        <v>CA</v>
      </c>
    </row>
    <row r="226" spans="36:43" x14ac:dyDescent="0.25">
      <c r="AJ226" s="3">
        <v>45199</v>
      </c>
      <c r="AK226">
        <v>2</v>
      </c>
      <c r="AL226">
        <v>4</v>
      </c>
      <c r="AM226">
        <v>266</v>
      </c>
      <c r="AN226">
        <f>_xlfn.XLOOKUP(fSales[[#This Row],[ProductID]],dProduct[ProductID],dProduct[Price])*fSales[[#This Row],[Units]]</f>
        <v>7966.7</v>
      </c>
      <c r="AO226" t="str">
        <f>_xlfn.XLOOKUP(fSales[[#This Row],[ProductID]],dProduct[ProductID],dProduct[Product])</f>
        <v>Carlota</v>
      </c>
      <c r="AP226" t="str">
        <f>_xlfn.XLOOKUP(fSales[[#This Row],[ProductID]],dProduct[ProductID],dProduct[Supplier])</f>
        <v>Gel Booms</v>
      </c>
      <c r="AQ226" t="str">
        <f>_xlfn.XLOOKUP(fSales[[#This Row],[SalesRepID]],dSalesRep[SalesRepID],dSalesRep[Region])</f>
        <v>WA</v>
      </c>
    </row>
    <row r="227" spans="36:43" x14ac:dyDescent="0.25">
      <c r="AJ227" s="3">
        <v>44531</v>
      </c>
      <c r="AK227">
        <v>2</v>
      </c>
      <c r="AL227">
        <v>4</v>
      </c>
      <c r="AM227">
        <v>78</v>
      </c>
      <c r="AN227">
        <f>_xlfn.XLOOKUP(fSales[[#This Row],[ProductID]],dProduct[ProductID],dProduct[Price])*fSales[[#This Row],[Units]]</f>
        <v>2336.1</v>
      </c>
      <c r="AO227" t="str">
        <f>_xlfn.XLOOKUP(fSales[[#This Row],[ProductID]],dProduct[ProductID],dProduct[Product])</f>
        <v>Carlota</v>
      </c>
      <c r="AP227" t="str">
        <f>_xlfn.XLOOKUP(fSales[[#This Row],[ProductID]],dProduct[ProductID],dProduct[Supplier])</f>
        <v>Gel Booms</v>
      </c>
      <c r="AQ227" t="str">
        <f>_xlfn.XLOOKUP(fSales[[#This Row],[SalesRepID]],dSalesRep[SalesRepID],dSalesRep[Region])</f>
        <v>WA</v>
      </c>
    </row>
    <row r="228" spans="36:43" x14ac:dyDescent="0.25">
      <c r="AJ228" s="3">
        <v>44875</v>
      </c>
      <c r="AK228">
        <v>2</v>
      </c>
      <c r="AL228">
        <v>2</v>
      </c>
      <c r="AM228">
        <v>100</v>
      </c>
      <c r="AN228">
        <f>_xlfn.XLOOKUP(fSales[[#This Row],[ProductID]],dProduct[ProductID],dProduct[Price])*fSales[[#This Row],[Units]]</f>
        <v>2995</v>
      </c>
      <c r="AO228" t="str">
        <f>_xlfn.XLOOKUP(fSales[[#This Row],[ProductID]],dProduct[ProductID],dProduct[Product])</f>
        <v>Carlota</v>
      </c>
      <c r="AP228" t="str">
        <f>_xlfn.XLOOKUP(fSales[[#This Row],[ProductID]],dProduct[ProductID],dProduct[Supplier])</f>
        <v>Gel Booms</v>
      </c>
      <c r="AQ228" t="str">
        <f>_xlfn.XLOOKUP(fSales[[#This Row],[SalesRepID]],dSalesRep[SalesRepID],dSalesRep[Region])</f>
        <v>CA</v>
      </c>
    </row>
    <row r="229" spans="36:43" x14ac:dyDescent="0.25">
      <c r="AJ229" s="3">
        <v>44914</v>
      </c>
      <c r="AK229">
        <v>3</v>
      </c>
      <c r="AL229">
        <v>2</v>
      </c>
      <c r="AM229">
        <v>2</v>
      </c>
      <c r="AN229">
        <f>_xlfn.XLOOKUP(fSales[[#This Row],[ProductID]],dProduct[ProductID],dProduct[Price])*fSales[[#This Row],[Units]]</f>
        <v>51.9</v>
      </c>
      <c r="AO229" t="str">
        <f>_xlfn.XLOOKUP(fSales[[#This Row],[ProductID]],dProduct[ProductID],dProduct[Product])</f>
        <v>Aspen</v>
      </c>
      <c r="AP229" t="str">
        <f>_xlfn.XLOOKUP(fSales[[#This Row],[ProductID]],dProduct[ProductID],dProduct[Supplier])</f>
        <v>Colorado Booms</v>
      </c>
      <c r="AQ229" t="str">
        <f>_xlfn.XLOOKUP(fSales[[#This Row],[SalesRepID]],dSalesRep[SalesRepID],dSalesRep[Region])</f>
        <v>CA</v>
      </c>
    </row>
    <row r="230" spans="36:43" x14ac:dyDescent="0.25">
      <c r="AJ230" s="3">
        <v>45274</v>
      </c>
      <c r="AK230">
        <v>1</v>
      </c>
      <c r="AL230">
        <v>2</v>
      </c>
      <c r="AM230">
        <v>101</v>
      </c>
      <c r="AN230">
        <f>_xlfn.XLOOKUP(fSales[[#This Row],[ProductID]],dProduct[ProductID],dProduct[Price])*fSales[[#This Row],[Units]]</f>
        <v>4438.9500000000007</v>
      </c>
      <c r="AO230" t="str">
        <f>_xlfn.XLOOKUP(fSales[[#This Row],[ProductID]],dProduct[ProductID],dProduct[Product])</f>
        <v>Quad</v>
      </c>
      <c r="AP230" t="str">
        <f>_xlfn.XLOOKUP(fSales[[#This Row],[ProductID]],dProduct[ProductID],dProduct[Supplier])</f>
        <v>Gel Booms</v>
      </c>
      <c r="AQ230" t="str">
        <f>_xlfn.XLOOKUP(fSales[[#This Row],[SalesRepID]],dSalesRep[SalesRepID],dSalesRep[Region])</f>
        <v>CA</v>
      </c>
    </row>
    <row r="231" spans="36:43" x14ac:dyDescent="0.25">
      <c r="AJ231" s="3">
        <v>45192</v>
      </c>
      <c r="AK231">
        <v>2</v>
      </c>
      <c r="AL231">
        <v>4</v>
      </c>
      <c r="AM231">
        <v>115</v>
      </c>
      <c r="AN231">
        <f>_xlfn.XLOOKUP(fSales[[#This Row],[ProductID]],dProduct[ProductID],dProduct[Price])*fSales[[#This Row],[Units]]</f>
        <v>3444.25</v>
      </c>
      <c r="AO231" t="str">
        <f>_xlfn.XLOOKUP(fSales[[#This Row],[ProductID]],dProduct[ProductID],dProduct[Product])</f>
        <v>Carlota</v>
      </c>
      <c r="AP231" t="str">
        <f>_xlfn.XLOOKUP(fSales[[#This Row],[ProductID]],dProduct[ProductID],dProduct[Supplier])</f>
        <v>Gel Booms</v>
      </c>
      <c r="AQ231" t="str">
        <f>_xlfn.XLOOKUP(fSales[[#This Row],[SalesRepID]],dSalesRep[SalesRepID],dSalesRep[Region])</f>
        <v>WA</v>
      </c>
    </row>
    <row r="232" spans="36:43" x14ac:dyDescent="0.25">
      <c r="AJ232" s="3">
        <v>45181</v>
      </c>
      <c r="AK232">
        <v>4</v>
      </c>
      <c r="AL232">
        <v>2</v>
      </c>
      <c r="AM232">
        <v>292</v>
      </c>
      <c r="AN232">
        <f>_xlfn.XLOOKUP(fSales[[#This Row],[ProductID]],dProduct[ProductID],dProduct[Price])*fSales[[#This Row],[Units]]</f>
        <v>6993.4</v>
      </c>
      <c r="AO232" t="str">
        <f>_xlfn.XLOOKUP(fSales[[#This Row],[ProductID]],dProduct[ProductID],dProduct[Product])</f>
        <v>Yanaki</v>
      </c>
      <c r="AP232" t="str">
        <f>_xlfn.XLOOKUP(fSales[[#This Row],[ProductID]],dProduct[ProductID],dProduct[Supplier])</f>
        <v>Colorado Booms</v>
      </c>
      <c r="AQ232" t="str">
        <f>_xlfn.XLOOKUP(fSales[[#This Row],[SalesRepID]],dSalesRep[SalesRepID],dSalesRep[Region])</f>
        <v>CA</v>
      </c>
    </row>
    <row r="233" spans="36:43" x14ac:dyDescent="0.25">
      <c r="AJ233" s="3">
        <v>44467</v>
      </c>
      <c r="AK233">
        <v>4</v>
      </c>
      <c r="AL233">
        <v>2</v>
      </c>
      <c r="AM233">
        <v>31</v>
      </c>
      <c r="AN233">
        <f>_xlfn.XLOOKUP(fSales[[#This Row],[ProductID]],dProduct[ProductID],dProduct[Price])*fSales[[#This Row],[Units]]</f>
        <v>742.44999999999993</v>
      </c>
      <c r="AO233" t="str">
        <f>_xlfn.XLOOKUP(fSales[[#This Row],[ProductID]],dProduct[ProductID],dProduct[Product])</f>
        <v>Yanaki</v>
      </c>
      <c r="AP233" t="str">
        <f>_xlfn.XLOOKUP(fSales[[#This Row],[ProductID]],dProduct[ProductID],dProduct[Supplier])</f>
        <v>Colorado Booms</v>
      </c>
      <c r="AQ233" t="str">
        <f>_xlfn.XLOOKUP(fSales[[#This Row],[SalesRepID]],dSalesRep[SalesRepID],dSalesRep[Region])</f>
        <v>CA</v>
      </c>
    </row>
    <row r="234" spans="36:43" x14ac:dyDescent="0.25">
      <c r="AJ234" s="3">
        <v>44608</v>
      </c>
      <c r="AK234">
        <v>2</v>
      </c>
      <c r="AL234">
        <v>3</v>
      </c>
      <c r="AM234">
        <v>73</v>
      </c>
      <c r="AN234">
        <f>_xlfn.XLOOKUP(fSales[[#This Row],[ProductID]],dProduct[ProductID],dProduct[Price])*fSales[[#This Row],[Units]]</f>
        <v>2186.35</v>
      </c>
      <c r="AO234" t="str">
        <f>_xlfn.XLOOKUP(fSales[[#This Row],[ProductID]],dProduct[ProductID],dProduct[Product])</f>
        <v>Carlota</v>
      </c>
      <c r="AP234" t="str">
        <f>_xlfn.XLOOKUP(fSales[[#This Row],[ProductID]],dProduct[ProductID],dProduct[Supplier])</f>
        <v>Gel Booms</v>
      </c>
      <c r="AQ234" t="str">
        <f>_xlfn.XLOOKUP(fSales[[#This Row],[SalesRepID]],dSalesRep[SalesRepID],dSalesRep[Region])</f>
        <v>WA</v>
      </c>
    </row>
    <row r="235" spans="36:43" x14ac:dyDescent="0.25">
      <c r="AJ235" s="3">
        <v>44554</v>
      </c>
      <c r="AK235">
        <v>3</v>
      </c>
      <c r="AL235">
        <v>4</v>
      </c>
      <c r="AM235">
        <v>1</v>
      </c>
      <c r="AN235">
        <f>_xlfn.XLOOKUP(fSales[[#This Row],[ProductID]],dProduct[ProductID],dProduct[Price])*fSales[[#This Row],[Units]]</f>
        <v>25.95</v>
      </c>
      <c r="AO235" t="str">
        <f>_xlfn.XLOOKUP(fSales[[#This Row],[ProductID]],dProduct[ProductID],dProduct[Product])</f>
        <v>Aspen</v>
      </c>
      <c r="AP235" t="str">
        <f>_xlfn.XLOOKUP(fSales[[#This Row],[ProductID]],dProduct[ProductID],dProduct[Supplier])</f>
        <v>Colorado Booms</v>
      </c>
      <c r="AQ235" t="str">
        <f>_xlfn.XLOOKUP(fSales[[#This Row],[SalesRepID]],dSalesRep[SalesRepID],dSalesRep[Region])</f>
        <v>WA</v>
      </c>
    </row>
    <row r="236" spans="36:43" x14ac:dyDescent="0.25">
      <c r="AJ236" s="3">
        <v>45274</v>
      </c>
      <c r="AK236">
        <v>2</v>
      </c>
      <c r="AL236">
        <v>2</v>
      </c>
      <c r="AM236">
        <v>89</v>
      </c>
      <c r="AN236">
        <f>_xlfn.XLOOKUP(fSales[[#This Row],[ProductID]],dProduct[ProductID],dProduct[Price])*fSales[[#This Row],[Units]]</f>
        <v>2665.5499999999997</v>
      </c>
      <c r="AO236" t="str">
        <f>_xlfn.XLOOKUP(fSales[[#This Row],[ProductID]],dProduct[ProductID],dProduct[Product])</f>
        <v>Carlota</v>
      </c>
      <c r="AP236" t="str">
        <f>_xlfn.XLOOKUP(fSales[[#This Row],[ProductID]],dProduct[ProductID],dProduct[Supplier])</f>
        <v>Gel Booms</v>
      </c>
      <c r="AQ236" t="str">
        <f>_xlfn.XLOOKUP(fSales[[#This Row],[SalesRepID]],dSalesRep[SalesRepID],dSalesRep[Region])</f>
        <v>CA</v>
      </c>
    </row>
    <row r="237" spans="36:43" x14ac:dyDescent="0.25">
      <c r="AJ237" s="3">
        <v>44650</v>
      </c>
      <c r="AK237">
        <v>2</v>
      </c>
      <c r="AL237">
        <v>2</v>
      </c>
      <c r="AM237">
        <v>209</v>
      </c>
      <c r="AN237">
        <f>_xlfn.XLOOKUP(fSales[[#This Row],[ProductID]],dProduct[ProductID],dProduct[Price])*fSales[[#This Row],[Units]]</f>
        <v>6259.55</v>
      </c>
      <c r="AO237" t="str">
        <f>_xlfn.XLOOKUP(fSales[[#This Row],[ProductID]],dProduct[ProductID],dProduct[Product])</f>
        <v>Carlota</v>
      </c>
      <c r="AP237" t="str">
        <f>_xlfn.XLOOKUP(fSales[[#This Row],[ProductID]],dProduct[ProductID],dProduct[Supplier])</f>
        <v>Gel Booms</v>
      </c>
      <c r="AQ237" t="str">
        <f>_xlfn.XLOOKUP(fSales[[#This Row],[SalesRepID]],dSalesRep[SalesRepID],dSalesRep[Region])</f>
        <v>CA</v>
      </c>
    </row>
    <row r="238" spans="36:43" x14ac:dyDescent="0.25">
      <c r="AJ238" s="3">
        <v>44277</v>
      </c>
      <c r="AK238">
        <v>2</v>
      </c>
      <c r="AL238">
        <v>2</v>
      </c>
      <c r="AM238">
        <v>90</v>
      </c>
      <c r="AN238">
        <f>_xlfn.XLOOKUP(fSales[[#This Row],[ProductID]],dProduct[ProductID],dProduct[Price])*fSales[[#This Row],[Units]]</f>
        <v>2695.5</v>
      </c>
      <c r="AO238" t="str">
        <f>_xlfn.XLOOKUP(fSales[[#This Row],[ProductID]],dProduct[ProductID],dProduct[Product])</f>
        <v>Carlota</v>
      </c>
      <c r="AP238" t="str">
        <f>_xlfn.XLOOKUP(fSales[[#This Row],[ProductID]],dProduct[ProductID],dProduct[Supplier])</f>
        <v>Gel Booms</v>
      </c>
      <c r="AQ238" t="str">
        <f>_xlfn.XLOOKUP(fSales[[#This Row],[SalesRepID]],dSalesRep[SalesRepID],dSalesRep[Region])</f>
        <v>CA</v>
      </c>
    </row>
    <row r="239" spans="36:43" x14ac:dyDescent="0.25">
      <c r="AJ239" s="3">
        <v>45236</v>
      </c>
      <c r="AK239">
        <v>2</v>
      </c>
      <c r="AL239">
        <v>2</v>
      </c>
      <c r="AM239">
        <v>75</v>
      </c>
      <c r="AN239">
        <f>_xlfn.XLOOKUP(fSales[[#This Row],[ProductID]],dProduct[ProductID],dProduct[Price])*fSales[[#This Row],[Units]]</f>
        <v>2246.25</v>
      </c>
      <c r="AO239" t="str">
        <f>_xlfn.XLOOKUP(fSales[[#This Row],[ProductID]],dProduct[ProductID],dProduct[Product])</f>
        <v>Carlota</v>
      </c>
      <c r="AP239" t="str">
        <f>_xlfn.XLOOKUP(fSales[[#This Row],[ProductID]],dProduct[ProductID],dProduct[Supplier])</f>
        <v>Gel Booms</v>
      </c>
      <c r="AQ239" t="str">
        <f>_xlfn.XLOOKUP(fSales[[#This Row],[SalesRepID]],dSalesRep[SalesRepID],dSalesRep[Region])</f>
        <v>CA</v>
      </c>
    </row>
    <row r="240" spans="36:43" x14ac:dyDescent="0.25">
      <c r="AJ240" s="3">
        <v>44879</v>
      </c>
      <c r="AK240">
        <v>2</v>
      </c>
      <c r="AL240">
        <v>4</v>
      </c>
      <c r="AM240">
        <v>2</v>
      </c>
      <c r="AN240">
        <f>_xlfn.XLOOKUP(fSales[[#This Row],[ProductID]],dProduct[ProductID],dProduct[Price])*fSales[[#This Row],[Units]]</f>
        <v>59.9</v>
      </c>
      <c r="AO240" t="str">
        <f>_xlfn.XLOOKUP(fSales[[#This Row],[ProductID]],dProduct[ProductID],dProduct[Product])</f>
        <v>Carlota</v>
      </c>
      <c r="AP240" t="str">
        <f>_xlfn.XLOOKUP(fSales[[#This Row],[ProductID]],dProduct[ProductID],dProduct[Supplier])</f>
        <v>Gel Booms</v>
      </c>
      <c r="AQ240" t="str">
        <f>_xlfn.XLOOKUP(fSales[[#This Row],[SalesRepID]],dSalesRep[SalesRepID],dSalesRep[Region])</f>
        <v>WA</v>
      </c>
    </row>
    <row r="241" spans="36:43" x14ac:dyDescent="0.25">
      <c r="AJ241" s="3">
        <v>44540</v>
      </c>
      <c r="AK241">
        <v>1</v>
      </c>
      <c r="AL241">
        <v>2</v>
      </c>
      <c r="AM241">
        <v>200</v>
      </c>
      <c r="AN241">
        <f>_xlfn.XLOOKUP(fSales[[#This Row],[ProductID]],dProduct[ProductID],dProduct[Price])*fSales[[#This Row],[Units]]</f>
        <v>8790</v>
      </c>
      <c r="AO241" t="str">
        <f>_xlfn.XLOOKUP(fSales[[#This Row],[ProductID]],dProduct[ProductID],dProduct[Product])</f>
        <v>Quad</v>
      </c>
      <c r="AP241" t="str">
        <f>_xlfn.XLOOKUP(fSales[[#This Row],[ProductID]],dProduct[ProductID],dProduct[Supplier])</f>
        <v>Gel Booms</v>
      </c>
      <c r="AQ241" t="str">
        <f>_xlfn.XLOOKUP(fSales[[#This Row],[SalesRepID]],dSalesRep[SalesRepID],dSalesRep[Region])</f>
        <v>CA</v>
      </c>
    </row>
    <row r="242" spans="36:43" x14ac:dyDescent="0.25">
      <c r="AJ242" s="3">
        <v>45146</v>
      </c>
      <c r="AK242">
        <v>4</v>
      </c>
      <c r="AL242">
        <v>4</v>
      </c>
      <c r="AM242">
        <v>18</v>
      </c>
      <c r="AN242">
        <f>_xlfn.XLOOKUP(fSales[[#This Row],[ProductID]],dProduct[ProductID],dProduct[Price])*fSales[[#This Row],[Units]]</f>
        <v>431.09999999999997</v>
      </c>
      <c r="AO242" t="str">
        <f>_xlfn.XLOOKUP(fSales[[#This Row],[ProductID]],dProduct[ProductID],dProduct[Product])</f>
        <v>Yanaki</v>
      </c>
      <c r="AP242" t="str">
        <f>_xlfn.XLOOKUP(fSales[[#This Row],[ProductID]],dProduct[ProductID],dProduct[Supplier])</f>
        <v>Colorado Booms</v>
      </c>
      <c r="AQ242" t="str">
        <f>_xlfn.XLOOKUP(fSales[[#This Row],[SalesRepID]],dSalesRep[SalesRepID],dSalesRep[Region])</f>
        <v>WA</v>
      </c>
    </row>
    <row r="243" spans="36:43" x14ac:dyDescent="0.25">
      <c r="AJ243" s="3">
        <v>45036</v>
      </c>
      <c r="AK243">
        <v>2</v>
      </c>
      <c r="AL243">
        <v>3</v>
      </c>
      <c r="AM243">
        <v>63</v>
      </c>
      <c r="AN243">
        <f>_xlfn.XLOOKUP(fSales[[#This Row],[ProductID]],dProduct[ProductID],dProduct[Price])*fSales[[#This Row],[Units]]</f>
        <v>1886.85</v>
      </c>
      <c r="AO243" t="str">
        <f>_xlfn.XLOOKUP(fSales[[#This Row],[ProductID]],dProduct[ProductID],dProduct[Product])</f>
        <v>Carlota</v>
      </c>
      <c r="AP243" t="str">
        <f>_xlfn.XLOOKUP(fSales[[#This Row],[ProductID]],dProduct[ProductID],dProduct[Supplier])</f>
        <v>Gel Booms</v>
      </c>
      <c r="AQ243" t="str">
        <f>_xlfn.XLOOKUP(fSales[[#This Row],[SalesRepID]],dSalesRep[SalesRepID],dSalesRep[Region])</f>
        <v>WA</v>
      </c>
    </row>
    <row r="244" spans="36:43" x14ac:dyDescent="0.25">
      <c r="AJ244" s="3">
        <v>45244</v>
      </c>
      <c r="AK244">
        <v>4</v>
      </c>
      <c r="AL244">
        <v>1</v>
      </c>
      <c r="AM244">
        <v>6</v>
      </c>
      <c r="AN244">
        <f>_xlfn.XLOOKUP(fSales[[#This Row],[ProductID]],dProduct[ProductID],dProduct[Price])*fSales[[#This Row],[Units]]</f>
        <v>143.69999999999999</v>
      </c>
      <c r="AO244" t="str">
        <f>_xlfn.XLOOKUP(fSales[[#This Row],[ProductID]],dProduct[ProductID],dProduct[Product])</f>
        <v>Yanaki</v>
      </c>
      <c r="AP244" t="str">
        <f>_xlfn.XLOOKUP(fSales[[#This Row],[ProductID]],dProduct[ProductID],dProduct[Supplier])</f>
        <v>Colorado Booms</v>
      </c>
      <c r="AQ244" t="str">
        <f>_xlfn.XLOOKUP(fSales[[#This Row],[SalesRepID]],dSalesRep[SalesRepID],dSalesRep[Region])</f>
        <v>CA</v>
      </c>
    </row>
    <row r="245" spans="36:43" x14ac:dyDescent="0.25">
      <c r="AJ245" s="3">
        <v>44971</v>
      </c>
      <c r="AK245">
        <v>3</v>
      </c>
      <c r="AL245">
        <v>2</v>
      </c>
      <c r="AM245">
        <v>89</v>
      </c>
      <c r="AN245">
        <f>_xlfn.XLOOKUP(fSales[[#This Row],[ProductID]],dProduct[ProductID],dProduct[Price])*fSales[[#This Row],[Units]]</f>
        <v>2309.5499999999997</v>
      </c>
      <c r="AO245" t="str">
        <f>_xlfn.XLOOKUP(fSales[[#This Row],[ProductID]],dProduct[ProductID],dProduct[Product])</f>
        <v>Aspen</v>
      </c>
      <c r="AP245" t="str">
        <f>_xlfn.XLOOKUP(fSales[[#This Row],[ProductID]],dProduct[ProductID],dProduct[Supplier])</f>
        <v>Colorado Booms</v>
      </c>
      <c r="AQ245" t="str">
        <f>_xlfn.XLOOKUP(fSales[[#This Row],[SalesRepID]],dSalesRep[SalesRepID],dSalesRep[Region])</f>
        <v>CA</v>
      </c>
    </row>
    <row r="246" spans="36:43" x14ac:dyDescent="0.25">
      <c r="AJ246" s="3">
        <v>45219</v>
      </c>
      <c r="AK246">
        <v>2</v>
      </c>
      <c r="AL246">
        <v>2</v>
      </c>
      <c r="AM246">
        <v>280</v>
      </c>
      <c r="AN246">
        <f>_xlfn.XLOOKUP(fSales[[#This Row],[ProductID]],dProduct[ProductID],dProduct[Price])*fSales[[#This Row],[Units]]</f>
        <v>8386</v>
      </c>
      <c r="AO246" t="str">
        <f>_xlfn.XLOOKUP(fSales[[#This Row],[ProductID]],dProduct[ProductID],dProduct[Product])</f>
        <v>Carlota</v>
      </c>
      <c r="AP246" t="str">
        <f>_xlfn.XLOOKUP(fSales[[#This Row],[ProductID]],dProduct[ProductID],dProduct[Supplier])</f>
        <v>Gel Booms</v>
      </c>
      <c r="AQ246" t="str">
        <f>_xlfn.XLOOKUP(fSales[[#This Row],[SalesRepID]],dSalesRep[SalesRepID],dSalesRep[Region])</f>
        <v>CA</v>
      </c>
    </row>
    <row r="247" spans="36:43" x14ac:dyDescent="0.25">
      <c r="AJ247" s="3">
        <v>44798</v>
      </c>
      <c r="AK247">
        <v>2</v>
      </c>
      <c r="AL247">
        <v>2</v>
      </c>
      <c r="AM247">
        <v>264</v>
      </c>
      <c r="AN247">
        <f>_xlfn.XLOOKUP(fSales[[#This Row],[ProductID]],dProduct[ProductID],dProduct[Price])*fSales[[#This Row],[Units]]</f>
        <v>7906.8</v>
      </c>
      <c r="AO247" t="str">
        <f>_xlfn.XLOOKUP(fSales[[#This Row],[ProductID]],dProduct[ProductID],dProduct[Product])</f>
        <v>Carlota</v>
      </c>
      <c r="AP247" t="str">
        <f>_xlfn.XLOOKUP(fSales[[#This Row],[ProductID]],dProduct[ProductID],dProduct[Supplier])</f>
        <v>Gel Booms</v>
      </c>
      <c r="AQ247" t="str">
        <f>_xlfn.XLOOKUP(fSales[[#This Row],[SalesRepID]],dSalesRep[SalesRepID],dSalesRep[Region])</f>
        <v>CA</v>
      </c>
    </row>
    <row r="248" spans="36:43" x14ac:dyDescent="0.25">
      <c r="AJ248" s="3">
        <v>44471</v>
      </c>
      <c r="AK248">
        <v>2</v>
      </c>
      <c r="AL248">
        <v>4</v>
      </c>
      <c r="AM248">
        <v>4</v>
      </c>
      <c r="AN248">
        <f>_xlfn.XLOOKUP(fSales[[#This Row],[ProductID]],dProduct[ProductID],dProduct[Price])*fSales[[#This Row],[Units]]</f>
        <v>119.8</v>
      </c>
      <c r="AO248" t="str">
        <f>_xlfn.XLOOKUP(fSales[[#This Row],[ProductID]],dProduct[ProductID],dProduct[Product])</f>
        <v>Carlota</v>
      </c>
      <c r="AP248" t="str">
        <f>_xlfn.XLOOKUP(fSales[[#This Row],[ProductID]],dProduct[ProductID],dProduct[Supplier])</f>
        <v>Gel Booms</v>
      </c>
      <c r="AQ248" t="str">
        <f>_xlfn.XLOOKUP(fSales[[#This Row],[SalesRepID]],dSalesRep[SalesRepID],dSalesRep[Region])</f>
        <v>WA</v>
      </c>
    </row>
    <row r="249" spans="36:43" x14ac:dyDescent="0.25">
      <c r="AJ249" s="3">
        <v>44711</v>
      </c>
      <c r="AK249">
        <v>2</v>
      </c>
      <c r="AL249">
        <v>2</v>
      </c>
      <c r="AM249">
        <v>3</v>
      </c>
      <c r="AN249">
        <f>_xlfn.XLOOKUP(fSales[[#This Row],[ProductID]],dProduct[ProductID],dProduct[Price])*fSales[[#This Row],[Units]]</f>
        <v>89.85</v>
      </c>
      <c r="AO249" t="str">
        <f>_xlfn.XLOOKUP(fSales[[#This Row],[ProductID]],dProduct[ProductID],dProduct[Product])</f>
        <v>Carlota</v>
      </c>
      <c r="AP249" t="str">
        <f>_xlfn.XLOOKUP(fSales[[#This Row],[ProductID]],dProduct[ProductID],dProduct[Supplier])</f>
        <v>Gel Booms</v>
      </c>
      <c r="AQ249" t="str">
        <f>_xlfn.XLOOKUP(fSales[[#This Row],[SalesRepID]],dSalesRep[SalesRepID],dSalesRep[Region])</f>
        <v>CA</v>
      </c>
    </row>
    <row r="250" spans="36:43" x14ac:dyDescent="0.25">
      <c r="AJ250" s="3">
        <v>44754</v>
      </c>
      <c r="AK250">
        <v>2</v>
      </c>
      <c r="AL250">
        <v>4</v>
      </c>
      <c r="AM250">
        <v>4</v>
      </c>
      <c r="AN250">
        <f>_xlfn.XLOOKUP(fSales[[#This Row],[ProductID]],dProduct[ProductID],dProduct[Price])*fSales[[#This Row],[Units]]</f>
        <v>119.8</v>
      </c>
      <c r="AO250" t="str">
        <f>_xlfn.XLOOKUP(fSales[[#This Row],[ProductID]],dProduct[ProductID],dProduct[Product])</f>
        <v>Carlota</v>
      </c>
      <c r="AP250" t="str">
        <f>_xlfn.XLOOKUP(fSales[[#This Row],[ProductID]],dProduct[ProductID],dProduct[Supplier])</f>
        <v>Gel Booms</v>
      </c>
      <c r="AQ250" t="str">
        <f>_xlfn.XLOOKUP(fSales[[#This Row],[SalesRepID]],dSalesRep[SalesRepID],dSalesRep[Region])</f>
        <v>WA</v>
      </c>
    </row>
    <row r="251" spans="36:43" x14ac:dyDescent="0.25">
      <c r="AJ251" s="3">
        <v>44443</v>
      </c>
      <c r="AK251">
        <v>2</v>
      </c>
      <c r="AL251">
        <v>2</v>
      </c>
      <c r="AM251">
        <v>1</v>
      </c>
      <c r="AN251">
        <f>_xlfn.XLOOKUP(fSales[[#This Row],[ProductID]],dProduct[ProductID],dProduct[Price])*fSales[[#This Row],[Units]]</f>
        <v>29.95</v>
      </c>
      <c r="AO251" t="str">
        <f>_xlfn.XLOOKUP(fSales[[#This Row],[ProductID]],dProduct[ProductID],dProduct[Product])</f>
        <v>Carlota</v>
      </c>
      <c r="AP251" t="str">
        <f>_xlfn.XLOOKUP(fSales[[#This Row],[ProductID]],dProduct[ProductID],dProduct[Supplier])</f>
        <v>Gel Booms</v>
      </c>
      <c r="AQ251" t="str">
        <f>_xlfn.XLOOKUP(fSales[[#This Row],[SalesRepID]],dSalesRep[SalesRepID],dSalesRep[Region])</f>
        <v>CA</v>
      </c>
    </row>
    <row r="252" spans="36:43" x14ac:dyDescent="0.25">
      <c r="AJ252" s="3">
        <v>45057</v>
      </c>
      <c r="AK252">
        <v>1</v>
      </c>
      <c r="AL252">
        <v>4</v>
      </c>
      <c r="AM252">
        <v>1</v>
      </c>
      <c r="AN252">
        <f>_xlfn.XLOOKUP(fSales[[#This Row],[ProductID]],dProduct[ProductID],dProduct[Price])*fSales[[#This Row],[Units]]</f>
        <v>43.95</v>
      </c>
      <c r="AO252" t="str">
        <f>_xlfn.XLOOKUP(fSales[[#This Row],[ProductID]],dProduct[ProductID],dProduct[Product])</f>
        <v>Quad</v>
      </c>
      <c r="AP252" t="str">
        <f>_xlfn.XLOOKUP(fSales[[#This Row],[ProductID]],dProduct[ProductID],dProduct[Supplier])</f>
        <v>Gel Booms</v>
      </c>
      <c r="AQ252" t="str">
        <f>_xlfn.XLOOKUP(fSales[[#This Row],[SalesRepID]],dSalesRep[SalesRepID],dSalesRep[Region])</f>
        <v>WA</v>
      </c>
    </row>
    <row r="253" spans="36:43" x14ac:dyDescent="0.25">
      <c r="AJ253" s="3">
        <v>44888</v>
      </c>
      <c r="AK253">
        <v>1</v>
      </c>
      <c r="AL253">
        <v>4</v>
      </c>
      <c r="AM253">
        <v>5</v>
      </c>
      <c r="AN253">
        <f>_xlfn.XLOOKUP(fSales[[#This Row],[ProductID]],dProduct[ProductID],dProduct[Price])*fSales[[#This Row],[Units]]</f>
        <v>219.75</v>
      </c>
      <c r="AO253" t="str">
        <f>_xlfn.XLOOKUP(fSales[[#This Row],[ProductID]],dProduct[ProductID],dProduct[Product])</f>
        <v>Quad</v>
      </c>
      <c r="AP253" t="str">
        <f>_xlfn.XLOOKUP(fSales[[#This Row],[ProductID]],dProduct[ProductID],dProduct[Supplier])</f>
        <v>Gel Booms</v>
      </c>
      <c r="AQ253" t="str">
        <f>_xlfn.XLOOKUP(fSales[[#This Row],[SalesRepID]],dSalesRep[SalesRepID],dSalesRep[Region])</f>
        <v>WA</v>
      </c>
    </row>
    <row r="254" spans="36:43" x14ac:dyDescent="0.25">
      <c r="AJ254" s="3">
        <v>44748</v>
      </c>
      <c r="AK254">
        <v>3</v>
      </c>
      <c r="AL254">
        <v>4</v>
      </c>
      <c r="AM254">
        <v>224</v>
      </c>
      <c r="AN254">
        <f>_xlfn.XLOOKUP(fSales[[#This Row],[ProductID]],dProduct[ProductID],dProduct[Price])*fSales[[#This Row],[Units]]</f>
        <v>5812.8</v>
      </c>
      <c r="AO254" t="str">
        <f>_xlfn.XLOOKUP(fSales[[#This Row],[ProductID]],dProduct[ProductID],dProduct[Product])</f>
        <v>Aspen</v>
      </c>
      <c r="AP254" t="str">
        <f>_xlfn.XLOOKUP(fSales[[#This Row],[ProductID]],dProduct[ProductID],dProduct[Supplier])</f>
        <v>Colorado Booms</v>
      </c>
      <c r="AQ254" t="str">
        <f>_xlfn.XLOOKUP(fSales[[#This Row],[SalesRepID]],dSalesRep[SalesRepID],dSalesRep[Region])</f>
        <v>WA</v>
      </c>
    </row>
    <row r="255" spans="36:43" x14ac:dyDescent="0.25">
      <c r="AJ255" s="3">
        <v>44729</v>
      </c>
      <c r="AK255">
        <v>2</v>
      </c>
      <c r="AL255">
        <v>2</v>
      </c>
      <c r="AM255">
        <v>5</v>
      </c>
      <c r="AN255">
        <f>_xlfn.XLOOKUP(fSales[[#This Row],[ProductID]],dProduct[ProductID],dProduct[Price])*fSales[[#This Row],[Units]]</f>
        <v>149.75</v>
      </c>
      <c r="AO255" t="str">
        <f>_xlfn.XLOOKUP(fSales[[#This Row],[ProductID]],dProduct[ProductID],dProduct[Product])</f>
        <v>Carlota</v>
      </c>
      <c r="AP255" t="str">
        <f>_xlfn.XLOOKUP(fSales[[#This Row],[ProductID]],dProduct[ProductID],dProduct[Supplier])</f>
        <v>Gel Booms</v>
      </c>
      <c r="AQ255" t="str">
        <f>_xlfn.XLOOKUP(fSales[[#This Row],[SalesRepID]],dSalesRep[SalesRepID],dSalesRep[Region])</f>
        <v>CA</v>
      </c>
    </row>
    <row r="256" spans="36:43" x14ac:dyDescent="0.25">
      <c r="AJ256" s="3">
        <v>44696</v>
      </c>
      <c r="AK256">
        <v>3</v>
      </c>
      <c r="AL256">
        <v>3</v>
      </c>
      <c r="AM256">
        <v>4</v>
      </c>
      <c r="AN256">
        <f>_xlfn.XLOOKUP(fSales[[#This Row],[ProductID]],dProduct[ProductID],dProduct[Price])*fSales[[#This Row],[Units]]</f>
        <v>103.8</v>
      </c>
      <c r="AO256" t="str">
        <f>_xlfn.XLOOKUP(fSales[[#This Row],[ProductID]],dProduct[ProductID],dProduct[Product])</f>
        <v>Aspen</v>
      </c>
      <c r="AP256" t="str">
        <f>_xlfn.XLOOKUP(fSales[[#This Row],[ProductID]],dProduct[ProductID],dProduct[Supplier])</f>
        <v>Colorado Booms</v>
      </c>
      <c r="AQ256" t="str">
        <f>_xlfn.XLOOKUP(fSales[[#This Row],[SalesRepID]],dSalesRep[SalesRepID],dSalesRep[Region])</f>
        <v>WA</v>
      </c>
    </row>
    <row r="257" spans="36:43" x14ac:dyDescent="0.25">
      <c r="AJ257" s="3">
        <v>44664</v>
      </c>
      <c r="AK257">
        <v>3</v>
      </c>
      <c r="AL257">
        <v>4</v>
      </c>
      <c r="AM257">
        <v>4</v>
      </c>
      <c r="AN257">
        <f>_xlfn.XLOOKUP(fSales[[#This Row],[ProductID]],dProduct[ProductID],dProduct[Price])*fSales[[#This Row],[Units]]</f>
        <v>103.8</v>
      </c>
      <c r="AO257" t="str">
        <f>_xlfn.XLOOKUP(fSales[[#This Row],[ProductID]],dProduct[ProductID],dProduct[Product])</f>
        <v>Aspen</v>
      </c>
      <c r="AP257" t="str">
        <f>_xlfn.XLOOKUP(fSales[[#This Row],[ProductID]],dProduct[ProductID],dProduct[Supplier])</f>
        <v>Colorado Booms</v>
      </c>
      <c r="AQ257" t="str">
        <f>_xlfn.XLOOKUP(fSales[[#This Row],[SalesRepID]],dSalesRep[SalesRepID],dSalesRep[Region])</f>
        <v>WA</v>
      </c>
    </row>
    <row r="258" spans="36:43" x14ac:dyDescent="0.25">
      <c r="AJ258" s="3">
        <v>44810</v>
      </c>
      <c r="AK258">
        <v>2</v>
      </c>
      <c r="AL258">
        <v>2</v>
      </c>
      <c r="AM258">
        <v>168</v>
      </c>
      <c r="AN258">
        <f>_xlfn.XLOOKUP(fSales[[#This Row],[ProductID]],dProduct[ProductID],dProduct[Price])*fSales[[#This Row],[Units]]</f>
        <v>5031.5999999999995</v>
      </c>
      <c r="AO258" t="str">
        <f>_xlfn.XLOOKUP(fSales[[#This Row],[ProductID]],dProduct[ProductID],dProduct[Product])</f>
        <v>Carlota</v>
      </c>
      <c r="AP258" t="str">
        <f>_xlfn.XLOOKUP(fSales[[#This Row],[ProductID]],dProduct[ProductID],dProduct[Supplier])</f>
        <v>Gel Booms</v>
      </c>
      <c r="AQ258" t="str">
        <f>_xlfn.XLOOKUP(fSales[[#This Row],[SalesRepID]],dSalesRep[SalesRepID],dSalesRep[Region])</f>
        <v>CA</v>
      </c>
    </row>
    <row r="259" spans="36:43" x14ac:dyDescent="0.25">
      <c r="AJ259" s="3">
        <v>44886</v>
      </c>
      <c r="AK259">
        <v>2</v>
      </c>
      <c r="AL259">
        <v>4</v>
      </c>
      <c r="AM259">
        <v>64</v>
      </c>
      <c r="AN259">
        <f>_xlfn.XLOOKUP(fSales[[#This Row],[ProductID]],dProduct[ProductID],dProduct[Price])*fSales[[#This Row],[Units]]</f>
        <v>1916.8</v>
      </c>
      <c r="AO259" t="str">
        <f>_xlfn.XLOOKUP(fSales[[#This Row],[ProductID]],dProduct[ProductID],dProduct[Product])</f>
        <v>Carlota</v>
      </c>
      <c r="AP259" t="str">
        <f>_xlfn.XLOOKUP(fSales[[#This Row],[ProductID]],dProduct[ProductID],dProduct[Supplier])</f>
        <v>Gel Booms</v>
      </c>
      <c r="AQ259" t="str">
        <f>_xlfn.XLOOKUP(fSales[[#This Row],[SalesRepID]],dSalesRep[SalesRepID],dSalesRep[Region])</f>
        <v>WA</v>
      </c>
    </row>
    <row r="260" spans="36:43" x14ac:dyDescent="0.25">
      <c r="AJ260" s="3">
        <v>44513</v>
      </c>
      <c r="AK260">
        <v>2</v>
      </c>
      <c r="AL260">
        <v>2</v>
      </c>
      <c r="AM260">
        <v>3</v>
      </c>
      <c r="AN260">
        <f>_xlfn.XLOOKUP(fSales[[#This Row],[ProductID]],dProduct[ProductID],dProduct[Price])*fSales[[#This Row],[Units]]</f>
        <v>89.85</v>
      </c>
      <c r="AO260" t="str">
        <f>_xlfn.XLOOKUP(fSales[[#This Row],[ProductID]],dProduct[ProductID],dProduct[Product])</f>
        <v>Carlota</v>
      </c>
      <c r="AP260" t="str">
        <f>_xlfn.XLOOKUP(fSales[[#This Row],[ProductID]],dProduct[ProductID],dProduct[Supplier])</f>
        <v>Gel Booms</v>
      </c>
      <c r="AQ260" t="str">
        <f>_xlfn.XLOOKUP(fSales[[#This Row],[SalesRepID]],dSalesRep[SalesRepID],dSalesRep[Region])</f>
        <v>CA</v>
      </c>
    </row>
    <row r="261" spans="36:43" x14ac:dyDescent="0.25">
      <c r="AJ261" s="3">
        <v>44538</v>
      </c>
      <c r="AK261">
        <v>3</v>
      </c>
      <c r="AL261">
        <v>3</v>
      </c>
      <c r="AM261">
        <v>79</v>
      </c>
      <c r="AN261">
        <f>_xlfn.XLOOKUP(fSales[[#This Row],[ProductID]],dProduct[ProductID],dProduct[Price])*fSales[[#This Row],[Units]]</f>
        <v>2050.0499999999997</v>
      </c>
      <c r="AO261" t="str">
        <f>_xlfn.XLOOKUP(fSales[[#This Row],[ProductID]],dProduct[ProductID],dProduct[Product])</f>
        <v>Aspen</v>
      </c>
      <c r="AP261" t="str">
        <f>_xlfn.XLOOKUP(fSales[[#This Row],[ProductID]],dProduct[ProductID],dProduct[Supplier])</f>
        <v>Colorado Booms</v>
      </c>
      <c r="AQ261" t="str">
        <f>_xlfn.XLOOKUP(fSales[[#This Row],[SalesRepID]],dSalesRep[SalesRepID],dSalesRep[Region])</f>
        <v>WA</v>
      </c>
    </row>
    <row r="262" spans="36:43" x14ac:dyDescent="0.25">
      <c r="AJ262" s="3">
        <v>44758</v>
      </c>
      <c r="AK262">
        <v>2</v>
      </c>
      <c r="AL262">
        <v>2</v>
      </c>
      <c r="AM262">
        <v>4</v>
      </c>
      <c r="AN262">
        <f>_xlfn.XLOOKUP(fSales[[#This Row],[ProductID]],dProduct[ProductID],dProduct[Price])*fSales[[#This Row],[Units]]</f>
        <v>119.8</v>
      </c>
      <c r="AO262" t="str">
        <f>_xlfn.XLOOKUP(fSales[[#This Row],[ProductID]],dProduct[ProductID],dProduct[Product])</f>
        <v>Carlota</v>
      </c>
      <c r="AP262" t="str">
        <f>_xlfn.XLOOKUP(fSales[[#This Row],[ProductID]],dProduct[ProductID],dProduct[Supplier])</f>
        <v>Gel Booms</v>
      </c>
      <c r="AQ262" t="str">
        <f>_xlfn.XLOOKUP(fSales[[#This Row],[SalesRepID]],dSalesRep[SalesRepID],dSalesRep[Region])</f>
        <v>CA</v>
      </c>
    </row>
    <row r="263" spans="36:43" x14ac:dyDescent="0.25">
      <c r="AJ263" s="3">
        <v>45283</v>
      </c>
      <c r="AK263">
        <v>4</v>
      </c>
      <c r="AL263">
        <v>3</v>
      </c>
      <c r="AM263">
        <v>147</v>
      </c>
      <c r="AN263">
        <f>_xlfn.XLOOKUP(fSales[[#This Row],[ProductID]],dProduct[ProductID],dProduct[Price])*fSales[[#This Row],[Units]]</f>
        <v>3520.65</v>
      </c>
      <c r="AO263" t="str">
        <f>_xlfn.XLOOKUP(fSales[[#This Row],[ProductID]],dProduct[ProductID],dProduct[Product])</f>
        <v>Yanaki</v>
      </c>
      <c r="AP263" t="str">
        <f>_xlfn.XLOOKUP(fSales[[#This Row],[ProductID]],dProduct[ProductID],dProduct[Supplier])</f>
        <v>Colorado Booms</v>
      </c>
      <c r="AQ263" t="str">
        <f>_xlfn.XLOOKUP(fSales[[#This Row],[SalesRepID]],dSalesRep[SalesRepID],dSalesRep[Region])</f>
        <v>WA</v>
      </c>
    </row>
    <row r="264" spans="36:43" x14ac:dyDescent="0.25">
      <c r="AJ264" s="3">
        <v>45240</v>
      </c>
      <c r="AK264">
        <v>2</v>
      </c>
      <c r="AL264">
        <v>3</v>
      </c>
      <c r="AM264">
        <v>107</v>
      </c>
      <c r="AN264">
        <f>_xlfn.XLOOKUP(fSales[[#This Row],[ProductID]],dProduct[ProductID],dProduct[Price])*fSales[[#This Row],[Units]]</f>
        <v>3204.65</v>
      </c>
      <c r="AO264" t="str">
        <f>_xlfn.XLOOKUP(fSales[[#This Row],[ProductID]],dProduct[ProductID],dProduct[Product])</f>
        <v>Carlota</v>
      </c>
      <c r="AP264" t="str">
        <f>_xlfn.XLOOKUP(fSales[[#This Row],[ProductID]],dProduct[ProductID],dProduct[Supplier])</f>
        <v>Gel Booms</v>
      </c>
      <c r="AQ264" t="str">
        <f>_xlfn.XLOOKUP(fSales[[#This Row],[SalesRepID]],dSalesRep[SalesRepID],dSalesRep[Region])</f>
        <v>WA</v>
      </c>
    </row>
    <row r="265" spans="36:43" x14ac:dyDescent="0.25">
      <c r="AJ265" s="3">
        <v>44389</v>
      </c>
      <c r="AK265">
        <v>1</v>
      </c>
      <c r="AL265">
        <v>3</v>
      </c>
      <c r="AM265">
        <v>99</v>
      </c>
      <c r="AN265">
        <f>_xlfn.XLOOKUP(fSales[[#This Row],[ProductID]],dProduct[ProductID],dProduct[Price])*fSales[[#This Row],[Units]]</f>
        <v>4351.05</v>
      </c>
      <c r="AO265" t="str">
        <f>_xlfn.XLOOKUP(fSales[[#This Row],[ProductID]],dProduct[ProductID],dProduct[Product])</f>
        <v>Quad</v>
      </c>
      <c r="AP265" t="str">
        <f>_xlfn.XLOOKUP(fSales[[#This Row],[ProductID]],dProduct[ProductID],dProduct[Supplier])</f>
        <v>Gel Booms</v>
      </c>
      <c r="AQ265" t="str">
        <f>_xlfn.XLOOKUP(fSales[[#This Row],[SalesRepID]],dSalesRep[SalesRepID],dSalesRep[Region])</f>
        <v>WA</v>
      </c>
    </row>
    <row r="266" spans="36:43" x14ac:dyDescent="0.25">
      <c r="AJ266" s="3">
        <v>44482</v>
      </c>
      <c r="AK266">
        <v>1</v>
      </c>
      <c r="AL266">
        <v>2</v>
      </c>
      <c r="AM266">
        <v>3</v>
      </c>
      <c r="AN266">
        <f>_xlfn.XLOOKUP(fSales[[#This Row],[ProductID]],dProduct[ProductID],dProduct[Price])*fSales[[#This Row],[Units]]</f>
        <v>131.85000000000002</v>
      </c>
      <c r="AO266" t="str">
        <f>_xlfn.XLOOKUP(fSales[[#This Row],[ProductID]],dProduct[ProductID],dProduct[Product])</f>
        <v>Quad</v>
      </c>
      <c r="AP266" t="str">
        <f>_xlfn.XLOOKUP(fSales[[#This Row],[ProductID]],dProduct[ProductID],dProduct[Supplier])</f>
        <v>Gel Booms</v>
      </c>
      <c r="AQ266" t="str">
        <f>_xlfn.XLOOKUP(fSales[[#This Row],[SalesRepID]],dSalesRep[SalesRepID],dSalesRep[Region])</f>
        <v>CA</v>
      </c>
    </row>
    <row r="267" spans="36:43" x14ac:dyDescent="0.25">
      <c r="AJ267" s="3">
        <v>45071</v>
      </c>
      <c r="AK267">
        <v>2</v>
      </c>
      <c r="AL267">
        <v>2</v>
      </c>
      <c r="AM267">
        <v>109</v>
      </c>
      <c r="AN267">
        <f>_xlfn.XLOOKUP(fSales[[#This Row],[ProductID]],dProduct[ProductID],dProduct[Price])*fSales[[#This Row],[Units]]</f>
        <v>3264.5499999999997</v>
      </c>
      <c r="AO267" t="str">
        <f>_xlfn.XLOOKUP(fSales[[#This Row],[ProductID]],dProduct[ProductID],dProduct[Product])</f>
        <v>Carlota</v>
      </c>
      <c r="AP267" t="str">
        <f>_xlfn.XLOOKUP(fSales[[#This Row],[ProductID]],dProduct[ProductID],dProduct[Supplier])</f>
        <v>Gel Booms</v>
      </c>
      <c r="AQ267" t="str">
        <f>_xlfn.XLOOKUP(fSales[[#This Row],[SalesRepID]],dSalesRep[SalesRepID],dSalesRep[Region])</f>
        <v>CA</v>
      </c>
    </row>
    <row r="268" spans="36:43" x14ac:dyDescent="0.25">
      <c r="AJ268" s="3">
        <v>44702</v>
      </c>
      <c r="AK268">
        <v>1</v>
      </c>
      <c r="AL268">
        <v>2</v>
      </c>
      <c r="AM268">
        <v>97</v>
      </c>
      <c r="AN268">
        <f>_xlfn.XLOOKUP(fSales[[#This Row],[ProductID]],dProduct[ProductID],dProduct[Price])*fSales[[#This Row],[Units]]</f>
        <v>4263.1500000000005</v>
      </c>
      <c r="AO268" t="str">
        <f>_xlfn.XLOOKUP(fSales[[#This Row],[ProductID]],dProduct[ProductID],dProduct[Product])</f>
        <v>Quad</v>
      </c>
      <c r="AP268" t="str">
        <f>_xlfn.XLOOKUP(fSales[[#This Row],[ProductID]],dProduct[ProductID],dProduct[Supplier])</f>
        <v>Gel Booms</v>
      </c>
      <c r="AQ268" t="str">
        <f>_xlfn.XLOOKUP(fSales[[#This Row],[SalesRepID]],dSalesRep[SalesRepID],dSalesRep[Region])</f>
        <v>CA</v>
      </c>
    </row>
    <row r="269" spans="36:43" x14ac:dyDescent="0.25">
      <c r="AJ269" s="3">
        <v>44827</v>
      </c>
      <c r="AK269">
        <v>2</v>
      </c>
      <c r="AL269">
        <v>4</v>
      </c>
      <c r="AM269">
        <v>100</v>
      </c>
      <c r="AN269">
        <f>_xlfn.XLOOKUP(fSales[[#This Row],[ProductID]],dProduct[ProductID],dProduct[Price])*fSales[[#This Row],[Units]]</f>
        <v>2995</v>
      </c>
      <c r="AO269" t="str">
        <f>_xlfn.XLOOKUP(fSales[[#This Row],[ProductID]],dProduct[ProductID],dProduct[Product])</f>
        <v>Carlota</v>
      </c>
      <c r="AP269" t="str">
        <f>_xlfn.XLOOKUP(fSales[[#This Row],[ProductID]],dProduct[ProductID],dProduct[Supplier])</f>
        <v>Gel Booms</v>
      </c>
      <c r="AQ269" t="str">
        <f>_xlfn.XLOOKUP(fSales[[#This Row],[SalesRepID]],dSalesRep[SalesRepID],dSalesRep[Region])</f>
        <v>WA</v>
      </c>
    </row>
    <row r="270" spans="36:43" x14ac:dyDescent="0.25">
      <c r="AJ270" s="3">
        <v>44875</v>
      </c>
      <c r="AK270">
        <v>2</v>
      </c>
      <c r="AL270">
        <v>2</v>
      </c>
      <c r="AM270">
        <v>2</v>
      </c>
      <c r="AN270">
        <f>_xlfn.XLOOKUP(fSales[[#This Row],[ProductID]],dProduct[ProductID],dProduct[Price])*fSales[[#This Row],[Units]]</f>
        <v>59.9</v>
      </c>
      <c r="AO270" t="str">
        <f>_xlfn.XLOOKUP(fSales[[#This Row],[ProductID]],dProduct[ProductID],dProduct[Product])</f>
        <v>Carlota</v>
      </c>
      <c r="AP270" t="str">
        <f>_xlfn.XLOOKUP(fSales[[#This Row],[ProductID]],dProduct[ProductID],dProduct[Supplier])</f>
        <v>Gel Booms</v>
      </c>
      <c r="AQ270" t="str">
        <f>_xlfn.XLOOKUP(fSales[[#This Row],[SalesRepID]],dSalesRep[SalesRepID],dSalesRep[Region])</f>
        <v>CA</v>
      </c>
    </row>
    <row r="271" spans="36:43" x14ac:dyDescent="0.25">
      <c r="AJ271" s="3">
        <v>44883</v>
      </c>
      <c r="AK271">
        <v>2</v>
      </c>
      <c r="AL271">
        <v>2</v>
      </c>
      <c r="AM271">
        <v>6</v>
      </c>
      <c r="AN271">
        <f>_xlfn.XLOOKUP(fSales[[#This Row],[ProductID]],dProduct[ProductID],dProduct[Price])*fSales[[#This Row],[Units]]</f>
        <v>179.7</v>
      </c>
      <c r="AO271" t="str">
        <f>_xlfn.XLOOKUP(fSales[[#This Row],[ProductID]],dProduct[ProductID],dProduct[Product])</f>
        <v>Carlota</v>
      </c>
      <c r="AP271" t="str">
        <f>_xlfn.XLOOKUP(fSales[[#This Row],[ProductID]],dProduct[ProductID],dProduct[Supplier])</f>
        <v>Gel Booms</v>
      </c>
      <c r="AQ271" t="str">
        <f>_xlfn.XLOOKUP(fSales[[#This Row],[SalesRepID]],dSalesRep[SalesRepID],dSalesRep[Region])</f>
        <v>CA</v>
      </c>
    </row>
    <row r="272" spans="36:43" x14ac:dyDescent="0.25">
      <c r="AJ272" s="3">
        <v>44714</v>
      </c>
      <c r="AK272">
        <v>2</v>
      </c>
      <c r="AL272">
        <v>2</v>
      </c>
      <c r="AM272">
        <v>61</v>
      </c>
      <c r="AN272">
        <f>_xlfn.XLOOKUP(fSales[[#This Row],[ProductID]],dProduct[ProductID],dProduct[Price])*fSales[[#This Row],[Units]]</f>
        <v>1826.95</v>
      </c>
      <c r="AO272" t="str">
        <f>_xlfn.XLOOKUP(fSales[[#This Row],[ProductID]],dProduct[ProductID],dProduct[Product])</f>
        <v>Carlota</v>
      </c>
      <c r="AP272" t="str">
        <f>_xlfn.XLOOKUP(fSales[[#This Row],[ProductID]],dProduct[ProductID],dProduct[Supplier])</f>
        <v>Gel Booms</v>
      </c>
      <c r="AQ272" t="str">
        <f>_xlfn.XLOOKUP(fSales[[#This Row],[SalesRepID]],dSalesRep[SalesRepID],dSalesRep[Region])</f>
        <v>CA</v>
      </c>
    </row>
    <row r="273" spans="36:43" x14ac:dyDescent="0.25">
      <c r="AJ273" s="3">
        <v>44854</v>
      </c>
      <c r="AK273">
        <v>3</v>
      </c>
      <c r="AL273">
        <v>2</v>
      </c>
      <c r="AM273">
        <v>104</v>
      </c>
      <c r="AN273">
        <f>_xlfn.XLOOKUP(fSales[[#This Row],[ProductID]],dProduct[ProductID],dProduct[Price])*fSales[[#This Row],[Units]]</f>
        <v>2698.7999999999997</v>
      </c>
      <c r="AO273" t="str">
        <f>_xlfn.XLOOKUP(fSales[[#This Row],[ProductID]],dProduct[ProductID],dProduct[Product])</f>
        <v>Aspen</v>
      </c>
      <c r="AP273" t="str">
        <f>_xlfn.XLOOKUP(fSales[[#This Row],[ProductID]],dProduct[ProductID],dProduct[Supplier])</f>
        <v>Colorado Booms</v>
      </c>
      <c r="AQ273" t="str">
        <f>_xlfn.XLOOKUP(fSales[[#This Row],[SalesRepID]],dSalesRep[SalesRepID],dSalesRep[Region])</f>
        <v>CA</v>
      </c>
    </row>
    <row r="274" spans="36:43" x14ac:dyDescent="0.25">
      <c r="AJ274" s="3">
        <v>45273</v>
      </c>
      <c r="AK274">
        <v>2</v>
      </c>
      <c r="AL274">
        <v>2</v>
      </c>
      <c r="AM274">
        <v>280</v>
      </c>
      <c r="AN274">
        <f>_xlfn.XLOOKUP(fSales[[#This Row],[ProductID]],dProduct[ProductID],dProduct[Price])*fSales[[#This Row],[Units]]</f>
        <v>8386</v>
      </c>
      <c r="AO274" t="str">
        <f>_xlfn.XLOOKUP(fSales[[#This Row],[ProductID]],dProduct[ProductID],dProduct[Product])</f>
        <v>Carlota</v>
      </c>
      <c r="AP274" t="str">
        <f>_xlfn.XLOOKUP(fSales[[#This Row],[ProductID]],dProduct[ProductID],dProduct[Supplier])</f>
        <v>Gel Booms</v>
      </c>
      <c r="AQ274" t="str">
        <f>_xlfn.XLOOKUP(fSales[[#This Row],[SalesRepID]],dSalesRep[SalesRepID],dSalesRep[Region])</f>
        <v>CA</v>
      </c>
    </row>
    <row r="275" spans="36:43" x14ac:dyDescent="0.25">
      <c r="AJ275" s="3">
        <v>45255</v>
      </c>
      <c r="AK275">
        <v>3</v>
      </c>
      <c r="AL275">
        <v>2</v>
      </c>
      <c r="AM275">
        <v>48</v>
      </c>
      <c r="AN275">
        <f>_xlfn.XLOOKUP(fSales[[#This Row],[ProductID]],dProduct[ProductID],dProduct[Price])*fSales[[#This Row],[Units]]</f>
        <v>1245.5999999999999</v>
      </c>
      <c r="AO275" t="str">
        <f>_xlfn.XLOOKUP(fSales[[#This Row],[ProductID]],dProduct[ProductID],dProduct[Product])</f>
        <v>Aspen</v>
      </c>
      <c r="AP275" t="str">
        <f>_xlfn.XLOOKUP(fSales[[#This Row],[ProductID]],dProduct[ProductID],dProduct[Supplier])</f>
        <v>Colorado Booms</v>
      </c>
      <c r="AQ275" t="str">
        <f>_xlfn.XLOOKUP(fSales[[#This Row],[SalesRepID]],dSalesRep[SalesRepID],dSalesRep[Region])</f>
        <v>CA</v>
      </c>
    </row>
    <row r="276" spans="36:43" x14ac:dyDescent="0.25">
      <c r="AJ276" s="3">
        <v>45153</v>
      </c>
      <c r="AK276">
        <v>1</v>
      </c>
      <c r="AL276">
        <v>2</v>
      </c>
      <c r="AM276">
        <v>6</v>
      </c>
      <c r="AN276">
        <f>_xlfn.XLOOKUP(fSales[[#This Row],[ProductID]],dProduct[ProductID],dProduct[Price])*fSales[[#This Row],[Units]]</f>
        <v>263.70000000000005</v>
      </c>
      <c r="AO276" t="str">
        <f>_xlfn.XLOOKUP(fSales[[#This Row],[ProductID]],dProduct[ProductID],dProduct[Product])</f>
        <v>Quad</v>
      </c>
      <c r="AP276" t="str">
        <f>_xlfn.XLOOKUP(fSales[[#This Row],[ProductID]],dProduct[ProductID],dProduct[Supplier])</f>
        <v>Gel Booms</v>
      </c>
      <c r="AQ276" t="str">
        <f>_xlfn.XLOOKUP(fSales[[#This Row],[SalesRepID]],dSalesRep[SalesRepID],dSalesRep[Region])</f>
        <v>CA</v>
      </c>
    </row>
    <row r="277" spans="36:43" x14ac:dyDescent="0.25">
      <c r="AJ277" s="3">
        <v>44368</v>
      </c>
      <c r="AK277">
        <v>2</v>
      </c>
      <c r="AL277">
        <v>2</v>
      </c>
      <c r="AM277">
        <v>3</v>
      </c>
      <c r="AN277">
        <f>_xlfn.XLOOKUP(fSales[[#This Row],[ProductID]],dProduct[ProductID],dProduct[Price])*fSales[[#This Row],[Units]]</f>
        <v>89.85</v>
      </c>
      <c r="AO277" t="str">
        <f>_xlfn.XLOOKUP(fSales[[#This Row],[ProductID]],dProduct[ProductID],dProduct[Product])</f>
        <v>Carlota</v>
      </c>
      <c r="AP277" t="str">
        <f>_xlfn.XLOOKUP(fSales[[#This Row],[ProductID]],dProduct[ProductID],dProduct[Supplier])</f>
        <v>Gel Booms</v>
      </c>
      <c r="AQ277" t="str">
        <f>_xlfn.XLOOKUP(fSales[[#This Row],[SalesRepID]],dSalesRep[SalesRepID],dSalesRep[Region])</f>
        <v>CA</v>
      </c>
    </row>
    <row r="278" spans="36:43" x14ac:dyDescent="0.25">
      <c r="AJ278" s="3">
        <v>45272</v>
      </c>
      <c r="AK278">
        <v>1</v>
      </c>
      <c r="AL278">
        <v>4</v>
      </c>
      <c r="AM278">
        <v>94</v>
      </c>
      <c r="AN278">
        <f>_xlfn.XLOOKUP(fSales[[#This Row],[ProductID]],dProduct[ProductID],dProduct[Price])*fSales[[#This Row],[Units]]</f>
        <v>4131.3</v>
      </c>
      <c r="AO278" t="str">
        <f>_xlfn.XLOOKUP(fSales[[#This Row],[ProductID]],dProduct[ProductID],dProduct[Product])</f>
        <v>Quad</v>
      </c>
      <c r="AP278" t="str">
        <f>_xlfn.XLOOKUP(fSales[[#This Row],[ProductID]],dProduct[ProductID],dProduct[Supplier])</f>
        <v>Gel Booms</v>
      </c>
      <c r="AQ278" t="str">
        <f>_xlfn.XLOOKUP(fSales[[#This Row],[SalesRepID]],dSalesRep[SalesRepID],dSalesRep[Region])</f>
        <v>WA</v>
      </c>
    </row>
    <row r="279" spans="36:43" x14ac:dyDescent="0.25">
      <c r="AJ279" s="3">
        <v>44880</v>
      </c>
      <c r="AK279">
        <v>2</v>
      </c>
      <c r="AL279">
        <v>1</v>
      </c>
      <c r="AM279">
        <v>1</v>
      </c>
      <c r="AN279">
        <f>_xlfn.XLOOKUP(fSales[[#This Row],[ProductID]],dProduct[ProductID],dProduct[Price])*fSales[[#This Row],[Units]]</f>
        <v>29.95</v>
      </c>
      <c r="AO279" t="str">
        <f>_xlfn.XLOOKUP(fSales[[#This Row],[ProductID]],dProduct[ProductID],dProduct[Product])</f>
        <v>Carlota</v>
      </c>
      <c r="AP279" t="str">
        <f>_xlfn.XLOOKUP(fSales[[#This Row],[ProductID]],dProduct[ProductID],dProduct[Supplier])</f>
        <v>Gel Booms</v>
      </c>
      <c r="AQ279" t="str">
        <f>_xlfn.XLOOKUP(fSales[[#This Row],[SalesRepID]],dSalesRep[SalesRepID],dSalesRep[Region])</f>
        <v>CA</v>
      </c>
    </row>
    <row r="280" spans="36:43" x14ac:dyDescent="0.25">
      <c r="AJ280" s="3">
        <v>45132</v>
      </c>
      <c r="AK280">
        <v>3</v>
      </c>
      <c r="AL280">
        <v>2</v>
      </c>
      <c r="AM280">
        <v>144</v>
      </c>
      <c r="AN280">
        <f>_xlfn.XLOOKUP(fSales[[#This Row],[ProductID]],dProduct[ProductID],dProduct[Price])*fSales[[#This Row],[Units]]</f>
        <v>3736.7999999999997</v>
      </c>
      <c r="AO280" t="str">
        <f>_xlfn.XLOOKUP(fSales[[#This Row],[ProductID]],dProduct[ProductID],dProduct[Product])</f>
        <v>Aspen</v>
      </c>
      <c r="AP280" t="str">
        <f>_xlfn.XLOOKUP(fSales[[#This Row],[ProductID]],dProduct[ProductID],dProduct[Supplier])</f>
        <v>Colorado Booms</v>
      </c>
      <c r="AQ280" t="str">
        <f>_xlfn.XLOOKUP(fSales[[#This Row],[SalesRepID]],dSalesRep[SalesRepID],dSalesRep[Region])</f>
        <v>CA</v>
      </c>
    </row>
    <row r="281" spans="36:43" x14ac:dyDescent="0.25">
      <c r="AJ281" s="3">
        <v>45270</v>
      </c>
      <c r="AK281">
        <v>2</v>
      </c>
      <c r="AL281">
        <v>1</v>
      </c>
      <c r="AM281">
        <v>3</v>
      </c>
      <c r="AN281">
        <f>_xlfn.XLOOKUP(fSales[[#This Row],[ProductID]],dProduct[ProductID],dProduct[Price])*fSales[[#This Row],[Units]]</f>
        <v>89.85</v>
      </c>
      <c r="AO281" t="str">
        <f>_xlfn.XLOOKUP(fSales[[#This Row],[ProductID]],dProduct[ProductID],dProduct[Product])</f>
        <v>Carlota</v>
      </c>
      <c r="AP281" t="str">
        <f>_xlfn.XLOOKUP(fSales[[#This Row],[ProductID]],dProduct[ProductID],dProduct[Supplier])</f>
        <v>Gel Booms</v>
      </c>
      <c r="AQ281" t="str">
        <f>_xlfn.XLOOKUP(fSales[[#This Row],[SalesRepID]],dSalesRep[SalesRepID],dSalesRep[Region])</f>
        <v>CA</v>
      </c>
    </row>
    <row r="282" spans="36:43" x14ac:dyDescent="0.25">
      <c r="AJ282" s="3">
        <v>45248</v>
      </c>
      <c r="AK282">
        <v>2</v>
      </c>
      <c r="AL282">
        <v>4</v>
      </c>
      <c r="AM282">
        <v>183</v>
      </c>
      <c r="AN282">
        <f>_xlfn.XLOOKUP(fSales[[#This Row],[ProductID]],dProduct[ProductID],dProduct[Price])*fSales[[#This Row],[Units]]</f>
        <v>5480.8499999999995</v>
      </c>
      <c r="AO282" t="str">
        <f>_xlfn.XLOOKUP(fSales[[#This Row],[ProductID]],dProduct[ProductID],dProduct[Product])</f>
        <v>Carlota</v>
      </c>
      <c r="AP282" t="str">
        <f>_xlfn.XLOOKUP(fSales[[#This Row],[ProductID]],dProduct[ProductID],dProduct[Supplier])</f>
        <v>Gel Booms</v>
      </c>
      <c r="AQ282" t="str">
        <f>_xlfn.XLOOKUP(fSales[[#This Row],[SalesRepID]],dSalesRep[SalesRepID],dSalesRep[Region])</f>
        <v>WA</v>
      </c>
    </row>
    <row r="283" spans="36:43" x14ac:dyDescent="0.25">
      <c r="AJ283" s="3">
        <v>44542</v>
      </c>
      <c r="AK283">
        <v>4</v>
      </c>
      <c r="AL283">
        <v>2</v>
      </c>
      <c r="AM283">
        <v>6</v>
      </c>
      <c r="AN283">
        <f>_xlfn.XLOOKUP(fSales[[#This Row],[ProductID]],dProduct[ProductID],dProduct[Price])*fSales[[#This Row],[Units]]</f>
        <v>143.69999999999999</v>
      </c>
      <c r="AO283" t="str">
        <f>_xlfn.XLOOKUP(fSales[[#This Row],[ProductID]],dProduct[ProductID],dProduct[Product])</f>
        <v>Yanaki</v>
      </c>
      <c r="AP283" t="str">
        <f>_xlfn.XLOOKUP(fSales[[#This Row],[ProductID]],dProduct[ProductID],dProduct[Supplier])</f>
        <v>Colorado Booms</v>
      </c>
      <c r="AQ283" t="str">
        <f>_xlfn.XLOOKUP(fSales[[#This Row],[SalesRepID]],dSalesRep[SalesRepID],dSalesRep[Region])</f>
        <v>CA</v>
      </c>
    </row>
    <row r="284" spans="36:43" x14ac:dyDescent="0.25">
      <c r="AJ284" s="3">
        <v>44893</v>
      </c>
      <c r="AK284">
        <v>4</v>
      </c>
      <c r="AL284">
        <v>1</v>
      </c>
      <c r="AM284">
        <v>5</v>
      </c>
      <c r="AN284">
        <f>_xlfn.XLOOKUP(fSales[[#This Row],[ProductID]],dProduct[ProductID],dProduct[Price])*fSales[[#This Row],[Units]]</f>
        <v>119.75</v>
      </c>
      <c r="AO284" t="str">
        <f>_xlfn.XLOOKUP(fSales[[#This Row],[ProductID]],dProduct[ProductID],dProduct[Product])</f>
        <v>Yanaki</v>
      </c>
      <c r="AP284" t="str">
        <f>_xlfn.XLOOKUP(fSales[[#This Row],[ProductID]],dProduct[ProductID],dProduct[Supplier])</f>
        <v>Colorado Booms</v>
      </c>
      <c r="AQ284" t="str">
        <f>_xlfn.XLOOKUP(fSales[[#This Row],[SalesRepID]],dSalesRep[SalesRepID],dSalesRep[Region])</f>
        <v>CA</v>
      </c>
    </row>
    <row r="285" spans="36:43" x14ac:dyDescent="0.25">
      <c r="AJ285" s="3">
        <v>45062</v>
      </c>
      <c r="AK285">
        <v>2</v>
      </c>
      <c r="AL285">
        <v>1</v>
      </c>
      <c r="AM285">
        <v>3</v>
      </c>
      <c r="AN285">
        <f>_xlfn.XLOOKUP(fSales[[#This Row],[ProductID]],dProduct[ProductID],dProduct[Price])*fSales[[#This Row],[Units]]</f>
        <v>89.85</v>
      </c>
      <c r="AO285" t="str">
        <f>_xlfn.XLOOKUP(fSales[[#This Row],[ProductID]],dProduct[ProductID],dProduct[Product])</f>
        <v>Carlota</v>
      </c>
      <c r="AP285" t="str">
        <f>_xlfn.XLOOKUP(fSales[[#This Row],[ProductID]],dProduct[ProductID],dProduct[Supplier])</f>
        <v>Gel Booms</v>
      </c>
      <c r="AQ285" t="str">
        <f>_xlfn.XLOOKUP(fSales[[#This Row],[SalesRepID]],dSalesRep[SalesRepID],dSalesRep[Region])</f>
        <v>CA</v>
      </c>
    </row>
    <row r="286" spans="36:43" x14ac:dyDescent="0.25">
      <c r="AJ286" s="3">
        <v>44888</v>
      </c>
      <c r="AK286">
        <v>1</v>
      </c>
      <c r="AL286">
        <v>1</v>
      </c>
      <c r="AM286">
        <v>58</v>
      </c>
      <c r="AN286">
        <f>_xlfn.XLOOKUP(fSales[[#This Row],[ProductID]],dProduct[ProductID],dProduct[Price])*fSales[[#This Row],[Units]]</f>
        <v>2549.1000000000004</v>
      </c>
      <c r="AO286" t="str">
        <f>_xlfn.XLOOKUP(fSales[[#This Row],[ProductID]],dProduct[ProductID],dProduct[Product])</f>
        <v>Quad</v>
      </c>
      <c r="AP286" t="str">
        <f>_xlfn.XLOOKUP(fSales[[#This Row],[ProductID]],dProduct[ProductID],dProduct[Supplier])</f>
        <v>Gel Booms</v>
      </c>
      <c r="AQ286" t="str">
        <f>_xlfn.XLOOKUP(fSales[[#This Row],[SalesRepID]],dSalesRep[SalesRepID],dSalesRep[Region])</f>
        <v>CA</v>
      </c>
    </row>
    <row r="287" spans="36:43" x14ac:dyDescent="0.25">
      <c r="AJ287" s="3">
        <v>44902</v>
      </c>
      <c r="AK287">
        <v>1</v>
      </c>
      <c r="AL287">
        <v>4</v>
      </c>
      <c r="AM287">
        <v>97</v>
      </c>
      <c r="AN287">
        <f>_xlfn.XLOOKUP(fSales[[#This Row],[ProductID]],dProduct[ProductID],dProduct[Price])*fSales[[#This Row],[Units]]</f>
        <v>4263.1500000000005</v>
      </c>
      <c r="AO287" t="str">
        <f>_xlfn.XLOOKUP(fSales[[#This Row],[ProductID]],dProduct[ProductID],dProduct[Product])</f>
        <v>Quad</v>
      </c>
      <c r="AP287" t="str">
        <f>_xlfn.XLOOKUP(fSales[[#This Row],[ProductID]],dProduct[ProductID],dProduct[Supplier])</f>
        <v>Gel Booms</v>
      </c>
      <c r="AQ287" t="str">
        <f>_xlfn.XLOOKUP(fSales[[#This Row],[SalesRepID]],dSalesRep[SalesRepID],dSalesRep[Region])</f>
        <v>WA</v>
      </c>
    </row>
    <row r="288" spans="36:43" x14ac:dyDescent="0.25">
      <c r="AJ288" s="3">
        <v>44918</v>
      </c>
      <c r="AK288">
        <v>2</v>
      </c>
      <c r="AL288">
        <v>2</v>
      </c>
      <c r="AM288">
        <v>105</v>
      </c>
      <c r="AN288">
        <f>_xlfn.XLOOKUP(fSales[[#This Row],[ProductID]],dProduct[ProductID],dProduct[Price])*fSales[[#This Row],[Units]]</f>
        <v>3144.75</v>
      </c>
      <c r="AO288" t="str">
        <f>_xlfn.XLOOKUP(fSales[[#This Row],[ProductID]],dProduct[ProductID],dProduct[Product])</f>
        <v>Carlota</v>
      </c>
      <c r="AP288" t="str">
        <f>_xlfn.XLOOKUP(fSales[[#This Row],[ProductID]],dProduct[ProductID],dProduct[Supplier])</f>
        <v>Gel Booms</v>
      </c>
      <c r="AQ288" t="str">
        <f>_xlfn.XLOOKUP(fSales[[#This Row],[SalesRepID]],dSalesRep[SalesRepID],dSalesRep[Region])</f>
        <v>CA</v>
      </c>
    </row>
    <row r="289" spans="36:43" x14ac:dyDescent="0.25">
      <c r="AJ289" s="3">
        <v>45266</v>
      </c>
      <c r="AK289">
        <v>3</v>
      </c>
      <c r="AL289">
        <v>4</v>
      </c>
      <c r="AM289">
        <v>5</v>
      </c>
      <c r="AN289">
        <f>_xlfn.XLOOKUP(fSales[[#This Row],[ProductID]],dProduct[ProductID],dProduct[Price])*fSales[[#This Row],[Units]]</f>
        <v>129.75</v>
      </c>
      <c r="AO289" t="str">
        <f>_xlfn.XLOOKUP(fSales[[#This Row],[ProductID]],dProduct[ProductID],dProduct[Product])</f>
        <v>Aspen</v>
      </c>
      <c r="AP289" t="str">
        <f>_xlfn.XLOOKUP(fSales[[#This Row],[ProductID]],dProduct[ProductID],dProduct[Supplier])</f>
        <v>Colorado Booms</v>
      </c>
      <c r="AQ289" t="str">
        <f>_xlfn.XLOOKUP(fSales[[#This Row],[SalesRepID]],dSalesRep[SalesRepID],dSalesRep[Region])</f>
        <v>WA</v>
      </c>
    </row>
    <row r="290" spans="36:43" x14ac:dyDescent="0.25">
      <c r="AJ290" s="3">
        <v>44449</v>
      </c>
      <c r="AK290">
        <v>2</v>
      </c>
      <c r="AL290">
        <v>4</v>
      </c>
      <c r="AM290">
        <v>57</v>
      </c>
      <c r="AN290">
        <f>_xlfn.XLOOKUP(fSales[[#This Row],[ProductID]],dProduct[ProductID],dProduct[Price])*fSales[[#This Row],[Units]]</f>
        <v>1707.1499999999999</v>
      </c>
      <c r="AO290" t="str">
        <f>_xlfn.XLOOKUP(fSales[[#This Row],[ProductID]],dProduct[ProductID],dProduct[Product])</f>
        <v>Carlota</v>
      </c>
      <c r="AP290" t="str">
        <f>_xlfn.XLOOKUP(fSales[[#This Row],[ProductID]],dProduct[ProductID],dProduct[Supplier])</f>
        <v>Gel Booms</v>
      </c>
      <c r="AQ290" t="str">
        <f>_xlfn.XLOOKUP(fSales[[#This Row],[SalesRepID]],dSalesRep[SalesRepID],dSalesRep[Region])</f>
        <v>WA</v>
      </c>
    </row>
    <row r="291" spans="36:43" x14ac:dyDescent="0.25">
      <c r="AJ291" s="3">
        <v>45241</v>
      </c>
      <c r="AK291">
        <v>1</v>
      </c>
      <c r="AL291">
        <v>2</v>
      </c>
      <c r="AM291">
        <v>120</v>
      </c>
      <c r="AN291">
        <f>_xlfn.XLOOKUP(fSales[[#This Row],[ProductID]],dProduct[ProductID],dProduct[Price])*fSales[[#This Row],[Units]]</f>
        <v>5274</v>
      </c>
      <c r="AO291" t="str">
        <f>_xlfn.XLOOKUP(fSales[[#This Row],[ProductID]],dProduct[ProductID],dProduct[Product])</f>
        <v>Quad</v>
      </c>
      <c r="AP291" t="str">
        <f>_xlfn.XLOOKUP(fSales[[#This Row],[ProductID]],dProduct[ProductID],dProduct[Supplier])</f>
        <v>Gel Booms</v>
      </c>
      <c r="AQ291" t="str">
        <f>_xlfn.XLOOKUP(fSales[[#This Row],[SalesRepID]],dSalesRep[SalesRepID],dSalesRep[Region])</f>
        <v>CA</v>
      </c>
    </row>
    <row r="292" spans="36:43" x14ac:dyDescent="0.25">
      <c r="AJ292" s="3">
        <v>44501</v>
      </c>
      <c r="AK292">
        <v>2</v>
      </c>
      <c r="AL292">
        <v>1</v>
      </c>
      <c r="AM292">
        <v>5</v>
      </c>
      <c r="AN292">
        <f>_xlfn.XLOOKUP(fSales[[#This Row],[ProductID]],dProduct[ProductID],dProduct[Price])*fSales[[#This Row],[Units]]</f>
        <v>149.75</v>
      </c>
      <c r="AO292" t="str">
        <f>_xlfn.XLOOKUP(fSales[[#This Row],[ProductID]],dProduct[ProductID],dProduct[Product])</f>
        <v>Carlota</v>
      </c>
      <c r="AP292" t="str">
        <f>_xlfn.XLOOKUP(fSales[[#This Row],[ProductID]],dProduct[ProductID],dProduct[Supplier])</f>
        <v>Gel Booms</v>
      </c>
      <c r="AQ292" t="str">
        <f>_xlfn.XLOOKUP(fSales[[#This Row],[SalesRepID]],dSalesRep[SalesRepID],dSalesRep[Region])</f>
        <v>CA</v>
      </c>
    </row>
    <row r="293" spans="36:43" x14ac:dyDescent="0.25">
      <c r="AJ293" s="3">
        <v>45269</v>
      </c>
      <c r="AK293">
        <v>2</v>
      </c>
      <c r="AL293">
        <v>2</v>
      </c>
      <c r="AM293">
        <v>3</v>
      </c>
      <c r="AN293">
        <f>_xlfn.XLOOKUP(fSales[[#This Row],[ProductID]],dProduct[ProductID],dProduct[Price])*fSales[[#This Row],[Units]]</f>
        <v>89.85</v>
      </c>
      <c r="AO293" t="str">
        <f>_xlfn.XLOOKUP(fSales[[#This Row],[ProductID]],dProduct[ProductID],dProduct[Product])</f>
        <v>Carlota</v>
      </c>
      <c r="AP293" t="str">
        <f>_xlfn.XLOOKUP(fSales[[#This Row],[ProductID]],dProduct[ProductID],dProduct[Supplier])</f>
        <v>Gel Booms</v>
      </c>
      <c r="AQ293" t="str">
        <f>_xlfn.XLOOKUP(fSales[[#This Row],[SalesRepID]],dSalesRep[SalesRepID],dSalesRep[Region])</f>
        <v>CA</v>
      </c>
    </row>
    <row r="294" spans="36:43" x14ac:dyDescent="0.25">
      <c r="AJ294" s="3">
        <v>44729</v>
      </c>
      <c r="AK294">
        <v>1</v>
      </c>
      <c r="AL294">
        <v>4</v>
      </c>
      <c r="AM294">
        <v>107</v>
      </c>
      <c r="AN294">
        <f>_xlfn.XLOOKUP(fSales[[#This Row],[ProductID]],dProduct[ProductID],dProduct[Price])*fSales[[#This Row],[Units]]</f>
        <v>4702.6500000000005</v>
      </c>
      <c r="AO294" t="str">
        <f>_xlfn.XLOOKUP(fSales[[#This Row],[ProductID]],dProduct[ProductID],dProduct[Product])</f>
        <v>Quad</v>
      </c>
      <c r="AP294" t="str">
        <f>_xlfn.XLOOKUP(fSales[[#This Row],[ProductID]],dProduct[ProductID],dProduct[Supplier])</f>
        <v>Gel Booms</v>
      </c>
      <c r="AQ294" t="str">
        <f>_xlfn.XLOOKUP(fSales[[#This Row],[SalesRepID]],dSalesRep[SalesRepID],dSalesRep[Region])</f>
        <v>WA</v>
      </c>
    </row>
    <row r="295" spans="36:43" x14ac:dyDescent="0.25">
      <c r="AJ295" s="3">
        <v>45032</v>
      </c>
      <c r="AK295">
        <v>2</v>
      </c>
      <c r="AL295">
        <v>2</v>
      </c>
      <c r="AM295">
        <v>1</v>
      </c>
      <c r="AN295">
        <f>_xlfn.XLOOKUP(fSales[[#This Row],[ProductID]],dProduct[ProductID],dProduct[Price])*fSales[[#This Row],[Units]]</f>
        <v>29.95</v>
      </c>
      <c r="AO295" t="str">
        <f>_xlfn.XLOOKUP(fSales[[#This Row],[ProductID]],dProduct[ProductID],dProduct[Product])</f>
        <v>Carlota</v>
      </c>
      <c r="AP295" t="str">
        <f>_xlfn.XLOOKUP(fSales[[#This Row],[ProductID]],dProduct[ProductID],dProduct[Supplier])</f>
        <v>Gel Booms</v>
      </c>
      <c r="AQ295" t="str">
        <f>_xlfn.XLOOKUP(fSales[[#This Row],[SalesRepID]],dSalesRep[SalesRepID],dSalesRep[Region])</f>
        <v>CA</v>
      </c>
    </row>
    <row r="296" spans="36:43" x14ac:dyDescent="0.25">
      <c r="AJ296" s="3">
        <v>45210</v>
      </c>
      <c r="AK296">
        <v>2</v>
      </c>
      <c r="AL296">
        <v>4</v>
      </c>
      <c r="AM296">
        <v>106</v>
      </c>
      <c r="AN296">
        <f>_xlfn.XLOOKUP(fSales[[#This Row],[ProductID]],dProduct[ProductID],dProduct[Price])*fSales[[#This Row],[Units]]</f>
        <v>3174.7</v>
      </c>
      <c r="AO296" t="str">
        <f>_xlfn.XLOOKUP(fSales[[#This Row],[ProductID]],dProduct[ProductID],dProduct[Product])</f>
        <v>Carlota</v>
      </c>
      <c r="AP296" t="str">
        <f>_xlfn.XLOOKUP(fSales[[#This Row],[ProductID]],dProduct[ProductID],dProduct[Supplier])</f>
        <v>Gel Booms</v>
      </c>
      <c r="AQ296" t="str">
        <f>_xlfn.XLOOKUP(fSales[[#This Row],[SalesRepID]],dSalesRep[SalesRepID],dSalesRep[Region])</f>
        <v>WA</v>
      </c>
    </row>
    <row r="297" spans="36:43" x14ac:dyDescent="0.25">
      <c r="AJ297" s="3">
        <v>44471</v>
      </c>
      <c r="AK297">
        <v>2</v>
      </c>
      <c r="AL297">
        <v>4</v>
      </c>
      <c r="AM297">
        <v>1</v>
      </c>
      <c r="AN297">
        <f>_xlfn.XLOOKUP(fSales[[#This Row],[ProductID]],dProduct[ProductID],dProduct[Price])*fSales[[#This Row],[Units]]</f>
        <v>29.95</v>
      </c>
      <c r="AO297" t="str">
        <f>_xlfn.XLOOKUP(fSales[[#This Row],[ProductID]],dProduct[ProductID],dProduct[Product])</f>
        <v>Carlota</v>
      </c>
      <c r="AP297" t="str">
        <f>_xlfn.XLOOKUP(fSales[[#This Row],[ProductID]],dProduct[ProductID],dProduct[Supplier])</f>
        <v>Gel Booms</v>
      </c>
      <c r="AQ297" t="str">
        <f>_xlfn.XLOOKUP(fSales[[#This Row],[SalesRepID]],dSalesRep[SalesRepID],dSalesRep[Region])</f>
        <v>WA</v>
      </c>
    </row>
    <row r="298" spans="36:43" x14ac:dyDescent="0.25">
      <c r="AJ298" s="3">
        <v>44714</v>
      </c>
      <c r="AK298">
        <v>2</v>
      </c>
      <c r="AL298">
        <v>2</v>
      </c>
      <c r="AM298">
        <v>263</v>
      </c>
      <c r="AN298">
        <f>_xlfn.XLOOKUP(fSales[[#This Row],[ProductID]],dProduct[ProductID],dProduct[Price])*fSales[[#This Row],[Units]]</f>
        <v>7876.8499999999995</v>
      </c>
      <c r="AO298" t="str">
        <f>_xlfn.XLOOKUP(fSales[[#This Row],[ProductID]],dProduct[ProductID],dProduct[Product])</f>
        <v>Carlota</v>
      </c>
      <c r="AP298" t="str">
        <f>_xlfn.XLOOKUP(fSales[[#This Row],[ProductID]],dProduct[ProductID],dProduct[Supplier])</f>
        <v>Gel Booms</v>
      </c>
      <c r="AQ298" t="str">
        <f>_xlfn.XLOOKUP(fSales[[#This Row],[SalesRepID]],dSalesRep[SalesRepID],dSalesRep[Region])</f>
        <v>CA</v>
      </c>
    </row>
    <row r="299" spans="36:43" x14ac:dyDescent="0.25">
      <c r="AJ299" s="3">
        <v>45135</v>
      </c>
      <c r="AK299">
        <v>2</v>
      </c>
      <c r="AL299">
        <v>2</v>
      </c>
      <c r="AM299">
        <v>4</v>
      </c>
      <c r="AN299">
        <f>_xlfn.XLOOKUP(fSales[[#This Row],[ProductID]],dProduct[ProductID],dProduct[Price])*fSales[[#This Row],[Units]]</f>
        <v>119.8</v>
      </c>
      <c r="AO299" t="str">
        <f>_xlfn.XLOOKUP(fSales[[#This Row],[ProductID]],dProduct[ProductID],dProduct[Product])</f>
        <v>Carlota</v>
      </c>
      <c r="AP299" t="str">
        <f>_xlfn.XLOOKUP(fSales[[#This Row],[ProductID]],dProduct[ProductID],dProduct[Supplier])</f>
        <v>Gel Booms</v>
      </c>
      <c r="AQ299" t="str">
        <f>_xlfn.XLOOKUP(fSales[[#This Row],[SalesRepID]],dSalesRep[SalesRepID],dSalesRep[Region])</f>
        <v>CA</v>
      </c>
    </row>
    <row r="300" spans="36:43" x14ac:dyDescent="0.25">
      <c r="AJ300" s="3">
        <v>44517</v>
      </c>
      <c r="AK300">
        <v>2</v>
      </c>
      <c r="AL300">
        <v>2</v>
      </c>
      <c r="AM300">
        <v>82</v>
      </c>
      <c r="AN300">
        <f>_xlfn.XLOOKUP(fSales[[#This Row],[ProductID]],dProduct[ProductID],dProduct[Price])*fSales[[#This Row],[Units]]</f>
        <v>2455.9</v>
      </c>
      <c r="AO300" t="str">
        <f>_xlfn.XLOOKUP(fSales[[#This Row],[ProductID]],dProduct[ProductID],dProduct[Product])</f>
        <v>Carlota</v>
      </c>
      <c r="AP300" t="str">
        <f>_xlfn.XLOOKUP(fSales[[#This Row],[ProductID]],dProduct[ProductID],dProduct[Supplier])</f>
        <v>Gel Booms</v>
      </c>
      <c r="AQ300" t="str">
        <f>_xlfn.XLOOKUP(fSales[[#This Row],[SalesRepID]],dSalesRep[SalesRepID],dSalesRep[Region])</f>
        <v>CA</v>
      </c>
    </row>
    <row r="301" spans="36:43" x14ac:dyDescent="0.25">
      <c r="AJ301" s="3">
        <v>44915</v>
      </c>
      <c r="AK301">
        <v>2</v>
      </c>
      <c r="AL301">
        <v>3</v>
      </c>
      <c r="AM301">
        <v>3</v>
      </c>
      <c r="AN301">
        <f>_xlfn.XLOOKUP(fSales[[#This Row],[ProductID]],dProduct[ProductID],dProduct[Price])*fSales[[#This Row],[Units]]</f>
        <v>89.85</v>
      </c>
      <c r="AO301" t="str">
        <f>_xlfn.XLOOKUP(fSales[[#This Row],[ProductID]],dProduct[ProductID],dProduct[Product])</f>
        <v>Carlota</v>
      </c>
      <c r="AP301" t="str">
        <f>_xlfn.XLOOKUP(fSales[[#This Row],[ProductID]],dProduct[ProductID],dProduct[Supplier])</f>
        <v>Gel Booms</v>
      </c>
      <c r="AQ301" t="str">
        <f>_xlfn.XLOOKUP(fSales[[#This Row],[SalesRepID]],dSalesRep[SalesRepID],dSalesRep[Region])</f>
        <v>WA</v>
      </c>
    </row>
    <row r="302" spans="36:43" x14ac:dyDescent="0.25">
      <c r="AJ302" s="3">
        <v>44542</v>
      </c>
      <c r="AK302">
        <v>2</v>
      </c>
      <c r="AL302">
        <v>2</v>
      </c>
      <c r="AM302">
        <v>127</v>
      </c>
      <c r="AN302">
        <f>_xlfn.XLOOKUP(fSales[[#This Row],[ProductID]],dProduct[ProductID],dProduct[Price])*fSales[[#This Row],[Units]]</f>
        <v>3803.65</v>
      </c>
      <c r="AO302" t="str">
        <f>_xlfn.XLOOKUP(fSales[[#This Row],[ProductID]],dProduct[ProductID],dProduct[Product])</f>
        <v>Carlota</v>
      </c>
      <c r="AP302" t="str">
        <f>_xlfn.XLOOKUP(fSales[[#This Row],[ProductID]],dProduct[ProductID],dProduct[Supplier])</f>
        <v>Gel Booms</v>
      </c>
      <c r="AQ302" t="str">
        <f>_xlfn.XLOOKUP(fSales[[#This Row],[SalesRepID]],dSalesRep[SalesRepID],dSalesRep[Region])</f>
        <v>CA</v>
      </c>
    </row>
    <row r="303" spans="36:43" x14ac:dyDescent="0.25">
      <c r="AJ303" s="3">
        <v>44878</v>
      </c>
      <c r="AK303">
        <v>4</v>
      </c>
      <c r="AL303">
        <v>3</v>
      </c>
      <c r="AM303">
        <v>46</v>
      </c>
      <c r="AN303">
        <f>_xlfn.XLOOKUP(fSales[[#This Row],[ProductID]],dProduct[ProductID],dProduct[Price])*fSales[[#This Row],[Units]]</f>
        <v>1101.7</v>
      </c>
      <c r="AO303" t="str">
        <f>_xlfn.XLOOKUP(fSales[[#This Row],[ProductID]],dProduct[ProductID],dProduct[Product])</f>
        <v>Yanaki</v>
      </c>
      <c r="AP303" t="str">
        <f>_xlfn.XLOOKUP(fSales[[#This Row],[ProductID]],dProduct[ProductID],dProduct[Supplier])</f>
        <v>Colorado Booms</v>
      </c>
      <c r="AQ303" t="str">
        <f>_xlfn.XLOOKUP(fSales[[#This Row],[SalesRepID]],dSalesRep[SalesRepID],dSalesRep[Region])</f>
        <v>WA</v>
      </c>
    </row>
    <row r="304" spans="36:43" x14ac:dyDescent="0.25">
      <c r="AJ304" s="3">
        <v>44870</v>
      </c>
      <c r="AK304">
        <v>2</v>
      </c>
      <c r="AL304">
        <v>3</v>
      </c>
      <c r="AM304">
        <v>105</v>
      </c>
      <c r="AN304">
        <f>_xlfn.XLOOKUP(fSales[[#This Row],[ProductID]],dProduct[ProductID],dProduct[Price])*fSales[[#This Row],[Units]]</f>
        <v>3144.75</v>
      </c>
      <c r="AO304" t="str">
        <f>_xlfn.XLOOKUP(fSales[[#This Row],[ProductID]],dProduct[ProductID],dProduct[Product])</f>
        <v>Carlota</v>
      </c>
      <c r="AP304" t="str">
        <f>_xlfn.XLOOKUP(fSales[[#This Row],[ProductID]],dProduct[ProductID],dProduct[Supplier])</f>
        <v>Gel Booms</v>
      </c>
      <c r="AQ304" t="str">
        <f>_xlfn.XLOOKUP(fSales[[#This Row],[SalesRepID]],dSalesRep[SalesRepID],dSalesRep[Region])</f>
        <v>WA</v>
      </c>
    </row>
    <row r="305" spans="36:43" x14ac:dyDescent="0.25">
      <c r="AJ305" s="3">
        <v>44327</v>
      </c>
      <c r="AK305">
        <v>1</v>
      </c>
      <c r="AL305">
        <v>2</v>
      </c>
      <c r="AM305">
        <v>8</v>
      </c>
      <c r="AN305">
        <f>_xlfn.XLOOKUP(fSales[[#This Row],[ProductID]],dProduct[ProductID],dProduct[Price])*fSales[[#This Row],[Units]]</f>
        <v>351.6</v>
      </c>
      <c r="AO305" t="str">
        <f>_xlfn.XLOOKUP(fSales[[#This Row],[ProductID]],dProduct[ProductID],dProduct[Product])</f>
        <v>Quad</v>
      </c>
      <c r="AP305" t="str">
        <f>_xlfn.XLOOKUP(fSales[[#This Row],[ProductID]],dProduct[ProductID],dProduct[Supplier])</f>
        <v>Gel Booms</v>
      </c>
      <c r="AQ305" t="str">
        <f>_xlfn.XLOOKUP(fSales[[#This Row],[SalesRepID]],dSalesRep[SalesRepID],dSalesRep[Region])</f>
        <v>CA</v>
      </c>
    </row>
    <row r="306" spans="36:43" x14ac:dyDescent="0.25">
      <c r="AJ306" s="3">
        <v>44542</v>
      </c>
      <c r="AK306">
        <v>1</v>
      </c>
      <c r="AL306">
        <v>4</v>
      </c>
      <c r="AM306">
        <v>168</v>
      </c>
      <c r="AN306">
        <f>_xlfn.XLOOKUP(fSales[[#This Row],[ProductID]],dProduct[ProductID],dProduct[Price])*fSales[[#This Row],[Units]]</f>
        <v>7383.6</v>
      </c>
      <c r="AO306" t="str">
        <f>_xlfn.XLOOKUP(fSales[[#This Row],[ProductID]],dProduct[ProductID],dProduct[Product])</f>
        <v>Quad</v>
      </c>
      <c r="AP306" t="str">
        <f>_xlfn.XLOOKUP(fSales[[#This Row],[ProductID]],dProduct[ProductID],dProduct[Supplier])</f>
        <v>Gel Booms</v>
      </c>
      <c r="AQ306" t="str">
        <f>_xlfn.XLOOKUP(fSales[[#This Row],[SalesRepID]],dSalesRep[SalesRepID],dSalesRep[Region])</f>
        <v>WA</v>
      </c>
    </row>
    <row r="307" spans="36:43" x14ac:dyDescent="0.25">
      <c r="AJ307" s="3">
        <v>44512</v>
      </c>
      <c r="AK307">
        <v>2</v>
      </c>
      <c r="AL307">
        <v>2</v>
      </c>
      <c r="AM307">
        <v>3</v>
      </c>
      <c r="AN307">
        <f>_xlfn.XLOOKUP(fSales[[#This Row],[ProductID]],dProduct[ProductID],dProduct[Price])*fSales[[#This Row],[Units]]</f>
        <v>89.85</v>
      </c>
      <c r="AO307" t="str">
        <f>_xlfn.XLOOKUP(fSales[[#This Row],[ProductID]],dProduct[ProductID],dProduct[Product])</f>
        <v>Carlota</v>
      </c>
      <c r="AP307" t="str">
        <f>_xlfn.XLOOKUP(fSales[[#This Row],[ProductID]],dProduct[ProductID],dProduct[Supplier])</f>
        <v>Gel Booms</v>
      </c>
      <c r="AQ307" t="str">
        <f>_xlfn.XLOOKUP(fSales[[#This Row],[SalesRepID]],dSalesRep[SalesRepID],dSalesRep[Region])</f>
        <v>CA</v>
      </c>
    </row>
    <row r="308" spans="36:43" x14ac:dyDescent="0.25">
      <c r="AJ308" s="3">
        <v>45152</v>
      </c>
      <c r="AK308">
        <v>2</v>
      </c>
      <c r="AL308">
        <v>2</v>
      </c>
      <c r="AM308">
        <v>92</v>
      </c>
      <c r="AN308">
        <f>_xlfn.XLOOKUP(fSales[[#This Row],[ProductID]],dProduct[ProductID],dProduct[Price])*fSales[[#This Row],[Units]]</f>
        <v>2755.4</v>
      </c>
      <c r="AO308" t="str">
        <f>_xlfn.XLOOKUP(fSales[[#This Row],[ProductID]],dProduct[ProductID],dProduct[Product])</f>
        <v>Carlota</v>
      </c>
      <c r="AP308" t="str">
        <f>_xlfn.XLOOKUP(fSales[[#This Row],[ProductID]],dProduct[ProductID],dProduct[Supplier])</f>
        <v>Gel Booms</v>
      </c>
      <c r="AQ308" t="str">
        <f>_xlfn.XLOOKUP(fSales[[#This Row],[SalesRepID]],dSalesRep[SalesRepID],dSalesRep[Region])</f>
        <v>CA</v>
      </c>
    </row>
    <row r="309" spans="36:43" x14ac:dyDescent="0.25">
      <c r="AJ309" s="3">
        <v>45052</v>
      </c>
      <c r="AK309">
        <v>4</v>
      </c>
      <c r="AL309">
        <v>4</v>
      </c>
      <c r="AM309">
        <v>4</v>
      </c>
      <c r="AN309">
        <f>_xlfn.XLOOKUP(fSales[[#This Row],[ProductID]],dProduct[ProductID],dProduct[Price])*fSales[[#This Row],[Units]]</f>
        <v>95.8</v>
      </c>
      <c r="AO309" t="str">
        <f>_xlfn.XLOOKUP(fSales[[#This Row],[ProductID]],dProduct[ProductID],dProduct[Product])</f>
        <v>Yanaki</v>
      </c>
      <c r="AP309" t="str">
        <f>_xlfn.XLOOKUP(fSales[[#This Row],[ProductID]],dProduct[ProductID],dProduct[Supplier])</f>
        <v>Colorado Booms</v>
      </c>
      <c r="AQ309" t="str">
        <f>_xlfn.XLOOKUP(fSales[[#This Row],[SalesRepID]],dSalesRep[SalesRepID],dSalesRep[Region])</f>
        <v>WA</v>
      </c>
    </row>
    <row r="310" spans="36:43" x14ac:dyDescent="0.25">
      <c r="AJ310" s="3">
        <v>44544</v>
      </c>
      <c r="AK310">
        <v>2</v>
      </c>
      <c r="AL310">
        <v>2</v>
      </c>
      <c r="AM310">
        <v>90</v>
      </c>
      <c r="AN310">
        <f>_xlfn.XLOOKUP(fSales[[#This Row],[ProductID]],dProduct[ProductID],dProduct[Price])*fSales[[#This Row],[Units]]</f>
        <v>2695.5</v>
      </c>
      <c r="AO310" t="str">
        <f>_xlfn.XLOOKUP(fSales[[#This Row],[ProductID]],dProduct[ProductID],dProduct[Product])</f>
        <v>Carlota</v>
      </c>
      <c r="AP310" t="str">
        <f>_xlfn.XLOOKUP(fSales[[#This Row],[ProductID]],dProduct[ProductID],dProduct[Supplier])</f>
        <v>Gel Booms</v>
      </c>
      <c r="AQ310" t="str">
        <f>_xlfn.XLOOKUP(fSales[[#This Row],[SalesRepID]],dSalesRep[SalesRepID],dSalesRep[Region])</f>
        <v>CA</v>
      </c>
    </row>
    <row r="311" spans="36:43" x14ac:dyDescent="0.25">
      <c r="AJ311" s="3">
        <v>44684</v>
      </c>
      <c r="AK311">
        <v>2</v>
      </c>
      <c r="AL311">
        <v>4</v>
      </c>
      <c r="AM311">
        <v>233</v>
      </c>
      <c r="AN311">
        <f>_xlfn.XLOOKUP(fSales[[#This Row],[ProductID]],dProduct[ProductID],dProduct[Price])*fSales[[#This Row],[Units]]</f>
        <v>6978.3499999999995</v>
      </c>
      <c r="AO311" t="str">
        <f>_xlfn.XLOOKUP(fSales[[#This Row],[ProductID]],dProduct[ProductID],dProduct[Product])</f>
        <v>Carlota</v>
      </c>
      <c r="AP311" t="str">
        <f>_xlfn.XLOOKUP(fSales[[#This Row],[ProductID]],dProduct[ProductID],dProduct[Supplier])</f>
        <v>Gel Booms</v>
      </c>
      <c r="AQ311" t="str">
        <f>_xlfn.XLOOKUP(fSales[[#This Row],[SalesRepID]],dSalesRep[SalesRepID],dSalesRep[Region])</f>
        <v>WA</v>
      </c>
    </row>
    <row r="312" spans="36:43" x14ac:dyDescent="0.25">
      <c r="AJ312" s="3">
        <v>44713</v>
      </c>
      <c r="AK312">
        <v>2</v>
      </c>
      <c r="AL312">
        <v>4</v>
      </c>
      <c r="AM312">
        <v>253</v>
      </c>
      <c r="AN312">
        <f>_xlfn.XLOOKUP(fSales[[#This Row],[ProductID]],dProduct[ProductID],dProduct[Price])*fSales[[#This Row],[Units]]</f>
        <v>7577.3499999999995</v>
      </c>
      <c r="AO312" t="str">
        <f>_xlfn.XLOOKUP(fSales[[#This Row],[ProductID]],dProduct[ProductID],dProduct[Product])</f>
        <v>Carlota</v>
      </c>
      <c r="AP312" t="str">
        <f>_xlfn.XLOOKUP(fSales[[#This Row],[ProductID]],dProduct[ProductID],dProduct[Supplier])</f>
        <v>Gel Booms</v>
      </c>
      <c r="AQ312" t="str">
        <f>_xlfn.XLOOKUP(fSales[[#This Row],[SalesRepID]],dSalesRep[SalesRepID],dSalesRep[Region])</f>
        <v>WA</v>
      </c>
    </row>
    <row r="313" spans="36:43" x14ac:dyDescent="0.25">
      <c r="AJ313" s="3">
        <v>44490</v>
      </c>
      <c r="AK313">
        <v>2</v>
      </c>
      <c r="AL313">
        <v>3</v>
      </c>
      <c r="AM313">
        <v>101</v>
      </c>
      <c r="AN313">
        <f>_xlfn.XLOOKUP(fSales[[#This Row],[ProductID]],dProduct[ProductID],dProduct[Price])*fSales[[#This Row],[Units]]</f>
        <v>3024.95</v>
      </c>
      <c r="AO313" t="str">
        <f>_xlfn.XLOOKUP(fSales[[#This Row],[ProductID]],dProduct[ProductID],dProduct[Product])</f>
        <v>Carlota</v>
      </c>
      <c r="AP313" t="str">
        <f>_xlfn.XLOOKUP(fSales[[#This Row],[ProductID]],dProduct[ProductID],dProduct[Supplier])</f>
        <v>Gel Booms</v>
      </c>
      <c r="AQ313" t="str">
        <f>_xlfn.XLOOKUP(fSales[[#This Row],[SalesRepID]],dSalesRep[SalesRepID],dSalesRep[Region])</f>
        <v>WA</v>
      </c>
    </row>
    <row r="314" spans="36:43" x14ac:dyDescent="0.25">
      <c r="AJ314" s="3">
        <v>45282</v>
      </c>
      <c r="AK314">
        <v>2</v>
      </c>
      <c r="AL314">
        <v>2</v>
      </c>
      <c r="AM314">
        <v>247</v>
      </c>
      <c r="AN314">
        <f>_xlfn.XLOOKUP(fSales[[#This Row],[ProductID]],dProduct[ProductID],dProduct[Price])*fSales[[#This Row],[Units]]</f>
        <v>7397.65</v>
      </c>
      <c r="AO314" t="str">
        <f>_xlfn.XLOOKUP(fSales[[#This Row],[ProductID]],dProduct[ProductID],dProduct[Product])</f>
        <v>Carlota</v>
      </c>
      <c r="AP314" t="str">
        <f>_xlfn.XLOOKUP(fSales[[#This Row],[ProductID]],dProduct[ProductID],dProduct[Supplier])</f>
        <v>Gel Booms</v>
      </c>
      <c r="AQ314" t="str">
        <f>_xlfn.XLOOKUP(fSales[[#This Row],[SalesRepID]],dSalesRep[SalesRepID],dSalesRep[Region])</f>
        <v>CA</v>
      </c>
    </row>
    <row r="315" spans="36:43" x14ac:dyDescent="0.25">
      <c r="AJ315" s="3">
        <v>45247</v>
      </c>
      <c r="AK315">
        <v>2</v>
      </c>
      <c r="AL315">
        <v>3</v>
      </c>
      <c r="AM315">
        <v>75</v>
      </c>
      <c r="AN315">
        <f>_xlfn.XLOOKUP(fSales[[#This Row],[ProductID]],dProduct[ProductID],dProduct[Price])*fSales[[#This Row],[Units]]</f>
        <v>2246.25</v>
      </c>
      <c r="AO315" t="str">
        <f>_xlfn.XLOOKUP(fSales[[#This Row],[ProductID]],dProduct[ProductID],dProduct[Product])</f>
        <v>Carlota</v>
      </c>
      <c r="AP315" t="str">
        <f>_xlfn.XLOOKUP(fSales[[#This Row],[ProductID]],dProduct[ProductID],dProduct[Supplier])</f>
        <v>Gel Booms</v>
      </c>
      <c r="AQ315" t="str">
        <f>_xlfn.XLOOKUP(fSales[[#This Row],[SalesRepID]],dSalesRep[SalesRepID],dSalesRep[Region])</f>
        <v>WA</v>
      </c>
    </row>
    <row r="316" spans="36:43" x14ac:dyDescent="0.25">
      <c r="AJ316" s="3">
        <v>44669</v>
      </c>
      <c r="AK316">
        <v>2</v>
      </c>
      <c r="AL316">
        <v>4</v>
      </c>
      <c r="AM316">
        <v>111</v>
      </c>
      <c r="AN316">
        <f>_xlfn.XLOOKUP(fSales[[#This Row],[ProductID]],dProduct[ProductID],dProduct[Price])*fSales[[#This Row],[Units]]</f>
        <v>3324.45</v>
      </c>
      <c r="AO316" t="str">
        <f>_xlfn.XLOOKUP(fSales[[#This Row],[ProductID]],dProduct[ProductID],dProduct[Product])</f>
        <v>Carlota</v>
      </c>
      <c r="AP316" t="str">
        <f>_xlfn.XLOOKUP(fSales[[#This Row],[ProductID]],dProduct[ProductID],dProduct[Supplier])</f>
        <v>Gel Booms</v>
      </c>
      <c r="AQ316" t="str">
        <f>_xlfn.XLOOKUP(fSales[[#This Row],[SalesRepID]],dSalesRep[SalesRepID],dSalesRep[Region])</f>
        <v>WA</v>
      </c>
    </row>
    <row r="317" spans="36:43" x14ac:dyDescent="0.25">
      <c r="AJ317" s="3">
        <v>44439</v>
      </c>
      <c r="AK317">
        <v>3</v>
      </c>
      <c r="AL317">
        <v>4</v>
      </c>
      <c r="AM317">
        <v>93</v>
      </c>
      <c r="AN317">
        <f>_xlfn.XLOOKUP(fSales[[#This Row],[ProductID]],dProduct[ProductID],dProduct[Price])*fSales[[#This Row],[Units]]</f>
        <v>2413.35</v>
      </c>
      <c r="AO317" t="str">
        <f>_xlfn.XLOOKUP(fSales[[#This Row],[ProductID]],dProduct[ProductID],dProduct[Product])</f>
        <v>Aspen</v>
      </c>
      <c r="AP317" t="str">
        <f>_xlfn.XLOOKUP(fSales[[#This Row],[ProductID]],dProduct[ProductID],dProduct[Supplier])</f>
        <v>Colorado Booms</v>
      </c>
      <c r="AQ317" t="str">
        <f>_xlfn.XLOOKUP(fSales[[#This Row],[SalesRepID]],dSalesRep[SalesRepID],dSalesRep[Region])</f>
        <v>WA</v>
      </c>
    </row>
    <row r="318" spans="36:43" x14ac:dyDescent="0.25">
      <c r="AJ318" s="3">
        <v>44380</v>
      </c>
      <c r="AK318">
        <v>2</v>
      </c>
      <c r="AL318">
        <v>2</v>
      </c>
      <c r="AM318">
        <v>3</v>
      </c>
      <c r="AN318">
        <f>_xlfn.XLOOKUP(fSales[[#This Row],[ProductID]],dProduct[ProductID],dProduct[Price])*fSales[[#This Row],[Units]]</f>
        <v>89.85</v>
      </c>
      <c r="AO318" t="str">
        <f>_xlfn.XLOOKUP(fSales[[#This Row],[ProductID]],dProduct[ProductID],dProduct[Product])</f>
        <v>Carlota</v>
      </c>
      <c r="AP318" t="str">
        <f>_xlfn.XLOOKUP(fSales[[#This Row],[ProductID]],dProduct[ProductID],dProduct[Supplier])</f>
        <v>Gel Booms</v>
      </c>
      <c r="AQ318" t="str">
        <f>_xlfn.XLOOKUP(fSales[[#This Row],[SalesRepID]],dSalesRep[SalesRepID],dSalesRep[Region])</f>
        <v>CA</v>
      </c>
    </row>
    <row r="319" spans="36:43" x14ac:dyDescent="0.25">
      <c r="AJ319" s="3">
        <v>45225</v>
      </c>
      <c r="AK319">
        <v>2</v>
      </c>
      <c r="AL319">
        <v>4</v>
      </c>
      <c r="AM319">
        <v>137</v>
      </c>
      <c r="AN319">
        <f>_xlfn.XLOOKUP(fSales[[#This Row],[ProductID]],dProduct[ProductID],dProduct[Price])*fSales[[#This Row],[Units]]</f>
        <v>4103.1499999999996</v>
      </c>
      <c r="AO319" t="str">
        <f>_xlfn.XLOOKUP(fSales[[#This Row],[ProductID]],dProduct[ProductID],dProduct[Product])</f>
        <v>Carlota</v>
      </c>
      <c r="AP319" t="str">
        <f>_xlfn.XLOOKUP(fSales[[#This Row],[ProductID]],dProduct[ProductID],dProduct[Supplier])</f>
        <v>Gel Booms</v>
      </c>
      <c r="AQ319" t="str">
        <f>_xlfn.XLOOKUP(fSales[[#This Row],[SalesRepID]],dSalesRep[SalesRepID],dSalesRep[Region])</f>
        <v>WA</v>
      </c>
    </row>
    <row r="320" spans="36:43" x14ac:dyDescent="0.25">
      <c r="AJ320" s="3">
        <v>44327</v>
      </c>
      <c r="AK320">
        <v>1</v>
      </c>
      <c r="AL320">
        <v>2</v>
      </c>
      <c r="AM320">
        <v>3</v>
      </c>
      <c r="AN320">
        <f>_xlfn.XLOOKUP(fSales[[#This Row],[ProductID]],dProduct[ProductID],dProduct[Price])*fSales[[#This Row],[Units]]</f>
        <v>131.85000000000002</v>
      </c>
      <c r="AO320" t="str">
        <f>_xlfn.XLOOKUP(fSales[[#This Row],[ProductID]],dProduct[ProductID],dProduct[Product])</f>
        <v>Quad</v>
      </c>
      <c r="AP320" t="str">
        <f>_xlfn.XLOOKUP(fSales[[#This Row],[ProductID]],dProduct[ProductID],dProduct[Supplier])</f>
        <v>Gel Booms</v>
      </c>
      <c r="AQ320" t="str">
        <f>_xlfn.XLOOKUP(fSales[[#This Row],[SalesRepID]],dSalesRep[SalesRepID],dSalesRep[Region])</f>
        <v>CA</v>
      </c>
    </row>
    <row r="321" spans="36:43" x14ac:dyDescent="0.25">
      <c r="AJ321" s="3">
        <v>45163</v>
      </c>
      <c r="AK321">
        <v>3</v>
      </c>
      <c r="AL321">
        <v>2</v>
      </c>
      <c r="AM321">
        <v>3</v>
      </c>
      <c r="AN321">
        <f>_xlfn.XLOOKUP(fSales[[#This Row],[ProductID]],dProduct[ProductID],dProduct[Price])*fSales[[#This Row],[Units]]</f>
        <v>77.849999999999994</v>
      </c>
      <c r="AO321" t="str">
        <f>_xlfn.XLOOKUP(fSales[[#This Row],[ProductID]],dProduct[ProductID],dProduct[Product])</f>
        <v>Aspen</v>
      </c>
      <c r="AP321" t="str">
        <f>_xlfn.XLOOKUP(fSales[[#This Row],[ProductID]],dProduct[ProductID],dProduct[Supplier])</f>
        <v>Colorado Booms</v>
      </c>
      <c r="AQ321" t="str">
        <f>_xlfn.XLOOKUP(fSales[[#This Row],[SalesRepID]],dSalesRep[SalesRepID],dSalesRep[Region])</f>
        <v>CA</v>
      </c>
    </row>
    <row r="322" spans="36:43" x14ac:dyDescent="0.25">
      <c r="AJ322" s="3">
        <v>44876</v>
      </c>
      <c r="AK322">
        <v>1</v>
      </c>
      <c r="AL322">
        <v>2</v>
      </c>
      <c r="AM322">
        <v>280</v>
      </c>
      <c r="AN322">
        <f>_xlfn.XLOOKUP(fSales[[#This Row],[ProductID]],dProduct[ProductID],dProduct[Price])*fSales[[#This Row],[Units]]</f>
        <v>12306</v>
      </c>
      <c r="AO322" t="str">
        <f>_xlfn.XLOOKUP(fSales[[#This Row],[ProductID]],dProduct[ProductID],dProduct[Product])</f>
        <v>Quad</v>
      </c>
      <c r="AP322" t="str">
        <f>_xlfn.XLOOKUP(fSales[[#This Row],[ProductID]],dProduct[ProductID],dProduct[Supplier])</f>
        <v>Gel Booms</v>
      </c>
      <c r="AQ322" t="str">
        <f>_xlfn.XLOOKUP(fSales[[#This Row],[SalesRepID]],dSalesRep[SalesRepID],dSalesRep[Region])</f>
        <v>CA</v>
      </c>
    </row>
    <row r="323" spans="36:43" x14ac:dyDescent="0.25">
      <c r="AJ323" s="3">
        <v>44502</v>
      </c>
      <c r="AK323">
        <v>2</v>
      </c>
      <c r="AL323">
        <v>3</v>
      </c>
      <c r="AM323">
        <v>70</v>
      </c>
      <c r="AN323">
        <f>_xlfn.XLOOKUP(fSales[[#This Row],[ProductID]],dProduct[ProductID],dProduct[Price])*fSales[[#This Row],[Units]]</f>
        <v>2096.5</v>
      </c>
      <c r="AO323" t="str">
        <f>_xlfn.XLOOKUP(fSales[[#This Row],[ProductID]],dProduct[ProductID],dProduct[Product])</f>
        <v>Carlota</v>
      </c>
      <c r="AP323" t="str">
        <f>_xlfn.XLOOKUP(fSales[[#This Row],[ProductID]],dProduct[ProductID],dProduct[Supplier])</f>
        <v>Gel Booms</v>
      </c>
      <c r="AQ323" t="str">
        <f>_xlfn.XLOOKUP(fSales[[#This Row],[SalesRepID]],dSalesRep[SalesRepID],dSalesRep[Region])</f>
        <v>WA</v>
      </c>
    </row>
    <row r="324" spans="36:43" x14ac:dyDescent="0.25">
      <c r="AJ324" s="3">
        <v>44736</v>
      </c>
      <c r="AK324">
        <v>2</v>
      </c>
      <c r="AL324">
        <v>4</v>
      </c>
      <c r="AM324">
        <v>64</v>
      </c>
      <c r="AN324">
        <f>_xlfn.XLOOKUP(fSales[[#This Row],[ProductID]],dProduct[ProductID],dProduct[Price])*fSales[[#This Row],[Units]]</f>
        <v>1916.8</v>
      </c>
      <c r="AO324" t="str">
        <f>_xlfn.XLOOKUP(fSales[[#This Row],[ProductID]],dProduct[ProductID],dProduct[Product])</f>
        <v>Carlota</v>
      </c>
      <c r="AP324" t="str">
        <f>_xlfn.XLOOKUP(fSales[[#This Row],[ProductID]],dProduct[ProductID],dProduct[Supplier])</f>
        <v>Gel Booms</v>
      </c>
      <c r="AQ324" t="str">
        <f>_xlfn.XLOOKUP(fSales[[#This Row],[SalesRepID]],dSalesRep[SalesRepID],dSalesRep[Region])</f>
        <v>WA</v>
      </c>
    </row>
    <row r="325" spans="36:43" x14ac:dyDescent="0.25">
      <c r="AJ325" s="3">
        <v>44898</v>
      </c>
      <c r="AK325">
        <v>2</v>
      </c>
      <c r="AL325">
        <v>2</v>
      </c>
      <c r="AM325">
        <v>3</v>
      </c>
      <c r="AN325">
        <f>_xlfn.XLOOKUP(fSales[[#This Row],[ProductID]],dProduct[ProductID],dProduct[Price])*fSales[[#This Row],[Units]]</f>
        <v>89.85</v>
      </c>
      <c r="AO325" t="str">
        <f>_xlfn.XLOOKUP(fSales[[#This Row],[ProductID]],dProduct[ProductID],dProduct[Product])</f>
        <v>Carlota</v>
      </c>
      <c r="AP325" t="str">
        <f>_xlfn.XLOOKUP(fSales[[#This Row],[ProductID]],dProduct[ProductID],dProduct[Supplier])</f>
        <v>Gel Booms</v>
      </c>
      <c r="AQ325" t="str">
        <f>_xlfn.XLOOKUP(fSales[[#This Row],[SalesRepID]],dSalesRep[SalesRepID],dSalesRep[Region])</f>
        <v>CA</v>
      </c>
    </row>
    <row r="326" spans="36:43" x14ac:dyDescent="0.25">
      <c r="AJ326" s="3">
        <v>45262</v>
      </c>
      <c r="AK326">
        <v>2</v>
      </c>
      <c r="AL326">
        <v>2</v>
      </c>
      <c r="AM326">
        <v>74</v>
      </c>
      <c r="AN326">
        <f>_xlfn.XLOOKUP(fSales[[#This Row],[ProductID]],dProduct[ProductID],dProduct[Price])*fSales[[#This Row],[Units]]</f>
        <v>2216.2999999999997</v>
      </c>
      <c r="AO326" t="str">
        <f>_xlfn.XLOOKUP(fSales[[#This Row],[ProductID]],dProduct[ProductID],dProduct[Product])</f>
        <v>Carlota</v>
      </c>
      <c r="AP326" t="str">
        <f>_xlfn.XLOOKUP(fSales[[#This Row],[ProductID]],dProduct[ProductID],dProduct[Supplier])</f>
        <v>Gel Booms</v>
      </c>
      <c r="AQ326" t="str">
        <f>_xlfn.XLOOKUP(fSales[[#This Row],[SalesRepID]],dSalesRep[SalesRepID],dSalesRep[Region])</f>
        <v>CA</v>
      </c>
    </row>
    <row r="327" spans="36:43" x14ac:dyDescent="0.25">
      <c r="AJ327" s="3">
        <v>44401</v>
      </c>
      <c r="AK327">
        <v>2</v>
      </c>
      <c r="AL327">
        <v>3</v>
      </c>
      <c r="AM327">
        <v>5</v>
      </c>
      <c r="AN327">
        <f>_xlfn.XLOOKUP(fSales[[#This Row],[ProductID]],dProduct[ProductID],dProduct[Price])*fSales[[#This Row],[Units]]</f>
        <v>149.75</v>
      </c>
      <c r="AO327" t="str">
        <f>_xlfn.XLOOKUP(fSales[[#This Row],[ProductID]],dProduct[ProductID],dProduct[Product])</f>
        <v>Carlota</v>
      </c>
      <c r="AP327" t="str">
        <f>_xlfn.XLOOKUP(fSales[[#This Row],[ProductID]],dProduct[ProductID],dProduct[Supplier])</f>
        <v>Gel Booms</v>
      </c>
      <c r="AQ327" t="str">
        <f>_xlfn.XLOOKUP(fSales[[#This Row],[SalesRepID]],dSalesRep[SalesRepID],dSalesRep[Region])</f>
        <v>WA</v>
      </c>
    </row>
    <row r="328" spans="36:43" x14ac:dyDescent="0.25">
      <c r="AJ328" s="3">
        <v>45015</v>
      </c>
      <c r="AK328">
        <v>2</v>
      </c>
      <c r="AL328">
        <v>2</v>
      </c>
      <c r="AM328">
        <v>45</v>
      </c>
      <c r="AN328">
        <f>_xlfn.XLOOKUP(fSales[[#This Row],[ProductID]],dProduct[ProductID],dProduct[Price])*fSales[[#This Row],[Units]]</f>
        <v>1347.75</v>
      </c>
      <c r="AO328" t="str">
        <f>_xlfn.XLOOKUP(fSales[[#This Row],[ProductID]],dProduct[ProductID],dProduct[Product])</f>
        <v>Carlota</v>
      </c>
      <c r="AP328" t="str">
        <f>_xlfn.XLOOKUP(fSales[[#This Row],[ProductID]],dProduct[ProductID],dProduct[Supplier])</f>
        <v>Gel Booms</v>
      </c>
      <c r="AQ328" t="str">
        <f>_xlfn.XLOOKUP(fSales[[#This Row],[SalesRepID]],dSalesRep[SalesRepID],dSalesRep[Region])</f>
        <v>CA</v>
      </c>
    </row>
    <row r="329" spans="36:43" x14ac:dyDescent="0.25">
      <c r="AJ329" s="3">
        <v>44299</v>
      </c>
      <c r="AK329">
        <v>1</v>
      </c>
      <c r="AL329">
        <v>2</v>
      </c>
      <c r="AM329">
        <v>39</v>
      </c>
      <c r="AN329">
        <f>_xlfn.XLOOKUP(fSales[[#This Row],[ProductID]],dProduct[ProductID],dProduct[Price])*fSales[[#This Row],[Units]]</f>
        <v>1714.0500000000002</v>
      </c>
      <c r="AO329" t="str">
        <f>_xlfn.XLOOKUP(fSales[[#This Row],[ProductID]],dProduct[ProductID],dProduct[Product])</f>
        <v>Quad</v>
      </c>
      <c r="AP329" t="str">
        <f>_xlfn.XLOOKUP(fSales[[#This Row],[ProductID]],dProduct[ProductID],dProduct[Supplier])</f>
        <v>Gel Booms</v>
      </c>
      <c r="AQ329" t="str">
        <f>_xlfn.XLOOKUP(fSales[[#This Row],[SalesRepID]],dSalesRep[SalesRepID],dSalesRep[Region])</f>
        <v>CA</v>
      </c>
    </row>
    <row r="330" spans="36:43" x14ac:dyDescent="0.25">
      <c r="AJ330" s="3">
        <v>44868</v>
      </c>
      <c r="AK330">
        <v>2</v>
      </c>
      <c r="AL330">
        <v>2</v>
      </c>
      <c r="AM330">
        <v>1</v>
      </c>
      <c r="AN330">
        <f>_xlfn.XLOOKUP(fSales[[#This Row],[ProductID]],dProduct[ProductID],dProduct[Price])*fSales[[#This Row],[Units]]</f>
        <v>29.95</v>
      </c>
      <c r="AO330" t="str">
        <f>_xlfn.XLOOKUP(fSales[[#This Row],[ProductID]],dProduct[ProductID],dProduct[Product])</f>
        <v>Carlota</v>
      </c>
      <c r="AP330" t="str">
        <f>_xlfn.XLOOKUP(fSales[[#This Row],[ProductID]],dProduct[ProductID],dProduct[Supplier])</f>
        <v>Gel Booms</v>
      </c>
      <c r="AQ330" t="str">
        <f>_xlfn.XLOOKUP(fSales[[#This Row],[SalesRepID]],dSalesRep[SalesRepID],dSalesRep[Region])</f>
        <v>CA</v>
      </c>
    </row>
    <row r="331" spans="36:43" x14ac:dyDescent="0.25">
      <c r="AJ331" s="3">
        <v>45272</v>
      </c>
      <c r="AK331">
        <v>2</v>
      </c>
      <c r="AL331">
        <v>2</v>
      </c>
      <c r="AM331">
        <v>291</v>
      </c>
      <c r="AN331">
        <f>_xlfn.XLOOKUP(fSales[[#This Row],[ProductID]],dProduct[ProductID],dProduct[Price])*fSales[[#This Row],[Units]]</f>
        <v>8715.4499999999989</v>
      </c>
      <c r="AO331" t="str">
        <f>_xlfn.XLOOKUP(fSales[[#This Row],[ProductID]],dProduct[ProductID],dProduct[Product])</f>
        <v>Carlota</v>
      </c>
      <c r="AP331" t="str">
        <f>_xlfn.XLOOKUP(fSales[[#This Row],[ProductID]],dProduct[ProductID],dProduct[Supplier])</f>
        <v>Gel Booms</v>
      </c>
      <c r="AQ331" t="str">
        <f>_xlfn.XLOOKUP(fSales[[#This Row],[SalesRepID]],dSalesRep[SalesRepID],dSalesRep[Region])</f>
        <v>CA</v>
      </c>
    </row>
    <row r="332" spans="36:43" x14ac:dyDescent="0.25">
      <c r="AJ332" s="3">
        <v>44294</v>
      </c>
      <c r="AK332">
        <v>2</v>
      </c>
      <c r="AL332">
        <v>4</v>
      </c>
      <c r="AM332">
        <v>5</v>
      </c>
      <c r="AN332">
        <f>_xlfn.XLOOKUP(fSales[[#This Row],[ProductID]],dProduct[ProductID],dProduct[Price])*fSales[[#This Row],[Units]]</f>
        <v>149.75</v>
      </c>
      <c r="AO332" t="str">
        <f>_xlfn.XLOOKUP(fSales[[#This Row],[ProductID]],dProduct[ProductID],dProduct[Product])</f>
        <v>Carlota</v>
      </c>
      <c r="AP332" t="str">
        <f>_xlfn.XLOOKUP(fSales[[#This Row],[ProductID]],dProduct[ProductID],dProduct[Supplier])</f>
        <v>Gel Booms</v>
      </c>
      <c r="AQ332" t="str">
        <f>_xlfn.XLOOKUP(fSales[[#This Row],[SalesRepID]],dSalesRep[SalesRepID],dSalesRep[Region])</f>
        <v>WA</v>
      </c>
    </row>
    <row r="333" spans="36:43" x14ac:dyDescent="0.25">
      <c r="AJ333" s="3">
        <v>45110</v>
      </c>
      <c r="AK333">
        <v>2</v>
      </c>
      <c r="AL333">
        <v>2</v>
      </c>
      <c r="AM333">
        <v>5</v>
      </c>
      <c r="AN333">
        <f>_xlfn.XLOOKUP(fSales[[#This Row],[ProductID]],dProduct[ProductID],dProduct[Price])*fSales[[#This Row],[Units]]</f>
        <v>149.75</v>
      </c>
      <c r="AO333" t="str">
        <f>_xlfn.XLOOKUP(fSales[[#This Row],[ProductID]],dProduct[ProductID],dProduct[Product])</f>
        <v>Carlota</v>
      </c>
      <c r="AP333" t="str">
        <f>_xlfn.XLOOKUP(fSales[[#This Row],[ProductID]],dProduct[ProductID],dProduct[Supplier])</f>
        <v>Gel Booms</v>
      </c>
      <c r="AQ333" t="str">
        <f>_xlfn.XLOOKUP(fSales[[#This Row],[SalesRepID]],dSalesRep[SalesRepID],dSalesRep[Region])</f>
        <v>CA</v>
      </c>
    </row>
    <row r="334" spans="36:43" x14ac:dyDescent="0.25">
      <c r="AJ334" s="3">
        <v>45263</v>
      </c>
      <c r="AK334">
        <v>3</v>
      </c>
      <c r="AL334">
        <v>4</v>
      </c>
      <c r="AM334">
        <v>234</v>
      </c>
      <c r="AN334">
        <f>_xlfn.XLOOKUP(fSales[[#This Row],[ProductID]],dProduct[ProductID],dProduct[Price])*fSales[[#This Row],[Units]]</f>
        <v>6072.3</v>
      </c>
      <c r="AO334" t="str">
        <f>_xlfn.XLOOKUP(fSales[[#This Row],[ProductID]],dProduct[ProductID],dProduct[Product])</f>
        <v>Aspen</v>
      </c>
      <c r="AP334" t="str">
        <f>_xlfn.XLOOKUP(fSales[[#This Row],[ProductID]],dProduct[ProductID],dProduct[Supplier])</f>
        <v>Colorado Booms</v>
      </c>
      <c r="AQ334" t="str">
        <f>_xlfn.XLOOKUP(fSales[[#This Row],[SalesRepID]],dSalesRep[SalesRepID],dSalesRep[Region])</f>
        <v>WA</v>
      </c>
    </row>
    <row r="335" spans="36:43" x14ac:dyDescent="0.25">
      <c r="AJ335" s="3">
        <v>44779</v>
      </c>
      <c r="AK335">
        <v>4</v>
      </c>
      <c r="AL335">
        <v>4</v>
      </c>
      <c r="AM335">
        <v>88</v>
      </c>
      <c r="AN335">
        <f>_xlfn.XLOOKUP(fSales[[#This Row],[ProductID]],dProduct[ProductID],dProduct[Price])*fSales[[#This Row],[Units]]</f>
        <v>2107.6</v>
      </c>
      <c r="AO335" t="str">
        <f>_xlfn.XLOOKUP(fSales[[#This Row],[ProductID]],dProduct[ProductID],dProduct[Product])</f>
        <v>Yanaki</v>
      </c>
      <c r="AP335" t="str">
        <f>_xlfn.XLOOKUP(fSales[[#This Row],[ProductID]],dProduct[ProductID],dProduct[Supplier])</f>
        <v>Colorado Booms</v>
      </c>
      <c r="AQ335" t="str">
        <f>_xlfn.XLOOKUP(fSales[[#This Row],[SalesRepID]],dSalesRep[SalesRepID],dSalesRep[Region])</f>
        <v>WA</v>
      </c>
    </row>
    <row r="336" spans="36:43" x14ac:dyDescent="0.25">
      <c r="AJ336" s="3">
        <v>44408</v>
      </c>
      <c r="AK336">
        <v>2</v>
      </c>
      <c r="AL336">
        <v>3</v>
      </c>
      <c r="AM336">
        <v>215</v>
      </c>
      <c r="AN336">
        <f>_xlfn.XLOOKUP(fSales[[#This Row],[ProductID]],dProduct[ProductID],dProduct[Price])*fSales[[#This Row],[Units]]</f>
        <v>6439.25</v>
      </c>
      <c r="AO336" t="str">
        <f>_xlfn.XLOOKUP(fSales[[#This Row],[ProductID]],dProduct[ProductID],dProduct[Product])</f>
        <v>Carlota</v>
      </c>
      <c r="AP336" t="str">
        <f>_xlfn.XLOOKUP(fSales[[#This Row],[ProductID]],dProduct[ProductID],dProduct[Supplier])</f>
        <v>Gel Booms</v>
      </c>
      <c r="AQ336" t="str">
        <f>_xlfn.XLOOKUP(fSales[[#This Row],[SalesRepID]],dSalesRep[SalesRepID],dSalesRep[Region])</f>
        <v>WA</v>
      </c>
    </row>
    <row r="337" spans="36:43" x14ac:dyDescent="0.25">
      <c r="AJ337" s="3">
        <v>44611</v>
      </c>
      <c r="AK337">
        <v>3</v>
      </c>
      <c r="AL337">
        <v>3</v>
      </c>
      <c r="AM337">
        <v>74</v>
      </c>
      <c r="AN337">
        <f>_xlfn.XLOOKUP(fSales[[#This Row],[ProductID]],dProduct[ProductID],dProduct[Price])*fSales[[#This Row],[Units]]</f>
        <v>1920.3</v>
      </c>
      <c r="AO337" t="str">
        <f>_xlfn.XLOOKUP(fSales[[#This Row],[ProductID]],dProduct[ProductID],dProduct[Product])</f>
        <v>Aspen</v>
      </c>
      <c r="AP337" t="str">
        <f>_xlfn.XLOOKUP(fSales[[#This Row],[ProductID]],dProduct[ProductID],dProduct[Supplier])</f>
        <v>Colorado Booms</v>
      </c>
      <c r="AQ337" t="str">
        <f>_xlfn.XLOOKUP(fSales[[#This Row],[SalesRepID]],dSalesRep[SalesRepID],dSalesRep[Region])</f>
        <v>WA</v>
      </c>
    </row>
    <row r="338" spans="36:43" x14ac:dyDescent="0.25">
      <c r="AJ338" s="3">
        <v>45123</v>
      </c>
      <c r="AK338">
        <v>2</v>
      </c>
      <c r="AL338">
        <v>3</v>
      </c>
      <c r="AM338">
        <v>115</v>
      </c>
      <c r="AN338">
        <f>_xlfn.XLOOKUP(fSales[[#This Row],[ProductID]],dProduct[ProductID],dProduct[Price])*fSales[[#This Row],[Units]]</f>
        <v>3444.25</v>
      </c>
      <c r="AO338" t="str">
        <f>_xlfn.XLOOKUP(fSales[[#This Row],[ProductID]],dProduct[ProductID],dProduct[Product])</f>
        <v>Carlota</v>
      </c>
      <c r="AP338" t="str">
        <f>_xlfn.XLOOKUP(fSales[[#This Row],[ProductID]],dProduct[ProductID],dProduct[Supplier])</f>
        <v>Gel Booms</v>
      </c>
      <c r="AQ338" t="str">
        <f>_xlfn.XLOOKUP(fSales[[#This Row],[SalesRepID]],dSalesRep[SalesRepID],dSalesRep[Region])</f>
        <v>WA</v>
      </c>
    </row>
    <row r="339" spans="36:43" x14ac:dyDescent="0.25">
      <c r="AJ339" s="3">
        <v>45274</v>
      </c>
      <c r="AK339">
        <v>2</v>
      </c>
      <c r="AL339">
        <v>4</v>
      </c>
      <c r="AM339">
        <v>93</v>
      </c>
      <c r="AN339">
        <f>_xlfn.XLOOKUP(fSales[[#This Row],[ProductID]],dProduct[ProductID],dProduct[Price])*fSales[[#This Row],[Units]]</f>
        <v>2785.35</v>
      </c>
      <c r="AO339" t="str">
        <f>_xlfn.XLOOKUP(fSales[[#This Row],[ProductID]],dProduct[ProductID],dProduct[Product])</f>
        <v>Carlota</v>
      </c>
      <c r="AP339" t="str">
        <f>_xlfn.XLOOKUP(fSales[[#This Row],[ProductID]],dProduct[ProductID],dProduct[Supplier])</f>
        <v>Gel Booms</v>
      </c>
      <c r="AQ339" t="str">
        <f>_xlfn.XLOOKUP(fSales[[#This Row],[SalesRepID]],dSalesRep[SalesRepID],dSalesRep[Region])</f>
        <v>WA</v>
      </c>
    </row>
    <row r="340" spans="36:43" x14ac:dyDescent="0.25">
      <c r="AJ340" s="3">
        <v>44828</v>
      </c>
      <c r="AK340">
        <v>2</v>
      </c>
      <c r="AL340">
        <v>1</v>
      </c>
      <c r="AM340">
        <v>153</v>
      </c>
      <c r="AN340">
        <f>_xlfn.XLOOKUP(fSales[[#This Row],[ProductID]],dProduct[ProductID],dProduct[Price])*fSales[[#This Row],[Units]]</f>
        <v>4582.3499999999995</v>
      </c>
      <c r="AO340" t="str">
        <f>_xlfn.XLOOKUP(fSales[[#This Row],[ProductID]],dProduct[ProductID],dProduct[Product])</f>
        <v>Carlota</v>
      </c>
      <c r="AP340" t="str">
        <f>_xlfn.XLOOKUP(fSales[[#This Row],[ProductID]],dProduct[ProductID],dProduct[Supplier])</f>
        <v>Gel Booms</v>
      </c>
      <c r="AQ340" t="str">
        <f>_xlfn.XLOOKUP(fSales[[#This Row],[SalesRepID]],dSalesRep[SalesRepID],dSalesRep[Region])</f>
        <v>CA</v>
      </c>
    </row>
    <row r="341" spans="36:43" x14ac:dyDescent="0.25">
      <c r="AJ341" s="3">
        <v>44545</v>
      </c>
      <c r="AK341">
        <v>2</v>
      </c>
      <c r="AL341">
        <v>4</v>
      </c>
      <c r="AM341">
        <v>95</v>
      </c>
      <c r="AN341">
        <f>_xlfn.XLOOKUP(fSales[[#This Row],[ProductID]],dProduct[ProductID],dProduct[Price])*fSales[[#This Row],[Units]]</f>
        <v>2845.25</v>
      </c>
      <c r="AO341" t="str">
        <f>_xlfn.XLOOKUP(fSales[[#This Row],[ProductID]],dProduct[ProductID],dProduct[Product])</f>
        <v>Carlota</v>
      </c>
      <c r="AP341" t="str">
        <f>_xlfn.XLOOKUP(fSales[[#This Row],[ProductID]],dProduct[ProductID],dProduct[Supplier])</f>
        <v>Gel Booms</v>
      </c>
      <c r="AQ341" t="str">
        <f>_xlfn.XLOOKUP(fSales[[#This Row],[SalesRepID]],dSalesRep[SalesRepID],dSalesRep[Region])</f>
        <v>WA</v>
      </c>
    </row>
    <row r="342" spans="36:43" x14ac:dyDescent="0.25">
      <c r="AJ342" s="3">
        <v>44546</v>
      </c>
      <c r="AK342">
        <v>3</v>
      </c>
      <c r="AL342">
        <v>2</v>
      </c>
      <c r="AM342">
        <v>101</v>
      </c>
      <c r="AN342">
        <f>_xlfn.XLOOKUP(fSales[[#This Row],[ProductID]],dProduct[ProductID],dProduct[Price])*fSales[[#This Row],[Units]]</f>
        <v>2620.9499999999998</v>
      </c>
      <c r="AO342" t="str">
        <f>_xlfn.XLOOKUP(fSales[[#This Row],[ProductID]],dProduct[ProductID],dProduct[Product])</f>
        <v>Aspen</v>
      </c>
      <c r="AP342" t="str">
        <f>_xlfn.XLOOKUP(fSales[[#This Row],[ProductID]],dProduct[ProductID],dProduct[Supplier])</f>
        <v>Colorado Booms</v>
      </c>
      <c r="AQ342" t="str">
        <f>_xlfn.XLOOKUP(fSales[[#This Row],[SalesRepID]],dSalesRep[SalesRepID],dSalesRep[Region])</f>
        <v>CA</v>
      </c>
    </row>
    <row r="343" spans="36:43" x14ac:dyDescent="0.25">
      <c r="AJ343" s="3">
        <v>44911</v>
      </c>
      <c r="AK343">
        <v>2</v>
      </c>
      <c r="AL343">
        <v>3</v>
      </c>
      <c r="AM343">
        <v>114</v>
      </c>
      <c r="AN343">
        <f>_xlfn.XLOOKUP(fSales[[#This Row],[ProductID]],dProduct[ProductID],dProduct[Price])*fSales[[#This Row],[Units]]</f>
        <v>3414.2999999999997</v>
      </c>
      <c r="AO343" t="str">
        <f>_xlfn.XLOOKUP(fSales[[#This Row],[ProductID]],dProduct[ProductID],dProduct[Product])</f>
        <v>Carlota</v>
      </c>
      <c r="AP343" t="str">
        <f>_xlfn.XLOOKUP(fSales[[#This Row],[ProductID]],dProduct[ProductID],dProduct[Supplier])</f>
        <v>Gel Booms</v>
      </c>
      <c r="AQ343" t="str">
        <f>_xlfn.XLOOKUP(fSales[[#This Row],[SalesRepID]],dSalesRep[SalesRepID],dSalesRep[Region])</f>
        <v>WA</v>
      </c>
    </row>
    <row r="344" spans="36:43" x14ac:dyDescent="0.25">
      <c r="AJ344" s="3">
        <v>44558</v>
      </c>
      <c r="AK344">
        <v>4</v>
      </c>
      <c r="AL344">
        <v>4</v>
      </c>
      <c r="AM344">
        <v>40</v>
      </c>
      <c r="AN344">
        <f>_xlfn.XLOOKUP(fSales[[#This Row],[ProductID]],dProduct[ProductID],dProduct[Price])*fSales[[#This Row],[Units]]</f>
        <v>958</v>
      </c>
      <c r="AO344" t="str">
        <f>_xlfn.XLOOKUP(fSales[[#This Row],[ProductID]],dProduct[ProductID],dProduct[Product])</f>
        <v>Yanaki</v>
      </c>
      <c r="AP344" t="str">
        <f>_xlfn.XLOOKUP(fSales[[#This Row],[ProductID]],dProduct[ProductID],dProduct[Supplier])</f>
        <v>Colorado Booms</v>
      </c>
      <c r="AQ344" t="str">
        <f>_xlfn.XLOOKUP(fSales[[#This Row],[SalesRepID]],dSalesRep[SalesRepID],dSalesRep[Region])</f>
        <v>WA</v>
      </c>
    </row>
    <row r="345" spans="36:43" x14ac:dyDescent="0.25">
      <c r="AJ345" s="3">
        <v>44926</v>
      </c>
      <c r="AK345">
        <v>3</v>
      </c>
      <c r="AL345">
        <v>4</v>
      </c>
      <c r="AM345">
        <v>2</v>
      </c>
      <c r="AN345">
        <f>_xlfn.XLOOKUP(fSales[[#This Row],[ProductID]],dProduct[ProductID],dProduct[Price])*fSales[[#This Row],[Units]]</f>
        <v>51.9</v>
      </c>
      <c r="AO345" t="str">
        <f>_xlfn.XLOOKUP(fSales[[#This Row],[ProductID]],dProduct[ProductID],dProduct[Product])</f>
        <v>Aspen</v>
      </c>
      <c r="AP345" t="str">
        <f>_xlfn.XLOOKUP(fSales[[#This Row],[ProductID]],dProduct[ProductID],dProduct[Supplier])</f>
        <v>Colorado Booms</v>
      </c>
      <c r="AQ345" t="str">
        <f>_xlfn.XLOOKUP(fSales[[#This Row],[SalesRepID]],dSalesRep[SalesRepID],dSalesRep[Region])</f>
        <v>WA</v>
      </c>
    </row>
    <row r="346" spans="36:43" x14ac:dyDescent="0.25">
      <c r="AJ346" s="3">
        <v>45261</v>
      </c>
      <c r="AK346">
        <v>2</v>
      </c>
      <c r="AL346">
        <v>4</v>
      </c>
      <c r="AM346">
        <v>83</v>
      </c>
      <c r="AN346">
        <f>_xlfn.XLOOKUP(fSales[[#This Row],[ProductID]],dProduct[ProductID],dProduct[Price])*fSales[[#This Row],[Units]]</f>
        <v>2485.85</v>
      </c>
      <c r="AO346" t="str">
        <f>_xlfn.XLOOKUP(fSales[[#This Row],[ProductID]],dProduct[ProductID],dProduct[Product])</f>
        <v>Carlota</v>
      </c>
      <c r="AP346" t="str">
        <f>_xlfn.XLOOKUP(fSales[[#This Row],[ProductID]],dProduct[ProductID],dProduct[Supplier])</f>
        <v>Gel Booms</v>
      </c>
      <c r="AQ346" t="str">
        <f>_xlfn.XLOOKUP(fSales[[#This Row],[SalesRepID]],dSalesRep[SalesRepID],dSalesRep[Region])</f>
        <v>WA</v>
      </c>
    </row>
    <row r="347" spans="36:43" x14ac:dyDescent="0.25">
      <c r="AJ347" s="3">
        <v>45243</v>
      </c>
      <c r="AK347">
        <v>2</v>
      </c>
      <c r="AL347">
        <v>3</v>
      </c>
      <c r="AM347">
        <v>183</v>
      </c>
      <c r="AN347">
        <f>_xlfn.XLOOKUP(fSales[[#This Row],[ProductID]],dProduct[ProductID],dProduct[Price])*fSales[[#This Row],[Units]]</f>
        <v>5480.8499999999995</v>
      </c>
      <c r="AO347" t="str">
        <f>_xlfn.XLOOKUP(fSales[[#This Row],[ProductID]],dProduct[ProductID],dProduct[Product])</f>
        <v>Carlota</v>
      </c>
      <c r="AP347" t="str">
        <f>_xlfn.XLOOKUP(fSales[[#This Row],[ProductID]],dProduct[ProductID],dProduct[Supplier])</f>
        <v>Gel Booms</v>
      </c>
      <c r="AQ347" t="str">
        <f>_xlfn.XLOOKUP(fSales[[#This Row],[SalesRepID]],dSalesRep[SalesRepID],dSalesRep[Region])</f>
        <v>WA</v>
      </c>
    </row>
    <row r="348" spans="36:43" x14ac:dyDescent="0.25">
      <c r="AJ348" s="3">
        <v>44923</v>
      </c>
      <c r="AK348">
        <v>2</v>
      </c>
      <c r="AL348">
        <v>4</v>
      </c>
      <c r="AM348">
        <v>4</v>
      </c>
      <c r="AN348">
        <f>_xlfn.XLOOKUP(fSales[[#This Row],[ProductID]],dProduct[ProductID],dProduct[Price])*fSales[[#This Row],[Units]]</f>
        <v>119.8</v>
      </c>
      <c r="AO348" t="str">
        <f>_xlfn.XLOOKUP(fSales[[#This Row],[ProductID]],dProduct[ProductID],dProduct[Product])</f>
        <v>Carlota</v>
      </c>
      <c r="AP348" t="str">
        <f>_xlfn.XLOOKUP(fSales[[#This Row],[ProductID]],dProduct[ProductID],dProduct[Supplier])</f>
        <v>Gel Booms</v>
      </c>
      <c r="AQ348" t="str">
        <f>_xlfn.XLOOKUP(fSales[[#This Row],[SalesRepID]],dSalesRep[SalesRepID],dSalesRep[Region])</f>
        <v>WA</v>
      </c>
    </row>
    <row r="349" spans="36:43" x14ac:dyDescent="0.25">
      <c r="AJ349" s="3">
        <v>44755</v>
      </c>
      <c r="AK349">
        <v>4</v>
      </c>
      <c r="AL349">
        <v>4</v>
      </c>
      <c r="AM349">
        <v>24</v>
      </c>
      <c r="AN349">
        <f>_xlfn.XLOOKUP(fSales[[#This Row],[ProductID]],dProduct[ProductID],dProduct[Price])*fSales[[#This Row],[Units]]</f>
        <v>574.79999999999995</v>
      </c>
      <c r="AO349" t="str">
        <f>_xlfn.XLOOKUP(fSales[[#This Row],[ProductID]],dProduct[ProductID],dProduct[Product])</f>
        <v>Yanaki</v>
      </c>
      <c r="AP349" t="str">
        <f>_xlfn.XLOOKUP(fSales[[#This Row],[ProductID]],dProduct[ProductID],dProduct[Supplier])</f>
        <v>Colorado Booms</v>
      </c>
      <c r="AQ349" t="str">
        <f>_xlfn.XLOOKUP(fSales[[#This Row],[SalesRepID]],dSalesRep[SalesRepID],dSalesRep[Region])</f>
        <v>WA</v>
      </c>
    </row>
    <row r="350" spans="36:43" x14ac:dyDescent="0.25">
      <c r="AJ350" s="3">
        <v>44588</v>
      </c>
      <c r="AK350">
        <v>2</v>
      </c>
      <c r="AL350">
        <v>4</v>
      </c>
      <c r="AM350">
        <v>4</v>
      </c>
      <c r="AN350">
        <f>_xlfn.XLOOKUP(fSales[[#This Row],[ProductID]],dProduct[ProductID],dProduct[Price])*fSales[[#This Row],[Units]]</f>
        <v>119.8</v>
      </c>
      <c r="AO350" t="str">
        <f>_xlfn.XLOOKUP(fSales[[#This Row],[ProductID]],dProduct[ProductID],dProduct[Product])</f>
        <v>Carlota</v>
      </c>
      <c r="AP350" t="str">
        <f>_xlfn.XLOOKUP(fSales[[#This Row],[ProductID]],dProduct[ProductID],dProduct[Supplier])</f>
        <v>Gel Booms</v>
      </c>
      <c r="AQ350" t="str">
        <f>_xlfn.XLOOKUP(fSales[[#This Row],[SalesRepID]],dSalesRep[SalesRepID],dSalesRep[Region])</f>
        <v>WA</v>
      </c>
    </row>
    <row r="351" spans="36:43" x14ac:dyDescent="0.25">
      <c r="AJ351" s="3">
        <v>45204</v>
      </c>
      <c r="AK351">
        <v>2</v>
      </c>
      <c r="AL351">
        <v>4</v>
      </c>
      <c r="AM351">
        <v>3</v>
      </c>
      <c r="AN351">
        <f>_xlfn.XLOOKUP(fSales[[#This Row],[ProductID]],dProduct[ProductID],dProduct[Price])*fSales[[#This Row],[Units]]</f>
        <v>89.85</v>
      </c>
      <c r="AO351" t="str">
        <f>_xlfn.XLOOKUP(fSales[[#This Row],[ProductID]],dProduct[ProductID],dProduct[Product])</f>
        <v>Carlota</v>
      </c>
      <c r="AP351" t="str">
        <f>_xlfn.XLOOKUP(fSales[[#This Row],[ProductID]],dProduct[ProductID],dProduct[Supplier])</f>
        <v>Gel Booms</v>
      </c>
      <c r="AQ351" t="str">
        <f>_xlfn.XLOOKUP(fSales[[#This Row],[SalesRepID]],dSalesRep[SalesRepID],dSalesRep[Region])</f>
        <v>WA</v>
      </c>
    </row>
    <row r="352" spans="36:43" x14ac:dyDescent="0.25">
      <c r="AJ352" s="3">
        <v>45284</v>
      </c>
      <c r="AK352">
        <v>3</v>
      </c>
      <c r="AL352">
        <v>4</v>
      </c>
      <c r="AM352">
        <v>1</v>
      </c>
      <c r="AN352">
        <f>_xlfn.XLOOKUP(fSales[[#This Row],[ProductID]],dProduct[ProductID],dProduct[Price])*fSales[[#This Row],[Units]]</f>
        <v>25.95</v>
      </c>
      <c r="AO352" t="str">
        <f>_xlfn.XLOOKUP(fSales[[#This Row],[ProductID]],dProduct[ProductID],dProduct[Product])</f>
        <v>Aspen</v>
      </c>
      <c r="AP352" t="str">
        <f>_xlfn.XLOOKUP(fSales[[#This Row],[ProductID]],dProduct[ProductID],dProduct[Supplier])</f>
        <v>Colorado Booms</v>
      </c>
      <c r="AQ352" t="str">
        <f>_xlfn.XLOOKUP(fSales[[#This Row],[SalesRepID]],dSalesRep[SalesRepID],dSalesRep[Region])</f>
        <v>WA</v>
      </c>
    </row>
    <row r="353" spans="36:43" x14ac:dyDescent="0.25">
      <c r="AJ353" s="3">
        <v>44529</v>
      </c>
      <c r="AK353">
        <v>2</v>
      </c>
      <c r="AL353">
        <v>2</v>
      </c>
      <c r="AM353">
        <v>60</v>
      </c>
      <c r="AN353">
        <f>_xlfn.XLOOKUP(fSales[[#This Row],[ProductID]],dProduct[ProductID],dProduct[Price])*fSales[[#This Row],[Units]]</f>
        <v>1797</v>
      </c>
      <c r="AO353" t="str">
        <f>_xlfn.XLOOKUP(fSales[[#This Row],[ProductID]],dProduct[ProductID],dProduct[Product])</f>
        <v>Carlota</v>
      </c>
      <c r="AP353" t="str">
        <f>_xlfn.XLOOKUP(fSales[[#This Row],[ProductID]],dProduct[ProductID],dProduct[Supplier])</f>
        <v>Gel Booms</v>
      </c>
      <c r="AQ353" t="str">
        <f>_xlfn.XLOOKUP(fSales[[#This Row],[SalesRepID]],dSalesRep[SalesRepID],dSalesRep[Region])</f>
        <v>CA</v>
      </c>
    </row>
    <row r="354" spans="36:43" x14ac:dyDescent="0.25">
      <c r="AJ354" s="3">
        <v>45251</v>
      </c>
      <c r="AK354">
        <v>4</v>
      </c>
      <c r="AL354">
        <v>4</v>
      </c>
      <c r="AM354">
        <v>1</v>
      </c>
      <c r="AN354">
        <f>_xlfn.XLOOKUP(fSales[[#This Row],[ProductID]],dProduct[ProductID],dProduct[Price])*fSales[[#This Row],[Units]]</f>
        <v>23.95</v>
      </c>
      <c r="AO354" t="str">
        <f>_xlfn.XLOOKUP(fSales[[#This Row],[ProductID]],dProduct[ProductID],dProduct[Product])</f>
        <v>Yanaki</v>
      </c>
      <c r="AP354" t="str">
        <f>_xlfn.XLOOKUP(fSales[[#This Row],[ProductID]],dProduct[ProductID],dProduct[Supplier])</f>
        <v>Colorado Booms</v>
      </c>
      <c r="AQ354" t="str">
        <f>_xlfn.XLOOKUP(fSales[[#This Row],[SalesRepID]],dSalesRep[SalesRepID],dSalesRep[Region])</f>
        <v>WA</v>
      </c>
    </row>
    <row r="355" spans="36:43" x14ac:dyDescent="0.25">
      <c r="AJ355" s="3">
        <v>45074</v>
      </c>
      <c r="AK355">
        <v>1</v>
      </c>
      <c r="AL355">
        <v>2</v>
      </c>
      <c r="AM355">
        <v>123</v>
      </c>
      <c r="AN355">
        <f>_xlfn.XLOOKUP(fSales[[#This Row],[ProductID]],dProduct[ProductID],dProduct[Price])*fSales[[#This Row],[Units]]</f>
        <v>5405.85</v>
      </c>
      <c r="AO355" t="str">
        <f>_xlfn.XLOOKUP(fSales[[#This Row],[ProductID]],dProduct[ProductID],dProduct[Product])</f>
        <v>Quad</v>
      </c>
      <c r="AP355" t="str">
        <f>_xlfn.XLOOKUP(fSales[[#This Row],[ProductID]],dProduct[ProductID],dProduct[Supplier])</f>
        <v>Gel Booms</v>
      </c>
      <c r="AQ355" t="str">
        <f>_xlfn.XLOOKUP(fSales[[#This Row],[SalesRepID]],dSalesRep[SalesRepID],dSalesRep[Region])</f>
        <v>CA</v>
      </c>
    </row>
    <row r="356" spans="36:43" x14ac:dyDescent="0.25">
      <c r="AJ356" s="3">
        <v>45254</v>
      </c>
      <c r="AK356">
        <v>2</v>
      </c>
      <c r="AL356">
        <v>4</v>
      </c>
      <c r="AM356">
        <v>1</v>
      </c>
      <c r="AN356">
        <f>_xlfn.XLOOKUP(fSales[[#This Row],[ProductID]],dProduct[ProductID],dProduct[Price])*fSales[[#This Row],[Units]]</f>
        <v>29.95</v>
      </c>
      <c r="AO356" t="str">
        <f>_xlfn.XLOOKUP(fSales[[#This Row],[ProductID]],dProduct[ProductID],dProduct[Product])</f>
        <v>Carlota</v>
      </c>
      <c r="AP356" t="str">
        <f>_xlfn.XLOOKUP(fSales[[#This Row],[ProductID]],dProduct[ProductID],dProduct[Supplier])</f>
        <v>Gel Booms</v>
      </c>
      <c r="AQ356" t="str">
        <f>_xlfn.XLOOKUP(fSales[[#This Row],[SalesRepID]],dSalesRep[SalesRepID],dSalesRep[Region])</f>
        <v>WA</v>
      </c>
    </row>
    <row r="357" spans="36:43" x14ac:dyDescent="0.25">
      <c r="AJ357" s="3">
        <v>45042</v>
      </c>
      <c r="AK357">
        <v>3</v>
      </c>
      <c r="AL357">
        <v>3</v>
      </c>
      <c r="AM357">
        <v>114</v>
      </c>
      <c r="AN357">
        <f>_xlfn.XLOOKUP(fSales[[#This Row],[ProductID]],dProduct[ProductID],dProduct[Price])*fSales[[#This Row],[Units]]</f>
        <v>2958.2999999999997</v>
      </c>
      <c r="AO357" t="str">
        <f>_xlfn.XLOOKUP(fSales[[#This Row],[ProductID]],dProduct[ProductID],dProduct[Product])</f>
        <v>Aspen</v>
      </c>
      <c r="AP357" t="str">
        <f>_xlfn.XLOOKUP(fSales[[#This Row],[ProductID]],dProduct[ProductID],dProduct[Supplier])</f>
        <v>Colorado Booms</v>
      </c>
      <c r="AQ357" t="str">
        <f>_xlfn.XLOOKUP(fSales[[#This Row],[SalesRepID]],dSalesRep[SalesRepID],dSalesRep[Region])</f>
        <v>WA</v>
      </c>
    </row>
    <row r="358" spans="36:43" x14ac:dyDescent="0.25">
      <c r="AJ358" s="3">
        <v>44940</v>
      </c>
      <c r="AK358">
        <v>3</v>
      </c>
      <c r="AL358">
        <v>2</v>
      </c>
      <c r="AM358">
        <v>107</v>
      </c>
      <c r="AN358">
        <f>_xlfn.XLOOKUP(fSales[[#This Row],[ProductID]],dProduct[ProductID],dProduct[Price])*fSales[[#This Row],[Units]]</f>
        <v>2776.65</v>
      </c>
      <c r="AO358" t="str">
        <f>_xlfn.XLOOKUP(fSales[[#This Row],[ProductID]],dProduct[ProductID],dProduct[Product])</f>
        <v>Aspen</v>
      </c>
      <c r="AP358" t="str">
        <f>_xlfn.XLOOKUP(fSales[[#This Row],[ProductID]],dProduct[ProductID],dProduct[Supplier])</f>
        <v>Colorado Booms</v>
      </c>
      <c r="AQ358" t="str">
        <f>_xlfn.XLOOKUP(fSales[[#This Row],[SalesRepID]],dSalesRep[SalesRepID],dSalesRep[Region])</f>
        <v>CA</v>
      </c>
    </row>
    <row r="359" spans="36:43" x14ac:dyDescent="0.25">
      <c r="AJ359" s="3">
        <v>44520</v>
      </c>
      <c r="AK359">
        <v>4</v>
      </c>
      <c r="AL359">
        <v>2</v>
      </c>
      <c r="AM359">
        <v>192</v>
      </c>
      <c r="AN359">
        <f>_xlfn.XLOOKUP(fSales[[#This Row],[ProductID]],dProduct[ProductID],dProduct[Price])*fSales[[#This Row],[Units]]</f>
        <v>4598.3999999999996</v>
      </c>
      <c r="AO359" t="str">
        <f>_xlfn.XLOOKUP(fSales[[#This Row],[ProductID]],dProduct[ProductID],dProduct[Product])</f>
        <v>Yanaki</v>
      </c>
      <c r="AP359" t="str">
        <f>_xlfn.XLOOKUP(fSales[[#This Row],[ProductID]],dProduct[ProductID],dProduct[Supplier])</f>
        <v>Colorado Booms</v>
      </c>
      <c r="AQ359" t="str">
        <f>_xlfn.XLOOKUP(fSales[[#This Row],[SalesRepID]],dSalesRep[SalesRepID],dSalesRep[Region])</f>
        <v>CA</v>
      </c>
    </row>
    <row r="360" spans="36:43" x14ac:dyDescent="0.25">
      <c r="AJ360" s="3">
        <v>44557</v>
      </c>
      <c r="AK360">
        <v>4</v>
      </c>
      <c r="AL360">
        <v>4</v>
      </c>
      <c r="AM360">
        <v>105</v>
      </c>
      <c r="AN360">
        <f>_xlfn.XLOOKUP(fSales[[#This Row],[ProductID]],dProduct[ProductID],dProduct[Price])*fSales[[#This Row],[Units]]</f>
        <v>2514.75</v>
      </c>
      <c r="AO360" t="str">
        <f>_xlfn.XLOOKUP(fSales[[#This Row],[ProductID]],dProduct[ProductID],dProduct[Product])</f>
        <v>Yanaki</v>
      </c>
      <c r="AP360" t="str">
        <f>_xlfn.XLOOKUP(fSales[[#This Row],[ProductID]],dProduct[ProductID],dProduct[Supplier])</f>
        <v>Colorado Booms</v>
      </c>
      <c r="AQ360" t="str">
        <f>_xlfn.XLOOKUP(fSales[[#This Row],[SalesRepID]],dSalesRep[SalesRepID],dSalesRep[Region])</f>
        <v>WA</v>
      </c>
    </row>
    <row r="361" spans="36:43" x14ac:dyDescent="0.25">
      <c r="AJ361" s="3">
        <v>45283</v>
      </c>
      <c r="AK361">
        <v>2</v>
      </c>
      <c r="AL361">
        <v>2</v>
      </c>
      <c r="AM361">
        <v>122</v>
      </c>
      <c r="AN361">
        <f>_xlfn.XLOOKUP(fSales[[#This Row],[ProductID]],dProduct[ProductID],dProduct[Price])*fSales[[#This Row],[Units]]</f>
        <v>3653.9</v>
      </c>
      <c r="AO361" t="str">
        <f>_xlfn.XLOOKUP(fSales[[#This Row],[ProductID]],dProduct[ProductID],dProduct[Product])</f>
        <v>Carlota</v>
      </c>
      <c r="AP361" t="str">
        <f>_xlfn.XLOOKUP(fSales[[#This Row],[ProductID]],dProduct[ProductID],dProduct[Supplier])</f>
        <v>Gel Booms</v>
      </c>
      <c r="AQ361" t="str">
        <f>_xlfn.XLOOKUP(fSales[[#This Row],[SalesRepID]],dSalesRep[SalesRepID],dSalesRep[Region])</f>
        <v>CA</v>
      </c>
    </row>
    <row r="362" spans="36:43" x14ac:dyDescent="0.25">
      <c r="AJ362" s="3">
        <v>44883</v>
      </c>
      <c r="AK362">
        <v>2</v>
      </c>
      <c r="AL362">
        <v>4</v>
      </c>
      <c r="AM362">
        <v>2</v>
      </c>
      <c r="AN362">
        <f>_xlfn.XLOOKUP(fSales[[#This Row],[ProductID]],dProduct[ProductID],dProduct[Price])*fSales[[#This Row],[Units]]</f>
        <v>59.9</v>
      </c>
      <c r="AO362" t="str">
        <f>_xlfn.XLOOKUP(fSales[[#This Row],[ProductID]],dProduct[ProductID],dProduct[Product])</f>
        <v>Carlota</v>
      </c>
      <c r="AP362" t="str">
        <f>_xlfn.XLOOKUP(fSales[[#This Row],[ProductID]],dProduct[ProductID],dProduct[Supplier])</f>
        <v>Gel Booms</v>
      </c>
      <c r="AQ362" t="str">
        <f>_xlfn.XLOOKUP(fSales[[#This Row],[SalesRepID]],dSalesRep[SalesRepID],dSalesRep[Region])</f>
        <v>WA</v>
      </c>
    </row>
    <row r="363" spans="36:43" x14ac:dyDescent="0.25">
      <c r="AJ363" s="3">
        <v>44414</v>
      </c>
      <c r="AK363">
        <v>2</v>
      </c>
      <c r="AL363">
        <v>4</v>
      </c>
      <c r="AM363">
        <v>94</v>
      </c>
      <c r="AN363">
        <f>_xlfn.XLOOKUP(fSales[[#This Row],[ProductID]],dProduct[ProductID],dProduct[Price])*fSales[[#This Row],[Units]]</f>
        <v>2815.2999999999997</v>
      </c>
      <c r="AO363" t="str">
        <f>_xlfn.XLOOKUP(fSales[[#This Row],[ProductID]],dProduct[ProductID],dProduct[Product])</f>
        <v>Carlota</v>
      </c>
      <c r="AP363" t="str">
        <f>_xlfn.XLOOKUP(fSales[[#This Row],[ProductID]],dProduct[ProductID],dProduct[Supplier])</f>
        <v>Gel Booms</v>
      </c>
      <c r="AQ363" t="str">
        <f>_xlfn.XLOOKUP(fSales[[#This Row],[SalesRepID]],dSalesRep[SalesRepID],dSalesRep[Region])</f>
        <v>WA</v>
      </c>
    </row>
    <row r="364" spans="36:43" x14ac:dyDescent="0.25">
      <c r="AJ364" s="3">
        <v>44892</v>
      </c>
      <c r="AK364">
        <v>4</v>
      </c>
      <c r="AL364">
        <v>3</v>
      </c>
      <c r="AM364">
        <v>6</v>
      </c>
      <c r="AN364">
        <f>_xlfn.XLOOKUP(fSales[[#This Row],[ProductID]],dProduct[ProductID],dProduct[Price])*fSales[[#This Row],[Units]]</f>
        <v>143.69999999999999</v>
      </c>
      <c r="AO364" t="str">
        <f>_xlfn.XLOOKUP(fSales[[#This Row],[ProductID]],dProduct[ProductID],dProduct[Product])</f>
        <v>Yanaki</v>
      </c>
      <c r="AP364" t="str">
        <f>_xlfn.XLOOKUP(fSales[[#This Row],[ProductID]],dProduct[ProductID],dProduct[Supplier])</f>
        <v>Colorado Booms</v>
      </c>
      <c r="AQ364" t="str">
        <f>_xlfn.XLOOKUP(fSales[[#This Row],[SalesRepID]],dSalesRep[SalesRepID],dSalesRep[Region])</f>
        <v>WA</v>
      </c>
    </row>
    <row r="365" spans="36:43" x14ac:dyDescent="0.25">
      <c r="AJ365" s="3">
        <v>45240</v>
      </c>
      <c r="AK365">
        <v>2</v>
      </c>
      <c r="AL365">
        <v>2</v>
      </c>
      <c r="AM365">
        <v>83</v>
      </c>
      <c r="AN365">
        <f>_xlfn.XLOOKUP(fSales[[#This Row],[ProductID]],dProduct[ProductID],dProduct[Price])*fSales[[#This Row],[Units]]</f>
        <v>2485.85</v>
      </c>
      <c r="AO365" t="str">
        <f>_xlfn.XLOOKUP(fSales[[#This Row],[ProductID]],dProduct[ProductID],dProduct[Product])</f>
        <v>Carlota</v>
      </c>
      <c r="AP365" t="str">
        <f>_xlfn.XLOOKUP(fSales[[#This Row],[ProductID]],dProduct[ProductID],dProduct[Supplier])</f>
        <v>Gel Booms</v>
      </c>
      <c r="AQ365" t="str">
        <f>_xlfn.XLOOKUP(fSales[[#This Row],[SalesRepID]],dSalesRep[SalesRepID],dSalesRep[Region])</f>
        <v>CA</v>
      </c>
    </row>
    <row r="366" spans="36:43" x14ac:dyDescent="0.25">
      <c r="AJ366" s="3">
        <v>44925</v>
      </c>
      <c r="AK366">
        <v>2</v>
      </c>
      <c r="AL366">
        <v>4</v>
      </c>
      <c r="AM366">
        <v>6</v>
      </c>
      <c r="AN366">
        <f>_xlfn.XLOOKUP(fSales[[#This Row],[ProductID]],dProduct[ProductID],dProduct[Price])*fSales[[#This Row],[Units]]</f>
        <v>179.7</v>
      </c>
      <c r="AO366" t="str">
        <f>_xlfn.XLOOKUP(fSales[[#This Row],[ProductID]],dProduct[ProductID],dProduct[Product])</f>
        <v>Carlota</v>
      </c>
      <c r="AP366" t="str">
        <f>_xlfn.XLOOKUP(fSales[[#This Row],[ProductID]],dProduct[ProductID],dProduct[Supplier])</f>
        <v>Gel Booms</v>
      </c>
      <c r="AQ366" t="str">
        <f>_xlfn.XLOOKUP(fSales[[#This Row],[SalesRepID]],dSalesRep[SalesRepID],dSalesRep[Region])</f>
        <v>WA</v>
      </c>
    </row>
    <row r="367" spans="36:43" x14ac:dyDescent="0.25">
      <c r="AJ367" s="3">
        <v>44387</v>
      </c>
      <c r="AK367">
        <v>2</v>
      </c>
      <c r="AL367">
        <v>1</v>
      </c>
      <c r="AM367">
        <v>78</v>
      </c>
      <c r="AN367">
        <f>_xlfn.XLOOKUP(fSales[[#This Row],[ProductID]],dProduct[ProductID],dProduct[Price])*fSales[[#This Row],[Units]]</f>
        <v>2336.1</v>
      </c>
      <c r="AO367" t="str">
        <f>_xlfn.XLOOKUP(fSales[[#This Row],[ProductID]],dProduct[ProductID],dProduct[Product])</f>
        <v>Carlota</v>
      </c>
      <c r="AP367" t="str">
        <f>_xlfn.XLOOKUP(fSales[[#This Row],[ProductID]],dProduct[ProductID],dProduct[Supplier])</f>
        <v>Gel Booms</v>
      </c>
      <c r="AQ367" t="str">
        <f>_xlfn.XLOOKUP(fSales[[#This Row],[SalesRepID]],dSalesRep[SalesRepID],dSalesRep[Region])</f>
        <v>CA</v>
      </c>
    </row>
    <row r="368" spans="36:43" x14ac:dyDescent="0.25">
      <c r="AJ368" s="3">
        <v>44358</v>
      </c>
      <c r="AK368">
        <v>2</v>
      </c>
      <c r="AL368">
        <v>4</v>
      </c>
      <c r="AM368">
        <v>91</v>
      </c>
      <c r="AN368">
        <f>_xlfn.XLOOKUP(fSales[[#This Row],[ProductID]],dProduct[ProductID],dProduct[Price])*fSales[[#This Row],[Units]]</f>
        <v>2725.45</v>
      </c>
      <c r="AO368" t="str">
        <f>_xlfn.XLOOKUP(fSales[[#This Row],[ProductID]],dProduct[ProductID],dProduct[Product])</f>
        <v>Carlota</v>
      </c>
      <c r="AP368" t="str">
        <f>_xlfn.XLOOKUP(fSales[[#This Row],[ProductID]],dProduct[ProductID],dProduct[Supplier])</f>
        <v>Gel Booms</v>
      </c>
      <c r="AQ368" t="str">
        <f>_xlfn.XLOOKUP(fSales[[#This Row],[SalesRepID]],dSalesRep[SalesRepID],dSalesRep[Region])</f>
        <v>WA</v>
      </c>
    </row>
    <row r="369" spans="36:43" x14ac:dyDescent="0.25">
      <c r="AJ369" s="3">
        <v>45185</v>
      </c>
      <c r="AK369">
        <v>2</v>
      </c>
      <c r="AL369">
        <v>4</v>
      </c>
      <c r="AM369">
        <v>4</v>
      </c>
      <c r="AN369">
        <f>_xlfn.XLOOKUP(fSales[[#This Row],[ProductID]],dProduct[ProductID],dProduct[Price])*fSales[[#This Row],[Units]]</f>
        <v>119.8</v>
      </c>
      <c r="AO369" t="str">
        <f>_xlfn.XLOOKUP(fSales[[#This Row],[ProductID]],dProduct[ProductID],dProduct[Product])</f>
        <v>Carlota</v>
      </c>
      <c r="AP369" t="str">
        <f>_xlfn.XLOOKUP(fSales[[#This Row],[ProductID]],dProduct[ProductID],dProduct[Supplier])</f>
        <v>Gel Booms</v>
      </c>
      <c r="AQ369" t="str">
        <f>_xlfn.XLOOKUP(fSales[[#This Row],[SalesRepID]],dSalesRep[SalesRepID],dSalesRep[Region])</f>
        <v>WA</v>
      </c>
    </row>
    <row r="370" spans="36:43" x14ac:dyDescent="0.25">
      <c r="AJ370" s="3">
        <v>44902</v>
      </c>
      <c r="AK370">
        <v>2</v>
      </c>
      <c r="AL370">
        <v>2</v>
      </c>
      <c r="AM370">
        <v>25</v>
      </c>
      <c r="AN370">
        <f>_xlfn.XLOOKUP(fSales[[#This Row],[ProductID]],dProduct[ProductID],dProduct[Price])*fSales[[#This Row],[Units]]</f>
        <v>748.75</v>
      </c>
      <c r="AO370" t="str">
        <f>_xlfn.XLOOKUP(fSales[[#This Row],[ProductID]],dProduct[ProductID],dProduct[Product])</f>
        <v>Carlota</v>
      </c>
      <c r="AP370" t="str">
        <f>_xlfn.XLOOKUP(fSales[[#This Row],[ProductID]],dProduct[ProductID],dProduct[Supplier])</f>
        <v>Gel Booms</v>
      </c>
      <c r="AQ370" t="str">
        <f>_xlfn.XLOOKUP(fSales[[#This Row],[SalesRepID]],dSalesRep[SalesRepID],dSalesRep[Region])</f>
        <v>CA</v>
      </c>
    </row>
    <row r="371" spans="36:43" x14ac:dyDescent="0.25">
      <c r="AJ371" s="3">
        <v>45230</v>
      </c>
      <c r="AK371">
        <v>3</v>
      </c>
      <c r="AL371">
        <v>2</v>
      </c>
      <c r="AM371">
        <v>74</v>
      </c>
      <c r="AN371">
        <f>_xlfn.XLOOKUP(fSales[[#This Row],[ProductID]],dProduct[ProductID],dProduct[Price])*fSales[[#This Row],[Units]]</f>
        <v>1920.3</v>
      </c>
      <c r="AO371" t="str">
        <f>_xlfn.XLOOKUP(fSales[[#This Row],[ProductID]],dProduct[ProductID],dProduct[Product])</f>
        <v>Aspen</v>
      </c>
      <c r="AP371" t="str">
        <f>_xlfn.XLOOKUP(fSales[[#This Row],[ProductID]],dProduct[ProductID],dProduct[Supplier])</f>
        <v>Colorado Booms</v>
      </c>
      <c r="AQ371" t="str">
        <f>_xlfn.XLOOKUP(fSales[[#This Row],[SalesRepID]],dSalesRep[SalesRepID],dSalesRep[Region])</f>
        <v>CA</v>
      </c>
    </row>
    <row r="372" spans="36:43" x14ac:dyDescent="0.25">
      <c r="AJ372" s="3">
        <v>44694</v>
      </c>
      <c r="AK372">
        <v>4</v>
      </c>
      <c r="AL372">
        <v>4</v>
      </c>
      <c r="AM372">
        <v>258</v>
      </c>
      <c r="AN372">
        <f>_xlfn.XLOOKUP(fSales[[#This Row],[ProductID]],dProduct[ProductID],dProduct[Price])*fSales[[#This Row],[Units]]</f>
        <v>6179.0999999999995</v>
      </c>
      <c r="AO372" t="str">
        <f>_xlfn.XLOOKUP(fSales[[#This Row],[ProductID]],dProduct[ProductID],dProduct[Product])</f>
        <v>Yanaki</v>
      </c>
      <c r="AP372" t="str">
        <f>_xlfn.XLOOKUP(fSales[[#This Row],[ProductID]],dProduct[ProductID],dProduct[Supplier])</f>
        <v>Colorado Booms</v>
      </c>
      <c r="AQ372" t="str">
        <f>_xlfn.XLOOKUP(fSales[[#This Row],[SalesRepID]],dSalesRep[SalesRepID],dSalesRep[Region])</f>
        <v>WA</v>
      </c>
    </row>
    <row r="373" spans="36:43" x14ac:dyDescent="0.25">
      <c r="AJ373" s="3">
        <v>44867</v>
      </c>
      <c r="AK373">
        <v>4</v>
      </c>
      <c r="AL373">
        <v>4</v>
      </c>
      <c r="AM373">
        <v>5</v>
      </c>
      <c r="AN373">
        <f>_xlfn.XLOOKUP(fSales[[#This Row],[ProductID]],dProduct[ProductID],dProduct[Price])*fSales[[#This Row],[Units]]</f>
        <v>119.75</v>
      </c>
      <c r="AO373" t="str">
        <f>_xlfn.XLOOKUP(fSales[[#This Row],[ProductID]],dProduct[ProductID],dProduct[Product])</f>
        <v>Yanaki</v>
      </c>
      <c r="AP373" t="str">
        <f>_xlfn.XLOOKUP(fSales[[#This Row],[ProductID]],dProduct[ProductID],dProduct[Supplier])</f>
        <v>Colorado Booms</v>
      </c>
      <c r="AQ373" t="str">
        <f>_xlfn.XLOOKUP(fSales[[#This Row],[SalesRepID]],dSalesRep[SalesRepID],dSalesRep[Region])</f>
        <v>WA</v>
      </c>
    </row>
    <row r="374" spans="36:43" x14ac:dyDescent="0.25">
      <c r="AJ374" s="3">
        <v>45127</v>
      </c>
      <c r="AK374">
        <v>2</v>
      </c>
      <c r="AL374">
        <v>2</v>
      </c>
      <c r="AM374">
        <v>114</v>
      </c>
      <c r="AN374">
        <f>_xlfn.XLOOKUP(fSales[[#This Row],[ProductID]],dProduct[ProductID],dProduct[Price])*fSales[[#This Row],[Units]]</f>
        <v>3414.2999999999997</v>
      </c>
      <c r="AO374" t="str">
        <f>_xlfn.XLOOKUP(fSales[[#This Row],[ProductID]],dProduct[ProductID],dProduct[Product])</f>
        <v>Carlota</v>
      </c>
      <c r="AP374" t="str">
        <f>_xlfn.XLOOKUP(fSales[[#This Row],[ProductID]],dProduct[ProductID],dProduct[Supplier])</f>
        <v>Gel Booms</v>
      </c>
      <c r="AQ374" t="str">
        <f>_xlfn.XLOOKUP(fSales[[#This Row],[SalesRepID]],dSalesRep[SalesRepID],dSalesRep[Region])</f>
        <v>CA</v>
      </c>
    </row>
    <row r="375" spans="36:43" x14ac:dyDescent="0.25">
      <c r="AJ375" s="3">
        <v>44908</v>
      </c>
      <c r="AK375">
        <v>2</v>
      </c>
      <c r="AL375">
        <v>4</v>
      </c>
      <c r="AM375">
        <v>8</v>
      </c>
      <c r="AN375">
        <f>_xlfn.XLOOKUP(fSales[[#This Row],[ProductID]],dProduct[ProductID],dProduct[Price])*fSales[[#This Row],[Units]]</f>
        <v>239.6</v>
      </c>
      <c r="AO375" t="str">
        <f>_xlfn.XLOOKUP(fSales[[#This Row],[ProductID]],dProduct[ProductID],dProduct[Product])</f>
        <v>Carlota</v>
      </c>
      <c r="AP375" t="str">
        <f>_xlfn.XLOOKUP(fSales[[#This Row],[ProductID]],dProduct[ProductID],dProduct[Supplier])</f>
        <v>Gel Booms</v>
      </c>
      <c r="AQ375" t="str">
        <f>_xlfn.XLOOKUP(fSales[[#This Row],[SalesRepID]],dSalesRep[SalesRepID],dSalesRep[Region])</f>
        <v>WA</v>
      </c>
    </row>
    <row r="376" spans="36:43" x14ac:dyDescent="0.25">
      <c r="AJ376" s="3">
        <v>44298</v>
      </c>
      <c r="AK376">
        <v>2</v>
      </c>
      <c r="AL376">
        <v>4</v>
      </c>
      <c r="AM376">
        <v>70</v>
      </c>
      <c r="AN376">
        <f>_xlfn.XLOOKUP(fSales[[#This Row],[ProductID]],dProduct[ProductID],dProduct[Price])*fSales[[#This Row],[Units]]</f>
        <v>2096.5</v>
      </c>
      <c r="AO376" t="str">
        <f>_xlfn.XLOOKUP(fSales[[#This Row],[ProductID]],dProduct[ProductID],dProduct[Product])</f>
        <v>Carlota</v>
      </c>
      <c r="AP376" t="str">
        <f>_xlfn.XLOOKUP(fSales[[#This Row],[ProductID]],dProduct[ProductID],dProduct[Supplier])</f>
        <v>Gel Booms</v>
      </c>
      <c r="AQ376" t="str">
        <f>_xlfn.XLOOKUP(fSales[[#This Row],[SalesRepID]],dSalesRep[SalesRepID],dSalesRep[Region])</f>
        <v>WA</v>
      </c>
    </row>
    <row r="377" spans="36:43" x14ac:dyDescent="0.25">
      <c r="AJ377" s="3">
        <v>45221</v>
      </c>
      <c r="AK377">
        <v>2</v>
      </c>
      <c r="AL377">
        <v>2</v>
      </c>
      <c r="AM377">
        <v>15</v>
      </c>
      <c r="AN377">
        <f>_xlfn.XLOOKUP(fSales[[#This Row],[ProductID]],dProduct[ProductID],dProduct[Price])*fSales[[#This Row],[Units]]</f>
        <v>449.25</v>
      </c>
      <c r="AO377" t="str">
        <f>_xlfn.XLOOKUP(fSales[[#This Row],[ProductID]],dProduct[ProductID],dProduct[Product])</f>
        <v>Carlota</v>
      </c>
      <c r="AP377" t="str">
        <f>_xlfn.XLOOKUP(fSales[[#This Row],[ProductID]],dProduct[ProductID],dProduct[Supplier])</f>
        <v>Gel Booms</v>
      </c>
      <c r="AQ377" t="str">
        <f>_xlfn.XLOOKUP(fSales[[#This Row],[SalesRepID]],dSalesRep[SalesRepID],dSalesRep[Region])</f>
        <v>CA</v>
      </c>
    </row>
    <row r="378" spans="36:43" x14ac:dyDescent="0.25">
      <c r="AJ378" s="3">
        <v>44529</v>
      </c>
      <c r="AK378">
        <v>2</v>
      </c>
      <c r="AL378">
        <v>3</v>
      </c>
      <c r="AM378">
        <v>39</v>
      </c>
      <c r="AN378">
        <f>_xlfn.XLOOKUP(fSales[[#This Row],[ProductID]],dProduct[ProductID],dProduct[Price])*fSales[[#This Row],[Units]]</f>
        <v>1168.05</v>
      </c>
      <c r="AO378" t="str">
        <f>_xlfn.XLOOKUP(fSales[[#This Row],[ProductID]],dProduct[ProductID],dProduct[Product])</f>
        <v>Carlota</v>
      </c>
      <c r="AP378" t="str">
        <f>_xlfn.XLOOKUP(fSales[[#This Row],[ProductID]],dProduct[ProductID],dProduct[Supplier])</f>
        <v>Gel Booms</v>
      </c>
      <c r="AQ378" t="str">
        <f>_xlfn.XLOOKUP(fSales[[#This Row],[SalesRepID]],dSalesRep[SalesRepID],dSalesRep[Region])</f>
        <v>WA</v>
      </c>
    </row>
    <row r="379" spans="36:43" x14ac:dyDescent="0.25">
      <c r="AJ379" s="3">
        <v>44878</v>
      </c>
      <c r="AK379">
        <v>4</v>
      </c>
      <c r="AL379">
        <v>2</v>
      </c>
      <c r="AM379">
        <v>2</v>
      </c>
      <c r="AN379">
        <f>_xlfn.XLOOKUP(fSales[[#This Row],[ProductID]],dProduct[ProductID],dProduct[Price])*fSales[[#This Row],[Units]]</f>
        <v>47.9</v>
      </c>
      <c r="AO379" t="str">
        <f>_xlfn.XLOOKUP(fSales[[#This Row],[ProductID]],dProduct[ProductID],dProduct[Product])</f>
        <v>Yanaki</v>
      </c>
      <c r="AP379" t="str">
        <f>_xlfn.XLOOKUP(fSales[[#This Row],[ProductID]],dProduct[ProductID],dProduct[Supplier])</f>
        <v>Colorado Booms</v>
      </c>
      <c r="AQ379" t="str">
        <f>_xlfn.XLOOKUP(fSales[[#This Row],[SalesRepID]],dSalesRep[SalesRepID],dSalesRep[Region])</f>
        <v>CA</v>
      </c>
    </row>
    <row r="380" spans="36:43" x14ac:dyDescent="0.25">
      <c r="AJ380" s="3">
        <v>44414</v>
      </c>
      <c r="AK380">
        <v>2</v>
      </c>
      <c r="AL380">
        <v>3</v>
      </c>
      <c r="AM380">
        <v>2</v>
      </c>
      <c r="AN380">
        <f>_xlfn.XLOOKUP(fSales[[#This Row],[ProductID]],dProduct[ProductID],dProduct[Price])*fSales[[#This Row],[Units]]</f>
        <v>59.9</v>
      </c>
      <c r="AO380" t="str">
        <f>_xlfn.XLOOKUP(fSales[[#This Row],[ProductID]],dProduct[ProductID],dProduct[Product])</f>
        <v>Carlota</v>
      </c>
      <c r="AP380" t="str">
        <f>_xlfn.XLOOKUP(fSales[[#This Row],[ProductID]],dProduct[ProductID],dProduct[Supplier])</f>
        <v>Gel Booms</v>
      </c>
      <c r="AQ380" t="str">
        <f>_xlfn.XLOOKUP(fSales[[#This Row],[SalesRepID]],dSalesRep[SalesRepID],dSalesRep[Region])</f>
        <v>WA</v>
      </c>
    </row>
    <row r="381" spans="36:43" x14ac:dyDescent="0.25">
      <c r="AJ381" s="3">
        <v>44272</v>
      </c>
      <c r="AK381">
        <v>3</v>
      </c>
      <c r="AL381">
        <v>1</v>
      </c>
      <c r="AM381">
        <v>119</v>
      </c>
      <c r="AN381">
        <f>_xlfn.XLOOKUP(fSales[[#This Row],[ProductID]],dProduct[ProductID],dProduct[Price])*fSales[[#This Row],[Units]]</f>
        <v>3088.0499999999997</v>
      </c>
      <c r="AO381" t="str">
        <f>_xlfn.XLOOKUP(fSales[[#This Row],[ProductID]],dProduct[ProductID],dProduct[Product])</f>
        <v>Aspen</v>
      </c>
      <c r="AP381" t="str">
        <f>_xlfn.XLOOKUP(fSales[[#This Row],[ProductID]],dProduct[ProductID],dProduct[Supplier])</f>
        <v>Colorado Booms</v>
      </c>
      <c r="AQ381" t="str">
        <f>_xlfn.XLOOKUP(fSales[[#This Row],[SalesRepID]],dSalesRep[SalesRepID],dSalesRep[Region])</f>
        <v>CA</v>
      </c>
    </row>
    <row r="382" spans="36:43" x14ac:dyDescent="0.25">
      <c r="AJ382" s="3">
        <v>44682</v>
      </c>
      <c r="AK382">
        <v>2</v>
      </c>
      <c r="AL382">
        <v>4</v>
      </c>
      <c r="AM382">
        <v>53</v>
      </c>
      <c r="AN382">
        <f>_xlfn.XLOOKUP(fSales[[#This Row],[ProductID]],dProduct[ProductID],dProduct[Price])*fSales[[#This Row],[Units]]</f>
        <v>1587.35</v>
      </c>
      <c r="AO382" t="str">
        <f>_xlfn.XLOOKUP(fSales[[#This Row],[ProductID]],dProduct[ProductID],dProduct[Product])</f>
        <v>Carlota</v>
      </c>
      <c r="AP382" t="str">
        <f>_xlfn.XLOOKUP(fSales[[#This Row],[ProductID]],dProduct[ProductID],dProduct[Supplier])</f>
        <v>Gel Booms</v>
      </c>
      <c r="AQ382" t="str">
        <f>_xlfn.XLOOKUP(fSales[[#This Row],[SalesRepID]],dSalesRep[SalesRepID],dSalesRep[Region])</f>
        <v>WA</v>
      </c>
    </row>
    <row r="383" spans="36:43" x14ac:dyDescent="0.25">
      <c r="AJ383" s="3">
        <v>44869</v>
      </c>
      <c r="AK383">
        <v>2</v>
      </c>
      <c r="AL383">
        <v>4</v>
      </c>
      <c r="AM383">
        <v>4</v>
      </c>
      <c r="AN383">
        <f>_xlfn.XLOOKUP(fSales[[#This Row],[ProductID]],dProduct[ProductID],dProduct[Price])*fSales[[#This Row],[Units]]</f>
        <v>119.8</v>
      </c>
      <c r="AO383" t="str">
        <f>_xlfn.XLOOKUP(fSales[[#This Row],[ProductID]],dProduct[ProductID],dProduct[Product])</f>
        <v>Carlota</v>
      </c>
      <c r="AP383" t="str">
        <f>_xlfn.XLOOKUP(fSales[[#This Row],[ProductID]],dProduct[ProductID],dProduct[Supplier])</f>
        <v>Gel Booms</v>
      </c>
      <c r="AQ383" t="str">
        <f>_xlfn.XLOOKUP(fSales[[#This Row],[SalesRepID]],dSalesRep[SalesRepID],dSalesRep[Region])</f>
        <v>WA</v>
      </c>
    </row>
    <row r="384" spans="36:43" x14ac:dyDescent="0.25">
      <c r="AJ384" s="3">
        <v>44913</v>
      </c>
      <c r="AK384">
        <v>2</v>
      </c>
      <c r="AL384">
        <v>2</v>
      </c>
      <c r="AM384">
        <v>4</v>
      </c>
      <c r="AN384">
        <f>_xlfn.XLOOKUP(fSales[[#This Row],[ProductID]],dProduct[ProductID],dProduct[Price])*fSales[[#This Row],[Units]]</f>
        <v>119.8</v>
      </c>
      <c r="AO384" t="str">
        <f>_xlfn.XLOOKUP(fSales[[#This Row],[ProductID]],dProduct[ProductID],dProduct[Product])</f>
        <v>Carlota</v>
      </c>
      <c r="AP384" t="str">
        <f>_xlfn.XLOOKUP(fSales[[#This Row],[ProductID]],dProduct[ProductID],dProduct[Supplier])</f>
        <v>Gel Booms</v>
      </c>
      <c r="AQ384" t="str">
        <f>_xlfn.XLOOKUP(fSales[[#This Row],[SalesRepID]],dSalesRep[SalesRepID],dSalesRep[Region])</f>
        <v>CA</v>
      </c>
    </row>
    <row r="385" spans="36:43" x14ac:dyDescent="0.25">
      <c r="AJ385" s="3">
        <v>45212</v>
      </c>
      <c r="AK385">
        <v>2</v>
      </c>
      <c r="AL385">
        <v>2</v>
      </c>
      <c r="AM385">
        <v>77</v>
      </c>
      <c r="AN385">
        <f>_xlfn.XLOOKUP(fSales[[#This Row],[ProductID]],dProduct[ProductID],dProduct[Price])*fSales[[#This Row],[Units]]</f>
        <v>2306.15</v>
      </c>
      <c r="AO385" t="str">
        <f>_xlfn.XLOOKUP(fSales[[#This Row],[ProductID]],dProduct[ProductID],dProduct[Product])</f>
        <v>Carlota</v>
      </c>
      <c r="AP385" t="str">
        <f>_xlfn.XLOOKUP(fSales[[#This Row],[ProductID]],dProduct[ProductID],dProduct[Supplier])</f>
        <v>Gel Booms</v>
      </c>
      <c r="AQ385" t="str">
        <f>_xlfn.XLOOKUP(fSales[[#This Row],[SalesRepID]],dSalesRep[SalesRepID],dSalesRep[Region])</f>
        <v>CA</v>
      </c>
    </row>
    <row r="386" spans="36:43" x14ac:dyDescent="0.25">
      <c r="AJ386" s="3">
        <v>44613</v>
      </c>
      <c r="AK386">
        <v>2</v>
      </c>
      <c r="AL386">
        <v>4</v>
      </c>
      <c r="AM386">
        <v>163</v>
      </c>
      <c r="AN386">
        <f>_xlfn.XLOOKUP(fSales[[#This Row],[ProductID]],dProduct[ProductID],dProduct[Price])*fSales[[#This Row],[Units]]</f>
        <v>4881.8499999999995</v>
      </c>
      <c r="AO386" t="str">
        <f>_xlfn.XLOOKUP(fSales[[#This Row],[ProductID]],dProduct[ProductID],dProduct[Product])</f>
        <v>Carlota</v>
      </c>
      <c r="AP386" t="str">
        <f>_xlfn.XLOOKUP(fSales[[#This Row],[ProductID]],dProduct[ProductID],dProduct[Supplier])</f>
        <v>Gel Booms</v>
      </c>
      <c r="AQ386" t="str">
        <f>_xlfn.XLOOKUP(fSales[[#This Row],[SalesRepID]],dSalesRep[SalesRepID],dSalesRep[Region])</f>
        <v>WA</v>
      </c>
    </row>
    <row r="387" spans="36:43" x14ac:dyDescent="0.25">
      <c r="AJ387" s="3">
        <v>44915</v>
      </c>
      <c r="AK387">
        <v>3</v>
      </c>
      <c r="AL387">
        <v>1</v>
      </c>
      <c r="AM387">
        <v>81</v>
      </c>
      <c r="AN387">
        <f>_xlfn.XLOOKUP(fSales[[#This Row],[ProductID]],dProduct[ProductID],dProduct[Price])*fSales[[#This Row],[Units]]</f>
        <v>2101.9499999999998</v>
      </c>
      <c r="AO387" t="str">
        <f>_xlfn.XLOOKUP(fSales[[#This Row],[ProductID]],dProduct[ProductID],dProduct[Product])</f>
        <v>Aspen</v>
      </c>
      <c r="AP387" t="str">
        <f>_xlfn.XLOOKUP(fSales[[#This Row],[ProductID]],dProduct[ProductID],dProduct[Supplier])</f>
        <v>Colorado Booms</v>
      </c>
      <c r="AQ387" t="str">
        <f>_xlfn.XLOOKUP(fSales[[#This Row],[SalesRepID]],dSalesRep[SalesRepID],dSalesRep[Region])</f>
        <v>CA</v>
      </c>
    </row>
    <row r="388" spans="36:43" x14ac:dyDescent="0.25">
      <c r="AJ388" s="3">
        <v>45039</v>
      </c>
      <c r="AK388">
        <v>2</v>
      </c>
      <c r="AL388">
        <v>4</v>
      </c>
      <c r="AM388">
        <v>186</v>
      </c>
      <c r="AN388">
        <f>_xlfn.XLOOKUP(fSales[[#This Row],[ProductID]],dProduct[ProductID],dProduct[Price])*fSales[[#This Row],[Units]]</f>
        <v>5570.7</v>
      </c>
      <c r="AO388" t="str">
        <f>_xlfn.XLOOKUP(fSales[[#This Row],[ProductID]],dProduct[ProductID],dProduct[Product])</f>
        <v>Carlota</v>
      </c>
      <c r="AP388" t="str">
        <f>_xlfn.XLOOKUP(fSales[[#This Row],[ProductID]],dProduct[ProductID],dProduct[Supplier])</f>
        <v>Gel Booms</v>
      </c>
      <c r="AQ388" t="str">
        <f>_xlfn.XLOOKUP(fSales[[#This Row],[SalesRepID]],dSalesRep[SalesRepID],dSalesRep[Region])</f>
        <v>WA</v>
      </c>
    </row>
    <row r="389" spans="36:43" x14ac:dyDescent="0.25">
      <c r="AJ389" s="3">
        <v>44760</v>
      </c>
      <c r="AK389">
        <v>2</v>
      </c>
      <c r="AL389">
        <v>4</v>
      </c>
      <c r="AM389">
        <v>1</v>
      </c>
      <c r="AN389">
        <f>_xlfn.XLOOKUP(fSales[[#This Row],[ProductID]],dProduct[ProductID],dProduct[Price])*fSales[[#This Row],[Units]]</f>
        <v>29.95</v>
      </c>
      <c r="AO389" t="str">
        <f>_xlfn.XLOOKUP(fSales[[#This Row],[ProductID]],dProduct[ProductID],dProduct[Product])</f>
        <v>Carlota</v>
      </c>
      <c r="AP389" t="str">
        <f>_xlfn.XLOOKUP(fSales[[#This Row],[ProductID]],dProduct[ProductID],dProduct[Supplier])</f>
        <v>Gel Booms</v>
      </c>
      <c r="AQ389" t="str">
        <f>_xlfn.XLOOKUP(fSales[[#This Row],[SalesRepID]],dSalesRep[SalesRepID],dSalesRep[Region])</f>
        <v>WA</v>
      </c>
    </row>
    <row r="390" spans="36:43" x14ac:dyDescent="0.25">
      <c r="AJ390" s="3">
        <v>44353</v>
      </c>
      <c r="AK390">
        <v>3</v>
      </c>
      <c r="AL390">
        <v>4</v>
      </c>
      <c r="AM390">
        <v>3</v>
      </c>
      <c r="AN390">
        <f>_xlfn.XLOOKUP(fSales[[#This Row],[ProductID]],dProduct[ProductID],dProduct[Price])*fSales[[#This Row],[Units]]</f>
        <v>77.849999999999994</v>
      </c>
      <c r="AO390" t="str">
        <f>_xlfn.XLOOKUP(fSales[[#This Row],[ProductID]],dProduct[ProductID],dProduct[Product])</f>
        <v>Aspen</v>
      </c>
      <c r="AP390" t="str">
        <f>_xlfn.XLOOKUP(fSales[[#This Row],[ProductID]],dProduct[ProductID],dProduct[Supplier])</f>
        <v>Colorado Booms</v>
      </c>
      <c r="AQ390" t="str">
        <f>_xlfn.XLOOKUP(fSales[[#This Row],[SalesRepID]],dSalesRep[SalesRepID],dSalesRep[Region])</f>
        <v>WA</v>
      </c>
    </row>
    <row r="391" spans="36:43" x14ac:dyDescent="0.25">
      <c r="AJ391" s="3">
        <v>44553</v>
      </c>
      <c r="AK391">
        <v>2</v>
      </c>
      <c r="AL391">
        <v>4</v>
      </c>
      <c r="AM391">
        <v>100</v>
      </c>
      <c r="AN391">
        <f>_xlfn.XLOOKUP(fSales[[#This Row],[ProductID]],dProduct[ProductID],dProduct[Price])*fSales[[#This Row],[Units]]</f>
        <v>2995</v>
      </c>
      <c r="AO391" t="str">
        <f>_xlfn.XLOOKUP(fSales[[#This Row],[ProductID]],dProduct[ProductID],dProduct[Product])</f>
        <v>Carlota</v>
      </c>
      <c r="AP391" t="str">
        <f>_xlfn.XLOOKUP(fSales[[#This Row],[ProductID]],dProduct[ProductID],dProduct[Supplier])</f>
        <v>Gel Booms</v>
      </c>
      <c r="AQ391" t="str">
        <f>_xlfn.XLOOKUP(fSales[[#This Row],[SalesRepID]],dSalesRep[SalesRepID],dSalesRep[Region])</f>
        <v>WA</v>
      </c>
    </row>
    <row r="392" spans="36:43" x14ac:dyDescent="0.25">
      <c r="AJ392" s="3">
        <v>44730</v>
      </c>
      <c r="AK392">
        <v>1</v>
      </c>
      <c r="AL392">
        <v>1</v>
      </c>
      <c r="AM392">
        <v>62</v>
      </c>
      <c r="AN392">
        <f>_xlfn.XLOOKUP(fSales[[#This Row],[ProductID]],dProduct[ProductID],dProduct[Price])*fSales[[#This Row],[Units]]</f>
        <v>2724.9</v>
      </c>
      <c r="AO392" t="str">
        <f>_xlfn.XLOOKUP(fSales[[#This Row],[ProductID]],dProduct[ProductID],dProduct[Product])</f>
        <v>Quad</v>
      </c>
      <c r="AP392" t="str">
        <f>_xlfn.XLOOKUP(fSales[[#This Row],[ProductID]],dProduct[ProductID],dProduct[Supplier])</f>
        <v>Gel Booms</v>
      </c>
      <c r="AQ392" t="str">
        <f>_xlfn.XLOOKUP(fSales[[#This Row],[SalesRepID]],dSalesRep[SalesRepID],dSalesRep[Region])</f>
        <v>CA</v>
      </c>
    </row>
    <row r="393" spans="36:43" x14ac:dyDescent="0.25">
      <c r="AJ393" s="3">
        <v>44534</v>
      </c>
      <c r="AK393">
        <v>2</v>
      </c>
      <c r="AL393">
        <v>2</v>
      </c>
      <c r="AM393">
        <v>61</v>
      </c>
      <c r="AN393">
        <f>_xlfn.XLOOKUP(fSales[[#This Row],[ProductID]],dProduct[ProductID],dProduct[Price])*fSales[[#This Row],[Units]]</f>
        <v>1826.95</v>
      </c>
      <c r="AO393" t="str">
        <f>_xlfn.XLOOKUP(fSales[[#This Row],[ProductID]],dProduct[ProductID],dProduct[Product])</f>
        <v>Carlota</v>
      </c>
      <c r="AP393" t="str">
        <f>_xlfn.XLOOKUP(fSales[[#This Row],[ProductID]],dProduct[ProductID],dProduct[Supplier])</f>
        <v>Gel Booms</v>
      </c>
      <c r="AQ393" t="str">
        <f>_xlfn.XLOOKUP(fSales[[#This Row],[SalesRepID]],dSalesRep[SalesRepID],dSalesRep[Region])</f>
        <v>CA</v>
      </c>
    </row>
    <row r="394" spans="36:43" x14ac:dyDescent="0.25">
      <c r="AJ394" s="3">
        <v>44886</v>
      </c>
      <c r="AK394">
        <v>4</v>
      </c>
      <c r="AL394">
        <v>2</v>
      </c>
      <c r="AM394">
        <v>106</v>
      </c>
      <c r="AN394">
        <f>_xlfn.XLOOKUP(fSales[[#This Row],[ProductID]],dProduct[ProductID],dProduct[Price])*fSales[[#This Row],[Units]]</f>
        <v>2538.6999999999998</v>
      </c>
      <c r="AO394" t="str">
        <f>_xlfn.XLOOKUP(fSales[[#This Row],[ProductID]],dProduct[ProductID],dProduct[Product])</f>
        <v>Yanaki</v>
      </c>
      <c r="AP394" t="str">
        <f>_xlfn.XLOOKUP(fSales[[#This Row],[ProductID]],dProduct[ProductID],dProduct[Supplier])</f>
        <v>Colorado Booms</v>
      </c>
      <c r="AQ394" t="str">
        <f>_xlfn.XLOOKUP(fSales[[#This Row],[SalesRepID]],dSalesRep[SalesRepID],dSalesRep[Region])</f>
        <v>CA</v>
      </c>
    </row>
    <row r="395" spans="36:43" x14ac:dyDescent="0.25">
      <c r="AJ395" s="3">
        <v>45038</v>
      </c>
      <c r="AK395">
        <v>4</v>
      </c>
      <c r="AL395">
        <v>2</v>
      </c>
      <c r="AM395">
        <v>282</v>
      </c>
      <c r="AN395">
        <f>_xlfn.XLOOKUP(fSales[[#This Row],[ProductID]],dProduct[ProductID],dProduct[Price])*fSales[[#This Row],[Units]]</f>
        <v>6753.9</v>
      </c>
      <c r="AO395" t="str">
        <f>_xlfn.XLOOKUP(fSales[[#This Row],[ProductID]],dProduct[ProductID],dProduct[Product])</f>
        <v>Yanaki</v>
      </c>
      <c r="AP395" t="str">
        <f>_xlfn.XLOOKUP(fSales[[#This Row],[ProductID]],dProduct[ProductID],dProduct[Supplier])</f>
        <v>Colorado Booms</v>
      </c>
      <c r="AQ395" t="str">
        <f>_xlfn.XLOOKUP(fSales[[#This Row],[SalesRepID]],dSalesRep[SalesRepID],dSalesRep[Region])</f>
        <v>CA</v>
      </c>
    </row>
    <row r="396" spans="36:43" x14ac:dyDescent="0.25">
      <c r="AJ396" s="3">
        <v>44291</v>
      </c>
      <c r="AK396">
        <v>2</v>
      </c>
      <c r="AL396">
        <v>2</v>
      </c>
      <c r="AM396">
        <v>189</v>
      </c>
      <c r="AN396">
        <f>_xlfn.XLOOKUP(fSales[[#This Row],[ProductID]],dProduct[ProductID],dProduct[Price])*fSales[[#This Row],[Units]]</f>
        <v>5660.55</v>
      </c>
      <c r="AO396" t="str">
        <f>_xlfn.XLOOKUP(fSales[[#This Row],[ProductID]],dProduct[ProductID],dProduct[Product])</f>
        <v>Carlota</v>
      </c>
      <c r="AP396" t="str">
        <f>_xlfn.XLOOKUP(fSales[[#This Row],[ProductID]],dProduct[ProductID],dProduct[Supplier])</f>
        <v>Gel Booms</v>
      </c>
      <c r="AQ396" t="str">
        <f>_xlfn.XLOOKUP(fSales[[#This Row],[SalesRepID]],dSalesRep[SalesRepID],dSalesRep[Region])</f>
        <v>CA</v>
      </c>
    </row>
    <row r="397" spans="36:43" x14ac:dyDescent="0.25">
      <c r="AJ397" s="3">
        <v>44485</v>
      </c>
      <c r="AK397">
        <v>2</v>
      </c>
      <c r="AL397">
        <v>2</v>
      </c>
      <c r="AM397">
        <v>288</v>
      </c>
      <c r="AN397">
        <f>_xlfn.XLOOKUP(fSales[[#This Row],[ProductID]],dProduct[ProductID],dProduct[Price])*fSales[[#This Row],[Units]]</f>
        <v>8625.6</v>
      </c>
      <c r="AO397" t="str">
        <f>_xlfn.XLOOKUP(fSales[[#This Row],[ProductID]],dProduct[ProductID],dProduct[Product])</f>
        <v>Carlota</v>
      </c>
      <c r="AP397" t="str">
        <f>_xlfn.XLOOKUP(fSales[[#This Row],[ProductID]],dProduct[ProductID],dProduct[Supplier])</f>
        <v>Gel Booms</v>
      </c>
      <c r="AQ397" t="str">
        <f>_xlfn.XLOOKUP(fSales[[#This Row],[SalesRepID]],dSalesRep[SalesRepID],dSalesRep[Region])</f>
        <v>CA</v>
      </c>
    </row>
    <row r="398" spans="36:43" x14ac:dyDescent="0.25">
      <c r="AJ398" s="3">
        <v>44395</v>
      </c>
      <c r="AK398">
        <v>2</v>
      </c>
      <c r="AL398">
        <v>4</v>
      </c>
      <c r="AM398">
        <v>66</v>
      </c>
      <c r="AN398">
        <f>_xlfn.XLOOKUP(fSales[[#This Row],[ProductID]],dProduct[ProductID],dProduct[Price])*fSales[[#This Row],[Units]]</f>
        <v>1976.7</v>
      </c>
      <c r="AO398" t="str">
        <f>_xlfn.XLOOKUP(fSales[[#This Row],[ProductID]],dProduct[ProductID],dProduct[Product])</f>
        <v>Carlota</v>
      </c>
      <c r="AP398" t="str">
        <f>_xlfn.XLOOKUP(fSales[[#This Row],[ProductID]],dProduct[ProductID],dProduct[Supplier])</f>
        <v>Gel Booms</v>
      </c>
      <c r="AQ398" t="str">
        <f>_xlfn.XLOOKUP(fSales[[#This Row],[SalesRepID]],dSalesRep[SalesRepID],dSalesRep[Region])</f>
        <v>WA</v>
      </c>
    </row>
    <row r="399" spans="36:43" x14ac:dyDescent="0.25">
      <c r="AJ399" s="3">
        <v>44544</v>
      </c>
      <c r="AK399">
        <v>1</v>
      </c>
      <c r="AL399">
        <v>4</v>
      </c>
      <c r="AM399">
        <v>8</v>
      </c>
      <c r="AN399">
        <f>_xlfn.XLOOKUP(fSales[[#This Row],[ProductID]],dProduct[ProductID],dProduct[Price])*fSales[[#This Row],[Units]]</f>
        <v>351.6</v>
      </c>
      <c r="AO399" t="str">
        <f>_xlfn.XLOOKUP(fSales[[#This Row],[ProductID]],dProduct[ProductID],dProduct[Product])</f>
        <v>Quad</v>
      </c>
      <c r="AP399" t="str">
        <f>_xlfn.XLOOKUP(fSales[[#This Row],[ProductID]],dProduct[ProductID],dProduct[Supplier])</f>
        <v>Gel Booms</v>
      </c>
      <c r="AQ399" t="str">
        <f>_xlfn.XLOOKUP(fSales[[#This Row],[SalesRepID]],dSalesRep[SalesRepID],dSalesRep[Region])</f>
        <v>WA</v>
      </c>
    </row>
    <row r="400" spans="36:43" x14ac:dyDescent="0.25">
      <c r="AJ400" s="3">
        <v>45142</v>
      </c>
      <c r="AK400">
        <v>2</v>
      </c>
      <c r="AL400">
        <v>4</v>
      </c>
      <c r="AM400">
        <v>97</v>
      </c>
      <c r="AN400">
        <f>_xlfn.XLOOKUP(fSales[[#This Row],[ProductID]],dProduct[ProductID],dProduct[Price])*fSales[[#This Row],[Units]]</f>
        <v>2905.15</v>
      </c>
      <c r="AO400" t="str">
        <f>_xlfn.XLOOKUP(fSales[[#This Row],[ProductID]],dProduct[ProductID],dProduct[Product])</f>
        <v>Carlota</v>
      </c>
      <c r="AP400" t="str">
        <f>_xlfn.XLOOKUP(fSales[[#This Row],[ProductID]],dProduct[ProductID],dProduct[Supplier])</f>
        <v>Gel Booms</v>
      </c>
      <c r="AQ400" t="str">
        <f>_xlfn.XLOOKUP(fSales[[#This Row],[SalesRepID]],dSalesRep[SalesRepID],dSalesRep[Region])</f>
        <v>WA</v>
      </c>
    </row>
    <row r="401" spans="36:43" x14ac:dyDescent="0.25">
      <c r="AJ401" s="3">
        <v>45094</v>
      </c>
      <c r="AK401">
        <v>4</v>
      </c>
      <c r="AL401">
        <v>4</v>
      </c>
      <c r="AM401">
        <v>1</v>
      </c>
      <c r="AN401">
        <f>_xlfn.XLOOKUP(fSales[[#This Row],[ProductID]],dProduct[ProductID],dProduct[Price])*fSales[[#This Row],[Units]]</f>
        <v>23.95</v>
      </c>
      <c r="AO401" t="str">
        <f>_xlfn.XLOOKUP(fSales[[#This Row],[ProductID]],dProduct[ProductID],dProduct[Product])</f>
        <v>Yanaki</v>
      </c>
      <c r="AP401" t="str">
        <f>_xlfn.XLOOKUP(fSales[[#This Row],[ProductID]],dProduct[ProductID],dProduct[Supplier])</f>
        <v>Colorado Booms</v>
      </c>
      <c r="AQ401" t="str">
        <f>_xlfn.XLOOKUP(fSales[[#This Row],[SalesRepID]],dSalesRep[SalesRepID],dSalesRep[Region])</f>
        <v>WA</v>
      </c>
    </row>
    <row r="402" spans="36:43" x14ac:dyDescent="0.25">
      <c r="AJ402" s="3">
        <v>44868</v>
      </c>
      <c r="AK402">
        <v>4</v>
      </c>
      <c r="AL402">
        <v>2</v>
      </c>
      <c r="AM402">
        <v>127</v>
      </c>
      <c r="AN402">
        <f>_xlfn.XLOOKUP(fSales[[#This Row],[ProductID]],dProduct[ProductID],dProduct[Price])*fSales[[#This Row],[Units]]</f>
        <v>3041.65</v>
      </c>
      <c r="AO402" t="str">
        <f>_xlfn.XLOOKUP(fSales[[#This Row],[ProductID]],dProduct[ProductID],dProduct[Product])</f>
        <v>Yanaki</v>
      </c>
      <c r="AP402" t="str">
        <f>_xlfn.XLOOKUP(fSales[[#This Row],[ProductID]],dProduct[ProductID],dProduct[Supplier])</f>
        <v>Colorado Booms</v>
      </c>
      <c r="AQ402" t="str">
        <f>_xlfn.XLOOKUP(fSales[[#This Row],[SalesRepID]],dSalesRep[SalesRepID],dSalesRep[Region])</f>
        <v>CA</v>
      </c>
    </row>
    <row r="403" spans="36:43" x14ac:dyDescent="0.25">
      <c r="AJ403" s="3">
        <v>44872</v>
      </c>
      <c r="AK403">
        <v>3</v>
      </c>
      <c r="AL403">
        <v>2</v>
      </c>
      <c r="AM403">
        <v>252</v>
      </c>
      <c r="AN403">
        <f>_xlfn.XLOOKUP(fSales[[#This Row],[ProductID]],dProduct[ProductID],dProduct[Price])*fSales[[#This Row],[Units]]</f>
        <v>6539.4</v>
      </c>
      <c r="AO403" t="str">
        <f>_xlfn.XLOOKUP(fSales[[#This Row],[ProductID]],dProduct[ProductID],dProduct[Product])</f>
        <v>Aspen</v>
      </c>
      <c r="AP403" t="str">
        <f>_xlfn.XLOOKUP(fSales[[#This Row],[ProductID]],dProduct[ProductID],dProduct[Supplier])</f>
        <v>Colorado Booms</v>
      </c>
      <c r="AQ403" t="str">
        <f>_xlfn.XLOOKUP(fSales[[#This Row],[SalesRepID]],dSalesRep[SalesRepID],dSalesRep[Region])</f>
        <v>CA</v>
      </c>
    </row>
    <row r="404" spans="36:43" x14ac:dyDescent="0.25">
      <c r="AJ404" s="3">
        <v>45288</v>
      </c>
      <c r="AK404">
        <v>2</v>
      </c>
      <c r="AL404">
        <v>4</v>
      </c>
      <c r="AM404">
        <v>87</v>
      </c>
      <c r="AN404">
        <f>_xlfn.XLOOKUP(fSales[[#This Row],[ProductID]],dProduct[ProductID],dProduct[Price])*fSales[[#This Row],[Units]]</f>
        <v>2605.65</v>
      </c>
      <c r="AO404" t="str">
        <f>_xlfn.XLOOKUP(fSales[[#This Row],[ProductID]],dProduct[ProductID],dProduct[Product])</f>
        <v>Carlota</v>
      </c>
      <c r="AP404" t="str">
        <f>_xlfn.XLOOKUP(fSales[[#This Row],[ProductID]],dProduct[ProductID],dProduct[Supplier])</f>
        <v>Gel Booms</v>
      </c>
      <c r="AQ404" t="str">
        <f>_xlfn.XLOOKUP(fSales[[#This Row],[SalesRepID]],dSalesRep[SalesRepID],dSalesRep[Region])</f>
        <v>WA</v>
      </c>
    </row>
    <row r="405" spans="36:43" x14ac:dyDescent="0.25">
      <c r="AJ405" s="3">
        <v>44874</v>
      </c>
      <c r="AK405">
        <v>3</v>
      </c>
      <c r="AL405">
        <v>4</v>
      </c>
      <c r="AM405">
        <v>1</v>
      </c>
      <c r="AN405">
        <f>_xlfn.XLOOKUP(fSales[[#This Row],[ProductID]],dProduct[ProductID],dProduct[Price])*fSales[[#This Row],[Units]]</f>
        <v>25.95</v>
      </c>
      <c r="AO405" t="str">
        <f>_xlfn.XLOOKUP(fSales[[#This Row],[ProductID]],dProduct[ProductID],dProduct[Product])</f>
        <v>Aspen</v>
      </c>
      <c r="AP405" t="str">
        <f>_xlfn.XLOOKUP(fSales[[#This Row],[ProductID]],dProduct[ProductID],dProduct[Supplier])</f>
        <v>Colorado Booms</v>
      </c>
      <c r="AQ405" t="str">
        <f>_xlfn.XLOOKUP(fSales[[#This Row],[SalesRepID]],dSalesRep[SalesRepID],dSalesRep[Region])</f>
        <v>WA</v>
      </c>
    </row>
    <row r="406" spans="36:43" x14ac:dyDescent="0.25">
      <c r="AJ406" s="3">
        <v>44807</v>
      </c>
      <c r="AK406">
        <v>2</v>
      </c>
      <c r="AL406">
        <v>2</v>
      </c>
      <c r="AM406">
        <v>3</v>
      </c>
      <c r="AN406">
        <f>_xlfn.XLOOKUP(fSales[[#This Row],[ProductID]],dProduct[ProductID],dProduct[Price])*fSales[[#This Row],[Units]]</f>
        <v>89.85</v>
      </c>
      <c r="AO406" t="str">
        <f>_xlfn.XLOOKUP(fSales[[#This Row],[ProductID]],dProduct[ProductID],dProduct[Product])</f>
        <v>Carlota</v>
      </c>
      <c r="AP406" t="str">
        <f>_xlfn.XLOOKUP(fSales[[#This Row],[ProductID]],dProduct[ProductID],dProduct[Supplier])</f>
        <v>Gel Booms</v>
      </c>
      <c r="AQ406" t="str">
        <f>_xlfn.XLOOKUP(fSales[[#This Row],[SalesRepID]],dSalesRep[SalesRepID],dSalesRep[Region])</f>
        <v>CA</v>
      </c>
    </row>
    <row r="407" spans="36:43" x14ac:dyDescent="0.25">
      <c r="AJ407" s="3">
        <v>45243</v>
      </c>
      <c r="AK407">
        <v>1</v>
      </c>
      <c r="AL407">
        <v>2</v>
      </c>
      <c r="AM407">
        <v>81</v>
      </c>
      <c r="AN407">
        <f>_xlfn.XLOOKUP(fSales[[#This Row],[ProductID]],dProduct[ProductID],dProduct[Price])*fSales[[#This Row],[Units]]</f>
        <v>3559.9500000000003</v>
      </c>
      <c r="AO407" t="str">
        <f>_xlfn.XLOOKUP(fSales[[#This Row],[ProductID]],dProduct[ProductID],dProduct[Product])</f>
        <v>Quad</v>
      </c>
      <c r="AP407" t="str">
        <f>_xlfn.XLOOKUP(fSales[[#This Row],[ProductID]],dProduct[ProductID],dProduct[Supplier])</f>
        <v>Gel Booms</v>
      </c>
      <c r="AQ407" t="str">
        <f>_xlfn.XLOOKUP(fSales[[#This Row],[SalesRepID]],dSalesRep[SalesRepID],dSalesRep[Region])</f>
        <v>CA</v>
      </c>
    </row>
    <row r="408" spans="36:43" x14ac:dyDescent="0.25">
      <c r="AJ408" s="3">
        <v>45181</v>
      </c>
      <c r="AK408">
        <v>2</v>
      </c>
      <c r="AL408">
        <v>2</v>
      </c>
      <c r="AM408">
        <v>93</v>
      </c>
      <c r="AN408">
        <f>_xlfn.XLOOKUP(fSales[[#This Row],[ProductID]],dProduct[ProductID],dProduct[Price])*fSales[[#This Row],[Units]]</f>
        <v>2785.35</v>
      </c>
      <c r="AO408" t="str">
        <f>_xlfn.XLOOKUP(fSales[[#This Row],[ProductID]],dProduct[ProductID],dProduct[Product])</f>
        <v>Carlota</v>
      </c>
      <c r="AP408" t="str">
        <f>_xlfn.XLOOKUP(fSales[[#This Row],[ProductID]],dProduct[ProductID],dProduct[Supplier])</f>
        <v>Gel Booms</v>
      </c>
      <c r="AQ408" t="str">
        <f>_xlfn.XLOOKUP(fSales[[#This Row],[SalesRepID]],dSalesRep[SalesRepID],dSalesRep[Region])</f>
        <v>CA</v>
      </c>
    </row>
    <row r="409" spans="36:43" x14ac:dyDescent="0.25">
      <c r="AJ409" s="3">
        <v>44895</v>
      </c>
      <c r="AK409">
        <v>4</v>
      </c>
      <c r="AL409">
        <v>4</v>
      </c>
      <c r="AM409">
        <v>225</v>
      </c>
      <c r="AN409">
        <f>_xlfn.XLOOKUP(fSales[[#This Row],[ProductID]],dProduct[ProductID],dProduct[Price])*fSales[[#This Row],[Units]]</f>
        <v>5388.75</v>
      </c>
      <c r="AO409" t="str">
        <f>_xlfn.XLOOKUP(fSales[[#This Row],[ProductID]],dProduct[ProductID],dProduct[Product])</f>
        <v>Yanaki</v>
      </c>
      <c r="AP409" t="str">
        <f>_xlfn.XLOOKUP(fSales[[#This Row],[ProductID]],dProduct[ProductID],dProduct[Supplier])</f>
        <v>Colorado Booms</v>
      </c>
      <c r="AQ409" t="str">
        <f>_xlfn.XLOOKUP(fSales[[#This Row],[SalesRepID]],dSalesRep[SalesRepID],dSalesRep[Region])</f>
        <v>WA</v>
      </c>
    </row>
    <row r="410" spans="36:43" x14ac:dyDescent="0.25">
      <c r="AJ410" s="3">
        <v>44748</v>
      </c>
      <c r="AK410">
        <v>1</v>
      </c>
      <c r="AL410">
        <v>2</v>
      </c>
      <c r="AM410">
        <v>58</v>
      </c>
      <c r="AN410">
        <f>_xlfn.XLOOKUP(fSales[[#This Row],[ProductID]],dProduct[ProductID],dProduct[Price])*fSales[[#This Row],[Units]]</f>
        <v>2549.1000000000004</v>
      </c>
      <c r="AO410" t="str">
        <f>_xlfn.XLOOKUP(fSales[[#This Row],[ProductID]],dProduct[ProductID],dProduct[Product])</f>
        <v>Quad</v>
      </c>
      <c r="AP410" t="str">
        <f>_xlfn.XLOOKUP(fSales[[#This Row],[ProductID]],dProduct[ProductID],dProduct[Supplier])</f>
        <v>Gel Booms</v>
      </c>
      <c r="AQ410" t="str">
        <f>_xlfn.XLOOKUP(fSales[[#This Row],[SalesRepID]],dSalesRep[SalesRepID],dSalesRep[Region])</f>
        <v>CA</v>
      </c>
    </row>
    <row r="411" spans="36:43" x14ac:dyDescent="0.25">
      <c r="AJ411" s="3">
        <v>44480</v>
      </c>
      <c r="AK411">
        <v>2</v>
      </c>
      <c r="AL411">
        <v>1</v>
      </c>
      <c r="AM411">
        <v>50</v>
      </c>
      <c r="AN411">
        <f>_xlfn.XLOOKUP(fSales[[#This Row],[ProductID]],dProduct[ProductID],dProduct[Price])*fSales[[#This Row],[Units]]</f>
        <v>1497.5</v>
      </c>
      <c r="AO411" t="str">
        <f>_xlfn.XLOOKUP(fSales[[#This Row],[ProductID]],dProduct[ProductID],dProduct[Product])</f>
        <v>Carlota</v>
      </c>
      <c r="AP411" t="str">
        <f>_xlfn.XLOOKUP(fSales[[#This Row],[ProductID]],dProduct[ProductID],dProduct[Supplier])</f>
        <v>Gel Booms</v>
      </c>
      <c r="AQ411" t="str">
        <f>_xlfn.XLOOKUP(fSales[[#This Row],[SalesRepID]],dSalesRep[SalesRepID],dSalesRep[Region])</f>
        <v>CA</v>
      </c>
    </row>
    <row r="412" spans="36:43" x14ac:dyDescent="0.25">
      <c r="AJ412" s="3">
        <v>45242</v>
      </c>
      <c r="AK412">
        <v>2</v>
      </c>
      <c r="AL412">
        <v>2</v>
      </c>
      <c r="AM412">
        <v>126</v>
      </c>
      <c r="AN412">
        <f>_xlfn.XLOOKUP(fSales[[#This Row],[ProductID]],dProduct[ProductID],dProduct[Price])*fSales[[#This Row],[Units]]</f>
        <v>3773.7</v>
      </c>
      <c r="AO412" t="str">
        <f>_xlfn.XLOOKUP(fSales[[#This Row],[ProductID]],dProduct[ProductID],dProduct[Product])</f>
        <v>Carlota</v>
      </c>
      <c r="AP412" t="str">
        <f>_xlfn.XLOOKUP(fSales[[#This Row],[ProductID]],dProduct[ProductID],dProduct[Supplier])</f>
        <v>Gel Booms</v>
      </c>
      <c r="AQ412" t="str">
        <f>_xlfn.XLOOKUP(fSales[[#This Row],[SalesRepID]],dSalesRep[SalesRepID],dSalesRep[Region])</f>
        <v>CA</v>
      </c>
    </row>
    <row r="413" spans="36:43" x14ac:dyDescent="0.25">
      <c r="AJ413" s="3">
        <v>45148</v>
      </c>
      <c r="AK413">
        <v>2</v>
      </c>
      <c r="AL413">
        <v>3</v>
      </c>
      <c r="AM413">
        <v>1</v>
      </c>
      <c r="AN413">
        <f>_xlfn.XLOOKUP(fSales[[#This Row],[ProductID]],dProduct[ProductID],dProduct[Price])*fSales[[#This Row],[Units]]</f>
        <v>29.95</v>
      </c>
      <c r="AO413" t="str">
        <f>_xlfn.XLOOKUP(fSales[[#This Row],[ProductID]],dProduct[ProductID],dProduct[Product])</f>
        <v>Carlota</v>
      </c>
      <c r="AP413" t="str">
        <f>_xlfn.XLOOKUP(fSales[[#This Row],[ProductID]],dProduct[ProductID],dProduct[Supplier])</f>
        <v>Gel Booms</v>
      </c>
      <c r="AQ413" t="str">
        <f>_xlfn.XLOOKUP(fSales[[#This Row],[SalesRepID]],dSalesRep[SalesRepID],dSalesRep[Region])</f>
        <v>WA</v>
      </c>
    </row>
    <row r="414" spans="36:43" x14ac:dyDescent="0.25">
      <c r="AJ414" s="3">
        <v>44683</v>
      </c>
      <c r="AK414">
        <v>3</v>
      </c>
      <c r="AL414">
        <v>1</v>
      </c>
      <c r="AM414">
        <v>2</v>
      </c>
      <c r="AN414">
        <f>_xlfn.XLOOKUP(fSales[[#This Row],[ProductID]],dProduct[ProductID],dProduct[Price])*fSales[[#This Row],[Units]]</f>
        <v>51.9</v>
      </c>
      <c r="AO414" t="str">
        <f>_xlfn.XLOOKUP(fSales[[#This Row],[ProductID]],dProduct[ProductID],dProduct[Product])</f>
        <v>Aspen</v>
      </c>
      <c r="AP414" t="str">
        <f>_xlfn.XLOOKUP(fSales[[#This Row],[ProductID]],dProduct[ProductID],dProduct[Supplier])</f>
        <v>Colorado Booms</v>
      </c>
      <c r="AQ414" t="str">
        <f>_xlfn.XLOOKUP(fSales[[#This Row],[SalesRepID]],dSalesRep[SalesRepID],dSalesRep[Region])</f>
        <v>CA</v>
      </c>
    </row>
    <row r="415" spans="36:43" x14ac:dyDescent="0.25">
      <c r="AJ415" s="3">
        <v>44914</v>
      </c>
      <c r="AK415">
        <v>2</v>
      </c>
      <c r="AL415">
        <v>4</v>
      </c>
      <c r="AM415">
        <v>1</v>
      </c>
      <c r="AN415">
        <f>_xlfn.XLOOKUP(fSales[[#This Row],[ProductID]],dProduct[ProductID],dProduct[Price])*fSales[[#This Row],[Units]]</f>
        <v>29.95</v>
      </c>
      <c r="AO415" t="str">
        <f>_xlfn.XLOOKUP(fSales[[#This Row],[ProductID]],dProduct[ProductID],dProduct[Product])</f>
        <v>Carlota</v>
      </c>
      <c r="AP415" t="str">
        <f>_xlfn.XLOOKUP(fSales[[#This Row],[ProductID]],dProduct[ProductID],dProduct[Supplier])</f>
        <v>Gel Booms</v>
      </c>
      <c r="AQ415" t="str">
        <f>_xlfn.XLOOKUP(fSales[[#This Row],[SalesRepID]],dSalesRep[SalesRepID],dSalesRep[Region])</f>
        <v>WA</v>
      </c>
    </row>
    <row r="416" spans="36:43" x14ac:dyDescent="0.25">
      <c r="AJ416" s="3">
        <v>45046</v>
      </c>
      <c r="AK416">
        <v>2</v>
      </c>
      <c r="AL416">
        <v>4</v>
      </c>
      <c r="AM416">
        <v>174</v>
      </c>
      <c r="AN416">
        <f>_xlfn.XLOOKUP(fSales[[#This Row],[ProductID]],dProduct[ProductID],dProduct[Price])*fSales[[#This Row],[Units]]</f>
        <v>5211.3</v>
      </c>
      <c r="AO416" t="str">
        <f>_xlfn.XLOOKUP(fSales[[#This Row],[ProductID]],dProduct[ProductID],dProduct[Product])</f>
        <v>Carlota</v>
      </c>
      <c r="AP416" t="str">
        <f>_xlfn.XLOOKUP(fSales[[#This Row],[ProductID]],dProduct[ProductID],dProduct[Supplier])</f>
        <v>Gel Booms</v>
      </c>
      <c r="AQ416" t="str">
        <f>_xlfn.XLOOKUP(fSales[[#This Row],[SalesRepID]],dSalesRep[SalesRepID],dSalesRep[Region])</f>
        <v>WA</v>
      </c>
    </row>
    <row r="417" spans="36:43" x14ac:dyDescent="0.25">
      <c r="AJ417" s="3">
        <v>44293</v>
      </c>
      <c r="AK417">
        <v>2</v>
      </c>
      <c r="AL417">
        <v>3</v>
      </c>
      <c r="AM417">
        <v>90</v>
      </c>
      <c r="AN417">
        <f>_xlfn.XLOOKUP(fSales[[#This Row],[ProductID]],dProduct[ProductID],dProduct[Price])*fSales[[#This Row],[Units]]</f>
        <v>2695.5</v>
      </c>
      <c r="AO417" t="str">
        <f>_xlfn.XLOOKUP(fSales[[#This Row],[ProductID]],dProduct[ProductID],dProduct[Product])</f>
        <v>Carlota</v>
      </c>
      <c r="AP417" t="str">
        <f>_xlfn.XLOOKUP(fSales[[#This Row],[ProductID]],dProduct[ProductID],dProduct[Supplier])</f>
        <v>Gel Booms</v>
      </c>
      <c r="AQ417" t="str">
        <f>_xlfn.XLOOKUP(fSales[[#This Row],[SalesRepID]],dSalesRep[SalesRepID],dSalesRep[Region])</f>
        <v>WA</v>
      </c>
    </row>
    <row r="418" spans="36:43" x14ac:dyDescent="0.25">
      <c r="AJ418" s="3">
        <v>45172</v>
      </c>
      <c r="AK418">
        <v>2</v>
      </c>
      <c r="AL418">
        <v>4</v>
      </c>
      <c r="AM418">
        <v>5</v>
      </c>
      <c r="AN418">
        <f>_xlfn.XLOOKUP(fSales[[#This Row],[ProductID]],dProduct[ProductID],dProduct[Price])*fSales[[#This Row],[Units]]</f>
        <v>149.75</v>
      </c>
      <c r="AO418" t="str">
        <f>_xlfn.XLOOKUP(fSales[[#This Row],[ProductID]],dProduct[ProductID],dProduct[Product])</f>
        <v>Carlota</v>
      </c>
      <c r="AP418" t="str">
        <f>_xlfn.XLOOKUP(fSales[[#This Row],[ProductID]],dProduct[ProductID],dProduct[Supplier])</f>
        <v>Gel Booms</v>
      </c>
      <c r="AQ418" t="str">
        <f>_xlfn.XLOOKUP(fSales[[#This Row],[SalesRepID]],dSalesRep[SalesRepID],dSalesRep[Region])</f>
        <v>WA</v>
      </c>
    </row>
    <row r="419" spans="36:43" x14ac:dyDescent="0.25">
      <c r="AJ419" s="3">
        <v>44804</v>
      </c>
      <c r="AK419">
        <v>2</v>
      </c>
      <c r="AL419">
        <v>3</v>
      </c>
      <c r="AM419">
        <v>6</v>
      </c>
      <c r="AN419">
        <f>_xlfn.XLOOKUP(fSales[[#This Row],[ProductID]],dProduct[ProductID],dProduct[Price])*fSales[[#This Row],[Units]]</f>
        <v>179.7</v>
      </c>
      <c r="AO419" t="str">
        <f>_xlfn.XLOOKUP(fSales[[#This Row],[ProductID]],dProduct[ProductID],dProduct[Product])</f>
        <v>Carlota</v>
      </c>
      <c r="AP419" t="str">
        <f>_xlfn.XLOOKUP(fSales[[#This Row],[ProductID]],dProduct[ProductID],dProduct[Supplier])</f>
        <v>Gel Booms</v>
      </c>
      <c r="AQ419" t="str">
        <f>_xlfn.XLOOKUP(fSales[[#This Row],[SalesRepID]],dSalesRep[SalesRepID],dSalesRep[Region])</f>
        <v>WA</v>
      </c>
    </row>
    <row r="420" spans="36:43" x14ac:dyDescent="0.25">
      <c r="AJ420" s="3">
        <v>44878</v>
      </c>
      <c r="AK420">
        <v>2</v>
      </c>
      <c r="AL420">
        <v>2</v>
      </c>
      <c r="AM420">
        <v>2</v>
      </c>
      <c r="AN420">
        <f>_xlfn.XLOOKUP(fSales[[#This Row],[ProductID]],dProduct[ProductID],dProduct[Price])*fSales[[#This Row],[Units]]</f>
        <v>59.9</v>
      </c>
      <c r="AO420" t="str">
        <f>_xlfn.XLOOKUP(fSales[[#This Row],[ProductID]],dProduct[ProductID],dProduct[Product])</f>
        <v>Carlota</v>
      </c>
      <c r="AP420" t="str">
        <f>_xlfn.XLOOKUP(fSales[[#This Row],[ProductID]],dProduct[ProductID],dProduct[Supplier])</f>
        <v>Gel Booms</v>
      </c>
      <c r="AQ420" t="str">
        <f>_xlfn.XLOOKUP(fSales[[#This Row],[SalesRepID]],dSalesRep[SalesRepID],dSalesRep[Region])</f>
        <v>CA</v>
      </c>
    </row>
    <row r="421" spans="36:43" x14ac:dyDescent="0.25">
      <c r="AJ421" s="3">
        <v>44895</v>
      </c>
      <c r="AK421">
        <v>2</v>
      </c>
      <c r="AL421">
        <v>4</v>
      </c>
      <c r="AM421">
        <v>105</v>
      </c>
      <c r="AN421">
        <f>_xlfn.XLOOKUP(fSales[[#This Row],[ProductID]],dProduct[ProductID],dProduct[Price])*fSales[[#This Row],[Units]]</f>
        <v>3144.75</v>
      </c>
      <c r="AO421" t="str">
        <f>_xlfn.XLOOKUP(fSales[[#This Row],[ProductID]],dProduct[ProductID],dProduct[Product])</f>
        <v>Carlota</v>
      </c>
      <c r="AP421" t="str">
        <f>_xlfn.XLOOKUP(fSales[[#This Row],[ProductID]],dProduct[ProductID],dProduct[Supplier])</f>
        <v>Gel Booms</v>
      </c>
      <c r="AQ421" t="str">
        <f>_xlfn.XLOOKUP(fSales[[#This Row],[SalesRepID]],dSalesRep[SalesRepID],dSalesRep[Region])</f>
        <v>WA</v>
      </c>
    </row>
    <row r="422" spans="36:43" x14ac:dyDescent="0.25">
      <c r="AJ422" s="3">
        <v>44899</v>
      </c>
      <c r="AK422">
        <v>2</v>
      </c>
      <c r="AL422">
        <v>2</v>
      </c>
      <c r="AM422">
        <v>88</v>
      </c>
      <c r="AN422">
        <f>_xlfn.XLOOKUP(fSales[[#This Row],[ProductID]],dProduct[ProductID],dProduct[Price])*fSales[[#This Row],[Units]]</f>
        <v>2635.6</v>
      </c>
      <c r="AO422" t="str">
        <f>_xlfn.XLOOKUP(fSales[[#This Row],[ProductID]],dProduct[ProductID],dProduct[Product])</f>
        <v>Carlota</v>
      </c>
      <c r="AP422" t="str">
        <f>_xlfn.XLOOKUP(fSales[[#This Row],[ProductID]],dProduct[ProductID],dProduct[Supplier])</f>
        <v>Gel Booms</v>
      </c>
      <c r="AQ422" t="str">
        <f>_xlfn.XLOOKUP(fSales[[#This Row],[SalesRepID]],dSalesRep[SalesRepID],dSalesRep[Region])</f>
        <v>CA</v>
      </c>
    </row>
    <row r="423" spans="36:43" x14ac:dyDescent="0.25">
      <c r="AJ423" s="3">
        <v>44551</v>
      </c>
      <c r="AK423">
        <v>4</v>
      </c>
      <c r="AL423">
        <v>4</v>
      </c>
      <c r="AM423">
        <v>93</v>
      </c>
      <c r="AN423">
        <f>_xlfn.XLOOKUP(fSales[[#This Row],[ProductID]],dProduct[ProductID],dProduct[Price])*fSales[[#This Row],[Units]]</f>
        <v>2227.35</v>
      </c>
      <c r="AO423" t="str">
        <f>_xlfn.XLOOKUP(fSales[[#This Row],[ProductID]],dProduct[ProductID],dProduct[Product])</f>
        <v>Yanaki</v>
      </c>
      <c r="AP423" t="str">
        <f>_xlfn.XLOOKUP(fSales[[#This Row],[ProductID]],dProduct[ProductID],dProduct[Supplier])</f>
        <v>Colorado Booms</v>
      </c>
      <c r="AQ423" t="str">
        <f>_xlfn.XLOOKUP(fSales[[#This Row],[SalesRepID]],dSalesRep[SalesRepID],dSalesRep[Region])</f>
        <v>WA</v>
      </c>
    </row>
    <row r="424" spans="36:43" x14ac:dyDescent="0.25">
      <c r="AJ424" s="3">
        <v>44753</v>
      </c>
      <c r="AK424">
        <v>3</v>
      </c>
      <c r="AL424">
        <v>2</v>
      </c>
      <c r="AM424">
        <v>5</v>
      </c>
      <c r="AN424">
        <f>_xlfn.XLOOKUP(fSales[[#This Row],[ProductID]],dProduct[ProductID],dProduct[Price])*fSales[[#This Row],[Units]]</f>
        <v>129.75</v>
      </c>
      <c r="AO424" t="str">
        <f>_xlfn.XLOOKUP(fSales[[#This Row],[ProductID]],dProduct[ProductID],dProduct[Product])</f>
        <v>Aspen</v>
      </c>
      <c r="AP424" t="str">
        <f>_xlfn.XLOOKUP(fSales[[#This Row],[ProductID]],dProduct[ProductID],dProduct[Supplier])</f>
        <v>Colorado Booms</v>
      </c>
      <c r="AQ424" t="str">
        <f>_xlfn.XLOOKUP(fSales[[#This Row],[SalesRepID]],dSalesRep[SalesRepID],dSalesRep[Region])</f>
        <v>CA</v>
      </c>
    </row>
    <row r="425" spans="36:43" x14ac:dyDescent="0.25">
      <c r="AJ425" s="3">
        <v>44404</v>
      </c>
      <c r="AK425">
        <v>1</v>
      </c>
      <c r="AL425">
        <v>3</v>
      </c>
      <c r="AM425">
        <v>1</v>
      </c>
      <c r="AN425">
        <f>_xlfn.XLOOKUP(fSales[[#This Row],[ProductID]],dProduct[ProductID],dProduct[Price])*fSales[[#This Row],[Units]]</f>
        <v>43.95</v>
      </c>
      <c r="AO425" t="str">
        <f>_xlfn.XLOOKUP(fSales[[#This Row],[ProductID]],dProduct[ProductID],dProduct[Product])</f>
        <v>Quad</v>
      </c>
      <c r="AP425" t="str">
        <f>_xlfn.XLOOKUP(fSales[[#This Row],[ProductID]],dProduct[ProductID],dProduct[Supplier])</f>
        <v>Gel Booms</v>
      </c>
      <c r="AQ425" t="str">
        <f>_xlfn.XLOOKUP(fSales[[#This Row],[SalesRepID]],dSalesRep[SalesRepID],dSalesRep[Region])</f>
        <v>WA</v>
      </c>
    </row>
    <row r="426" spans="36:43" x14ac:dyDescent="0.25">
      <c r="AJ426" s="3">
        <v>45247</v>
      </c>
      <c r="AK426">
        <v>4</v>
      </c>
      <c r="AL426">
        <v>1</v>
      </c>
      <c r="AM426">
        <v>94</v>
      </c>
      <c r="AN426">
        <f>_xlfn.XLOOKUP(fSales[[#This Row],[ProductID]],dProduct[ProductID],dProduct[Price])*fSales[[#This Row],[Units]]</f>
        <v>2251.2999999999997</v>
      </c>
      <c r="AO426" t="str">
        <f>_xlfn.XLOOKUP(fSales[[#This Row],[ProductID]],dProduct[ProductID],dProduct[Product])</f>
        <v>Yanaki</v>
      </c>
      <c r="AP426" t="str">
        <f>_xlfn.XLOOKUP(fSales[[#This Row],[ProductID]],dProduct[ProductID],dProduct[Supplier])</f>
        <v>Colorado Booms</v>
      </c>
      <c r="AQ426" t="str">
        <f>_xlfn.XLOOKUP(fSales[[#This Row],[SalesRepID]],dSalesRep[SalesRepID],dSalesRep[Region])</f>
        <v>CA</v>
      </c>
    </row>
    <row r="427" spans="36:43" x14ac:dyDescent="0.25">
      <c r="AJ427" s="3">
        <v>44917</v>
      </c>
      <c r="AK427">
        <v>4</v>
      </c>
      <c r="AL427">
        <v>4</v>
      </c>
      <c r="AM427">
        <v>2</v>
      </c>
      <c r="AN427">
        <f>_xlfn.XLOOKUP(fSales[[#This Row],[ProductID]],dProduct[ProductID],dProduct[Price])*fSales[[#This Row],[Units]]</f>
        <v>47.9</v>
      </c>
      <c r="AO427" t="str">
        <f>_xlfn.XLOOKUP(fSales[[#This Row],[ProductID]],dProduct[ProductID],dProduct[Product])</f>
        <v>Yanaki</v>
      </c>
      <c r="AP427" t="str">
        <f>_xlfn.XLOOKUP(fSales[[#This Row],[ProductID]],dProduct[ProductID],dProduct[Supplier])</f>
        <v>Colorado Booms</v>
      </c>
      <c r="AQ427" t="str">
        <f>_xlfn.XLOOKUP(fSales[[#This Row],[SalesRepID]],dSalesRep[SalesRepID],dSalesRep[Region])</f>
        <v>WA</v>
      </c>
    </row>
    <row r="428" spans="36:43" x14ac:dyDescent="0.25">
      <c r="AJ428" s="3">
        <v>44878</v>
      </c>
      <c r="AK428">
        <v>4</v>
      </c>
      <c r="AL428">
        <v>1</v>
      </c>
      <c r="AM428">
        <v>65</v>
      </c>
      <c r="AN428">
        <f>_xlfn.XLOOKUP(fSales[[#This Row],[ProductID]],dProduct[ProductID],dProduct[Price])*fSales[[#This Row],[Units]]</f>
        <v>1556.75</v>
      </c>
      <c r="AO428" t="str">
        <f>_xlfn.XLOOKUP(fSales[[#This Row],[ProductID]],dProduct[ProductID],dProduct[Product])</f>
        <v>Yanaki</v>
      </c>
      <c r="AP428" t="str">
        <f>_xlfn.XLOOKUP(fSales[[#This Row],[ProductID]],dProduct[ProductID],dProduct[Supplier])</f>
        <v>Colorado Booms</v>
      </c>
      <c r="AQ428" t="str">
        <f>_xlfn.XLOOKUP(fSales[[#This Row],[SalesRepID]],dSalesRep[SalesRepID],dSalesRep[Region])</f>
        <v>CA</v>
      </c>
    </row>
    <row r="429" spans="36:43" x14ac:dyDescent="0.25">
      <c r="AJ429" s="3">
        <v>44809</v>
      </c>
      <c r="AK429">
        <v>2</v>
      </c>
      <c r="AL429">
        <v>2</v>
      </c>
      <c r="AM429">
        <v>192</v>
      </c>
      <c r="AN429">
        <f>_xlfn.XLOOKUP(fSales[[#This Row],[ProductID]],dProduct[ProductID],dProduct[Price])*fSales[[#This Row],[Units]]</f>
        <v>5750.4</v>
      </c>
      <c r="AO429" t="str">
        <f>_xlfn.XLOOKUP(fSales[[#This Row],[ProductID]],dProduct[ProductID],dProduct[Product])</f>
        <v>Carlota</v>
      </c>
      <c r="AP429" t="str">
        <f>_xlfn.XLOOKUP(fSales[[#This Row],[ProductID]],dProduct[ProductID],dProduct[Supplier])</f>
        <v>Gel Booms</v>
      </c>
      <c r="AQ429" t="str">
        <f>_xlfn.XLOOKUP(fSales[[#This Row],[SalesRepID]],dSalesRep[SalesRepID],dSalesRep[Region])</f>
        <v>CA</v>
      </c>
    </row>
    <row r="430" spans="36:43" x14ac:dyDescent="0.25">
      <c r="AJ430" s="3">
        <v>44646</v>
      </c>
      <c r="AK430">
        <v>1</v>
      </c>
      <c r="AL430">
        <v>4</v>
      </c>
      <c r="AM430">
        <v>1</v>
      </c>
      <c r="AN430">
        <f>_xlfn.XLOOKUP(fSales[[#This Row],[ProductID]],dProduct[ProductID],dProduct[Price])*fSales[[#This Row],[Units]]</f>
        <v>43.95</v>
      </c>
      <c r="AO430" t="str">
        <f>_xlfn.XLOOKUP(fSales[[#This Row],[ProductID]],dProduct[ProductID],dProduct[Product])</f>
        <v>Quad</v>
      </c>
      <c r="AP430" t="str">
        <f>_xlfn.XLOOKUP(fSales[[#This Row],[ProductID]],dProduct[ProductID],dProduct[Supplier])</f>
        <v>Gel Booms</v>
      </c>
      <c r="AQ430" t="str">
        <f>_xlfn.XLOOKUP(fSales[[#This Row],[SalesRepID]],dSalesRep[SalesRepID],dSalesRep[Region])</f>
        <v>WA</v>
      </c>
    </row>
    <row r="431" spans="36:43" x14ac:dyDescent="0.25">
      <c r="AJ431" s="3">
        <v>44921</v>
      </c>
      <c r="AK431">
        <v>2</v>
      </c>
      <c r="AL431">
        <v>4</v>
      </c>
      <c r="AM431">
        <v>68</v>
      </c>
      <c r="AN431">
        <f>_xlfn.XLOOKUP(fSales[[#This Row],[ProductID]],dProduct[ProductID],dProduct[Price])*fSales[[#This Row],[Units]]</f>
        <v>2036.6</v>
      </c>
      <c r="AO431" t="str">
        <f>_xlfn.XLOOKUP(fSales[[#This Row],[ProductID]],dProduct[ProductID],dProduct[Product])</f>
        <v>Carlota</v>
      </c>
      <c r="AP431" t="str">
        <f>_xlfn.XLOOKUP(fSales[[#This Row],[ProductID]],dProduct[ProductID],dProduct[Supplier])</f>
        <v>Gel Booms</v>
      </c>
      <c r="AQ431" t="str">
        <f>_xlfn.XLOOKUP(fSales[[#This Row],[SalesRepID]],dSalesRep[SalesRepID],dSalesRep[Region])</f>
        <v>WA</v>
      </c>
    </row>
    <row r="432" spans="36:43" x14ac:dyDescent="0.25">
      <c r="AJ432" s="3">
        <v>44734</v>
      </c>
      <c r="AK432">
        <v>2</v>
      </c>
      <c r="AL432">
        <v>4</v>
      </c>
      <c r="AM432">
        <v>69</v>
      </c>
      <c r="AN432">
        <f>_xlfn.XLOOKUP(fSales[[#This Row],[ProductID]],dProduct[ProductID],dProduct[Price])*fSales[[#This Row],[Units]]</f>
        <v>2066.5499999999997</v>
      </c>
      <c r="AO432" t="str">
        <f>_xlfn.XLOOKUP(fSales[[#This Row],[ProductID]],dProduct[ProductID],dProduct[Product])</f>
        <v>Carlota</v>
      </c>
      <c r="AP432" t="str">
        <f>_xlfn.XLOOKUP(fSales[[#This Row],[ProductID]],dProduct[ProductID],dProduct[Supplier])</f>
        <v>Gel Booms</v>
      </c>
      <c r="AQ432" t="str">
        <f>_xlfn.XLOOKUP(fSales[[#This Row],[SalesRepID]],dSalesRep[SalesRepID],dSalesRep[Region])</f>
        <v>WA</v>
      </c>
    </row>
    <row r="433" spans="36:43" x14ac:dyDescent="0.25">
      <c r="AJ433" s="3">
        <v>44972</v>
      </c>
      <c r="AK433">
        <v>2</v>
      </c>
      <c r="AL433">
        <v>4</v>
      </c>
      <c r="AM433">
        <v>96</v>
      </c>
      <c r="AN433">
        <f>_xlfn.XLOOKUP(fSales[[#This Row],[ProductID]],dProduct[ProductID],dProduct[Price])*fSales[[#This Row],[Units]]</f>
        <v>2875.2</v>
      </c>
      <c r="AO433" t="str">
        <f>_xlfn.XLOOKUP(fSales[[#This Row],[ProductID]],dProduct[ProductID],dProduct[Product])</f>
        <v>Carlota</v>
      </c>
      <c r="AP433" t="str">
        <f>_xlfn.XLOOKUP(fSales[[#This Row],[ProductID]],dProduct[ProductID],dProduct[Supplier])</f>
        <v>Gel Booms</v>
      </c>
      <c r="AQ433" t="str">
        <f>_xlfn.XLOOKUP(fSales[[#This Row],[SalesRepID]],dSalesRep[SalesRepID],dSalesRep[Region])</f>
        <v>WA</v>
      </c>
    </row>
    <row r="434" spans="36:43" x14ac:dyDescent="0.25">
      <c r="AJ434" s="3">
        <v>44683</v>
      </c>
      <c r="AK434">
        <v>3</v>
      </c>
      <c r="AL434">
        <v>4</v>
      </c>
      <c r="AM434">
        <v>105</v>
      </c>
      <c r="AN434">
        <f>_xlfn.XLOOKUP(fSales[[#This Row],[ProductID]],dProduct[ProductID],dProduct[Price])*fSales[[#This Row],[Units]]</f>
        <v>2724.75</v>
      </c>
      <c r="AO434" t="str">
        <f>_xlfn.XLOOKUP(fSales[[#This Row],[ProductID]],dProduct[ProductID],dProduct[Product])</f>
        <v>Aspen</v>
      </c>
      <c r="AP434" t="str">
        <f>_xlfn.XLOOKUP(fSales[[#This Row],[ProductID]],dProduct[ProductID],dProduct[Supplier])</f>
        <v>Colorado Booms</v>
      </c>
      <c r="AQ434" t="str">
        <f>_xlfn.XLOOKUP(fSales[[#This Row],[SalesRepID]],dSalesRep[SalesRepID],dSalesRep[Region])</f>
        <v>WA</v>
      </c>
    </row>
    <row r="435" spans="36:43" x14ac:dyDescent="0.25">
      <c r="AJ435" s="3">
        <v>45184</v>
      </c>
      <c r="AK435">
        <v>4</v>
      </c>
      <c r="AL435">
        <v>4</v>
      </c>
      <c r="AM435">
        <v>79</v>
      </c>
      <c r="AN435">
        <f>_xlfn.XLOOKUP(fSales[[#This Row],[ProductID]],dProduct[ProductID],dProduct[Price])*fSales[[#This Row],[Units]]</f>
        <v>1892.05</v>
      </c>
      <c r="AO435" t="str">
        <f>_xlfn.XLOOKUP(fSales[[#This Row],[ProductID]],dProduct[ProductID],dProduct[Product])</f>
        <v>Yanaki</v>
      </c>
      <c r="AP435" t="str">
        <f>_xlfn.XLOOKUP(fSales[[#This Row],[ProductID]],dProduct[ProductID],dProduct[Supplier])</f>
        <v>Colorado Booms</v>
      </c>
      <c r="AQ435" t="str">
        <f>_xlfn.XLOOKUP(fSales[[#This Row],[SalesRepID]],dSalesRep[SalesRepID],dSalesRep[Region])</f>
        <v>WA</v>
      </c>
    </row>
    <row r="436" spans="36:43" x14ac:dyDescent="0.25">
      <c r="AJ436" s="3">
        <v>44513</v>
      </c>
      <c r="AK436">
        <v>2</v>
      </c>
      <c r="AL436">
        <v>4</v>
      </c>
      <c r="AM436">
        <v>140</v>
      </c>
      <c r="AN436">
        <f>_xlfn.XLOOKUP(fSales[[#This Row],[ProductID]],dProduct[ProductID],dProduct[Price])*fSales[[#This Row],[Units]]</f>
        <v>4193</v>
      </c>
      <c r="AO436" t="str">
        <f>_xlfn.XLOOKUP(fSales[[#This Row],[ProductID]],dProduct[ProductID],dProduct[Product])</f>
        <v>Carlota</v>
      </c>
      <c r="AP436" t="str">
        <f>_xlfn.XLOOKUP(fSales[[#This Row],[ProductID]],dProduct[ProductID],dProduct[Supplier])</f>
        <v>Gel Booms</v>
      </c>
      <c r="AQ436" t="str">
        <f>_xlfn.XLOOKUP(fSales[[#This Row],[SalesRepID]],dSalesRep[SalesRepID],dSalesRep[Region])</f>
        <v>WA</v>
      </c>
    </row>
    <row r="437" spans="36:43" x14ac:dyDescent="0.25">
      <c r="AJ437" s="3">
        <v>45160</v>
      </c>
      <c r="AK437">
        <v>3</v>
      </c>
      <c r="AL437">
        <v>2</v>
      </c>
      <c r="AM437">
        <v>212</v>
      </c>
      <c r="AN437">
        <f>_xlfn.XLOOKUP(fSales[[#This Row],[ProductID]],dProduct[ProductID],dProduct[Price])*fSales[[#This Row],[Units]]</f>
        <v>5501.4</v>
      </c>
      <c r="AO437" t="str">
        <f>_xlfn.XLOOKUP(fSales[[#This Row],[ProductID]],dProduct[ProductID],dProduct[Product])</f>
        <v>Aspen</v>
      </c>
      <c r="AP437" t="str">
        <f>_xlfn.XLOOKUP(fSales[[#This Row],[ProductID]],dProduct[ProductID],dProduct[Supplier])</f>
        <v>Colorado Booms</v>
      </c>
      <c r="AQ437" t="str">
        <f>_xlfn.XLOOKUP(fSales[[#This Row],[SalesRepID]],dSalesRep[SalesRepID],dSalesRep[Region])</f>
        <v>CA</v>
      </c>
    </row>
    <row r="438" spans="36:43" x14ac:dyDescent="0.25">
      <c r="AJ438" s="3">
        <v>45250</v>
      </c>
      <c r="AK438">
        <v>2</v>
      </c>
      <c r="AL438">
        <v>3</v>
      </c>
      <c r="AM438">
        <v>68</v>
      </c>
      <c r="AN438">
        <f>_xlfn.XLOOKUP(fSales[[#This Row],[ProductID]],dProduct[ProductID],dProduct[Price])*fSales[[#This Row],[Units]]</f>
        <v>2036.6</v>
      </c>
      <c r="AO438" t="str">
        <f>_xlfn.XLOOKUP(fSales[[#This Row],[ProductID]],dProduct[ProductID],dProduct[Product])</f>
        <v>Carlota</v>
      </c>
      <c r="AP438" t="str">
        <f>_xlfn.XLOOKUP(fSales[[#This Row],[ProductID]],dProduct[ProductID],dProduct[Supplier])</f>
        <v>Gel Booms</v>
      </c>
      <c r="AQ438" t="str">
        <f>_xlfn.XLOOKUP(fSales[[#This Row],[SalesRepID]],dSalesRep[SalesRepID],dSalesRep[Region])</f>
        <v>WA</v>
      </c>
    </row>
    <row r="439" spans="36:43" x14ac:dyDescent="0.25">
      <c r="AJ439" s="3">
        <v>45244</v>
      </c>
      <c r="AK439">
        <v>4</v>
      </c>
      <c r="AL439">
        <v>2</v>
      </c>
      <c r="AM439">
        <v>32</v>
      </c>
      <c r="AN439">
        <f>_xlfn.XLOOKUP(fSales[[#This Row],[ProductID]],dProduct[ProductID],dProduct[Price])*fSales[[#This Row],[Units]]</f>
        <v>766.4</v>
      </c>
      <c r="AO439" t="str">
        <f>_xlfn.XLOOKUP(fSales[[#This Row],[ProductID]],dProduct[ProductID],dProduct[Product])</f>
        <v>Yanaki</v>
      </c>
      <c r="AP439" t="str">
        <f>_xlfn.XLOOKUP(fSales[[#This Row],[ProductID]],dProduct[ProductID],dProduct[Supplier])</f>
        <v>Colorado Booms</v>
      </c>
      <c r="AQ439" t="str">
        <f>_xlfn.XLOOKUP(fSales[[#This Row],[SalesRepID]],dSalesRep[SalesRepID],dSalesRep[Region])</f>
        <v>CA</v>
      </c>
    </row>
    <row r="440" spans="36:43" x14ac:dyDescent="0.25">
      <c r="AJ440" s="3">
        <v>44440</v>
      </c>
      <c r="AK440">
        <v>2</v>
      </c>
      <c r="AL440">
        <v>1</v>
      </c>
      <c r="AM440">
        <v>49</v>
      </c>
      <c r="AN440">
        <f>_xlfn.XLOOKUP(fSales[[#This Row],[ProductID]],dProduct[ProductID],dProduct[Price])*fSales[[#This Row],[Units]]</f>
        <v>1467.55</v>
      </c>
      <c r="AO440" t="str">
        <f>_xlfn.XLOOKUP(fSales[[#This Row],[ProductID]],dProduct[ProductID],dProduct[Product])</f>
        <v>Carlota</v>
      </c>
      <c r="AP440" t="str">
        <f>_xlfn.XLOOKUP(fSales[[#This Row],[ProductID]],dProduct[ProductID],dProduct[Supplier])</f>
        <v>Gel Booms</v>
      </c>
      <c r="AQ440" t="str">
        <f>_xlfn.XLOOKUP(fSales[[#This Row],[SalesRepID]],dSalesRep[SalesRepID],dSalesRep[Region])</f>
        <v>CA</v>
      </c>
    </row>
    <row r="441" spans="36:43" x14ac:dyDescent="0.25">
      <c r="AJ441" s="3">
        <v>45291</v>
      </c>
      <c r="AK441">
        <v>2</v>
      </c>
      <c r="AL441">
        <v>4</v>
      </c>
      <c r="AM441">
        <v>109</v>
      </c>
      <c r="AN441">
        <f>_xlfn.XLOOKUP(fSales[[#This Row],[ProductID]],dProduct[ProductID],dProduct[Price])*fSales[[#This Row],[Units]]</f>
        <v>3264.5499999999997</v>
      </c>
      <c r="AO441" t="str">
        <f>_xlfn.XLOOKUP(fSales[[#This Row],[ProductID]],dProduct[ProductID],dProduct[Product])</f>
        <v>Carlota</v>
      </c>
      <c r="AP441" t="str">
        <f>_xlfn.XLOOKUP(fSales[[#This Row],[ProductID]],dProduct[ProductID],dProduct[Supplier])</f>
        <v>Gel Booms</v>
      </c>
      <c r="AQ441" t="str">
        <f>_xlfn.XLOOKUP(fSales[[#This Row],[SalesRepID]],dSalesRep[SalesRepID],dSalesRep[Region])</f>
        <v>WA</v>
      </c>
    </row>
    <row r="442" spans="36:43" x14ac:dyDescent="0.25">
      <c r="AJ442" s="3">
        <v>45029</v>
      </c>
      <c r="AK442">
        <v>2</v>
      </c>
      <c r="AL442">
        <v>2</v>
      </c>
      <c r="AM442">
        <v>174</v>
      </c>
      <c r="AN442">
        <f>_xlfn.XLOOKUP(fSales[[#This Row],[ProductID]],dProduct[ProductID],dProduct[Price])*fSales[[#This Row],[Units]]</f>
        <v>5211.3</v>
      </c>
      <c r="AO442" t="str">
        <f>_xlfn.XLOOKUP(fSales[[#This Row],[ProductID]],dProduct[ProductID],dProduct[Product])</f>
        <v>Carlota</v>
      </c>
      <c r="AP442" t="str">
        <f>_xlfn.XLOOKUP(fSales[[#This Row],[ProductID]],dProduct[ProductID],dProduct[Supplier])</f>
        <v>Gel Booms</v>
      </c>
      <c r="AQ442" t="str">
        <f>_xlfn.XLOOKUP(fSales[[#This Row],[SalesRepID]],dSalesRep[SalesRepID],dSalesRep[Region])</f>
        <v>CA</v>
      </c>
    </row>
    <row r="443" spans="36:43" x14ac:dyDescent="0.25">
      <c r="AJ443" s="3">
        <v>45198</v>
      </c>
      <c r="AK443">
        <v>2</v>
      </c>
      <c r="AL443">
        <v>1</v>
      </c>
      <c r="AM443">
        <v>251</v>
      </c>
      <c r="AN443">
        <f>_xlfn.XLOOKUP(fSales[[#This Row],[ProductID]],dProduct[ProductID],dProduct[Price])*fSales[[#This Row],[Units]]</f>
        <v>7517.45</v>
      </c>
      <c r="AO443" t="str">
        <f>_xlfn.XLOOKUP(fSales[[#This Row],[ProductID]],dProduct[ProductID],dProduct[Product])</f>
        <v>Carlota</v>
      </c>
      <c r="AP443" t="str">
        <f>_xlfn.XLOOKUP(fSales[[#This Row],[ProductID]],dProduct[ProductID],dProduct[Supplier])</f>
        <v>Gel Booms</v>
      </c>
      <c r="AQ443" t="str">
        <f>_xlfn.XLOOKUP(fSales[[#This Row],[SalesRepID]],dSalesRep[SalesRepID],dSalesRep[Region])</f>
        <v>CA</v>
      </c>
    </row>
    <row r="444" spans="36:43" x14ac:dyDescent="0.25">
      <c r="AJ444" s="3">
        <v>44559</v>
      </c>
      <c r="AK444">
        <v>1</v>
      </c>
      <c r="AL444">
        <v>4</v>
      </c>
      <c r="AM444">
        <v>6</v>
      </c>
      <c r="AN444">
        <f>_xlfn.XLOOKUP(fSales[[#This Row],[ProductID]],dProduct[ProductID],dProduct[Price])*fSales[[#This Row],[Units]]</f>
        <v>263.70000000000005</v>
      </c>
      <c r="AO444" t="str">
        <f>_xlfn.XLOOKUP(fSales[[#This Row],[ProductID]],dProduct[ProductID],dProduct[Product])</f>
        <v>Quad</v>
      </c>
      <c r="AP444" t="str">
        <f>_xlfn.XLOOKUP(fSales[[#This Row],[ProductID]],dProduct[ProductID],dProduct[Supplier])</f>
        <v>Gel Booms</v>
      </c>
      <c r="AQ444" t="str">
        <f>_xlfn.XLOOKUP(fSales[[#This Row],[SalesRepID]],dSalesRep[SalesRepID],dSalesRep[Region])</f>
        <v>WA</v>
      </c>
    </row>
    <row r="445" spans="36:43" x14ac:dyDescent="0.25">
      <c r="AJ445" s="3">
        <v>44658</v>
      </c>
      <c r="AK445">
        <v>2</v>
      </c>
      <c r="AL445">
        <v>3</v>
      </c>
      <c r="AM445">
        <v>69</v>
      </c>
      <c r="AN445">
        <f>_xlfn.XLOOKUP(fSales[[#This Row],[ProductID]],dProduct[ProductID],dProduct[Price])*fSales[[#This Row],[Units]]</f>
        <v>2066.5499999999997</v>
      </c>
      <c r="AO445" t="str">
        <f>_xlfn.XLOOKUP(fSales[[#This Row],[ProductID]],dProduct[ProductID],dProduct[Product])</f>
        <v>Carlota</v>
      </c>
      <c r="AP445" t="str">
        <f>_xlfn.XLOOKUP(fSales[[#This Row],[ProductID]],dProduct[ProductID],dProduct[Supplier])</f>
        <v>Gel Booms</v>
      </c>
      <c r="AQ445" t="str">
        <f>_xlfn.XLOOKUP(fSales[[#This Row],[SalesRepID]],dSalesRep[SalesRepID],dSalesRep[Region])</f>
        <v>WA</v>
      </c>
    </row>
    <row r="446" spans="36:43" x14ac:dyDescent="0.25">
      <c r="AJ446" s="3">
        <v>44525</v>
      </c>
      <c r="AK446">
        <v>2</v>
      </c>
      <c r="AL446">
        <v>2</v>
      </c>
      <c r="AM446">
        <v>66</v>
      </c>
      <c r="AN446">
        <f>_xlfn.XLOOKUP(fSales[[#This Row],[ProductID]],dProduct[ProductID],dProduct[Price])*fSales[[#This Row],[Units]]</f>
        <v>1976.7</v>
      </c>
      <c r="AO446" t="str">
        <f>_xlfn.XLOOKUP(fSales[[#This Row],[ProductID]],dProduct[ProductID],dProduct[Product])</f>
        <v>Carlota</v>
      </c>
      <c r="AP446" t="str">
        <f>_xlfn.XLOOKUP(fSales[[#This Row],[ProductID]],dProduct[ProductID],dProduct[Supplier])</f>
        <v>Gel Booms</v>
      </c>
      <c r="AQ446" t="str">
        <f>_xlfn.XLOOKUP(fSales[[#This Row],[SalesRepID]],dSalesRep[SalesRepID],dSalesRep[Region])</f>
        <v>CA</v>
      </c>
    </row>
    <row r="447" spans="36:43" x14ac:dyDescent="0.25">
      <c r="AJ447" s="3">
        <v>44703</v>
      </c>
      <c r="AK447">
        <v>2</v>
      </c>
      <c r="AL447">
        <v>2</v>
      </c>
      <c r="AM447">
        <v>216</v>
      </c>
      <c r="AN447">
        <f>_xlfn.XLOOKUP(fSales[[#This Row],[ProductID]],dProduct[ProductID],dProduct[Price])*fSales[[#This Row],[Units]]</f>
        <v>6469.2</v>
      </c>
      <c r="AO447" t="str">
        <f>_xlfn.XLOOKUP(fSales[[#This Row],[ProductID]],dProduct[ProductID],dProduct[Product])</f>
        <v>Carlota</v>
      </c>
      <c r="AP447" t="str">
        <f>_xlfn.XLOOKUP(fSales[[#This Row],[ProductID]],dProduct[ProductID],dProduct[Supplier])</f>
        <v>Gel Booms</v>
      </c>
      <c r="AQ447" t="str">
        <f>_xlfn.XLOOKUP(fSales[[#This Row],[SalesRepID]],dSalesRep[SalesRepID],dSalesRep[Region])</f>
        <v>CA</v>
      </c>
    </row>
    <row r="448" spans="36:43" x14ac:dyDescent="0.25">
      <c r="AJ448" s="3">
        <v>44549</v>
      </c>
      <c r="AK448">
        <v>3</v>
      </c>
      <c r="AL448">
        <v>4</v>
      </c>
      <c r="AM448">
        <v>162</v>
      </c>
      <c r="AN448">
        <f>_xlfn.XLOOKUP(fSales[[#This Row],[ProductID]],dProduct[ProductID],dProduct[Price])*fSales[[#This Row],[Units]]</f>
        <v>4203.8999999999996</v>
      </c>
      <c r="AO448" t="str">
        <f>_xlfn.XLOOKUP(fSales[[#This Row],[ProductID]],dProduct[ProductID],dProduct[Product])</f>
        <v>Aspen</v>
      </c>
      <c r="AP448" t="str">
        <f>_xlfn.XLOOKUP(fSales[[#This Row],[ProductID]],dProduct[ProductID],dProduct[Supplier])</f>
        <v>Colorado Booms</v>
      </c>
      <c r="AQ448" t="str">
        <f>_xlfn.XLOOKUP(fSales[[#This Row],[SalesRepID]],dSalesRep[SalesRepID],dSalesRep[Region])</f>
        <v>WA</v>
      </c>
    </row>
    <row r="449" spans="36:43" x14ac:dyDescent="0.25">
      <c r="AJ449" s="3">
        <v>44878</v>
      </c>
      <c r="AK449">
        <v>4</v>
      </c>
      <c r="AL449">
        <v>1</v>
      </c>
      <c r="AM449">
        <v>73</v>
      </c>
      <c r="AN449">
        <f>_xlfn.XLOOKUP(fSales[[#This Row],[ProductID]],dProduct[ProductID],dProduct[Price])*fSales[[#This Row],[Units]]</f>
        <v>1748.35</v>
      </c>
      <c r="AO449" t="str">
        <f>_xlfn.XLOOKUP(fSales[[#This Row],[ProductID]],dProduct[ProductID],dProduct[Product])</f>
        <v>Yanaki</v>
      </c>
      <c r="AP449" t="str">
        <f>_xlfn.XLOOKUP(fSales[[#This Row],[ProductID]],dProduct[ProductID],dProduct[Supplier])</f>
        <v>Colorado Booms</v>
      </c>
      <c r="AQ449" t="str">
        <f>_xlfn.XLOOKUP(fSales[[#This Row],[SalesRepID]],dSalesRep[SalesRepID],dSalesRep[Region])</f>
        <v>CA</v>
      </c>
    </row>
    <row r="450" spans="36:43" x14ac:dyDescent="0.25">
      <c r="AJ450" s="3">
        <v>44882</v>
      </c>
      <c r="AK450">
        <v>2</v>
      </c>
      <c r="AL450">
        <v>1</v>
      </c>
      <c r="AM450">
        <v>90</v>
      </c>
      <c r="AN450">
        <f>_xlfn.XLOOKUP(fSales[[#This Row],[ProductID]],dProduct[ProductID],dProduct[Price])*fSales[[#This Row],[Units]]</f>
        <v>2695.5</v>
      </c>
      <c r="AO450" t="str">
        <f>_xlfn.XLOOKUP(fSales[[#This Row],[ProductID]],dProduct[ProductID],dProduct[Product])</f>
        <v>Carlota</v>
      </c>
      <c r="AP450" t="str">
        <f>_xlfn.XLOOKUP(fSales[[#This Row],[ProductID]],dProduct[ProductID],dProduct[Supplier])</f>
        <v>Gel Booms</v>
      </c>
      <c r="AQ450" t="str">
        <f>_xlfn.XLOOKUP(fSales[[#This Row],[SalesRepID]],dSalesRep[SalesRepID],dSalesRep[Region])</f>
        <v>CA</v>
      </c>
    </row>
    <row r="451" spans="36:43" x14ac:dyDescent="0.25">
      <c r="AJ451" s="3">
        <v>44336</v>
      </c>
      <c r="AK451">
        <v>4</v>
      </c>
      <c r="AL451">
        <v>1</v>
      </c>
      <c r="AM451">
        <v>245</v>
      </c>
      <c r="AN451">
        <f>_xlfn.XLOOKUP(fSales[[#This Row],[ProductID]],dProduct[ProductID],dProduct[Price])*fSales[[#This Row],[Units]]</f>
        <v>5867.75</v>
      </c>
      <c r="AO451" t="str">
        <f>_xlfn.XLOOKUP(fSales[[#This Row],[ProductID]],dProduct[ProductID],dProduct[Product])</f>
        <v>Yanaki</v>
      </c>
      <c r="AP451" t="str">
        <f>_xlfn.XLOOKUP(fSales[[#This Row],[ProductID]],dProduct[ProductID],dProduct[Supplier])</f>
        <v>Colorado Booms</v>
      </c>
      <c r="AQ451" t="str">
        <f>_xlfn.XLOOKUP(fSales[[#This Row],[SalesRepID]],dSalesRep[SalesRepID],dSalesRep[Region])</f>
        <v>CA</v>
      </c>
    </row>
    <row r="452" spans="36:43" x14ac:dyDescent="0.25">
      <c r="AJ452" s="3">
        <v>44715</v>
      </c>
      <c r="AK452">
        <v>2</v>
      </c>
      <c r="AL452">
        <v>2</v>
      </c>
      <c r="AM452">
        <v>6</v>
      </c>
      <c r="AN452">
        <f>_xlfn.XLOOKUP(fSales[[#This Row],[ProductID]],dProduct[ProductID],dProduct[Price])*fSales[[#This Row],[Units]]</f>
        <v>179.7</v>
      </c>
      <c r="AO452" t="str">
        <f>_xlfn.XLOOKUP(fSales[[#This Row],[ProductID]],dProduct[ProductID],dProduct[Product])</f>
        <v>Carlota</v>
      </c>
      <c r="AP452" t="str">
        <f>_xlfn.XLOOKUP(fSales[[#This Row],[ProductID]],dProduct[ProductID],dProduct[Supplier])</f>
        <v>Gel Booms</v>
      </c>
      <c r="AQ452" t="str">
        <f>_xlfn.XLOOKUP(fSales[[#This Row],[SalesRepID]],dSalesRep[SalesRepID],dSalesRep[Region])</f>
        <v>CA</v>
      </c>
    </row>
    <row r="453" spans="36:43" x14ac:dyDescent="0.25">
      <c r="AJ453" s="3">
        <v>44869</v>
      </c>
      <c r="AK453">
        <v>2</v>
      </c>
      <c r="AL453">
        <v>4</v>
      </c>
      <c r="AM453">
        <v>94</v>
      </c>
      <c r="AN453">
        <f>_xlfn.XLOOKUP(fSales[[#This Row],[ProductID]],dProduct[ProductID],dProduct[Price])*fSales[[#This Row],[Units]]</f>
        <v>2815.2999999999997</v>
      </c>
      <c r="AO453" t="str">
        <f>_xlfn.XLOOKUP(fSales[[#This Row],[ProductID]],dProduct[ProductID],dProduct[Product])</f>
        <v>Carlota</v>
      </c>
      <c r="AP453" t="str">
        <f>_xlfn.XLOOKUP(fSales[[#This Row],[ProductID]],dProduct[ProductID],dProduct[Supplier])</f>
        <v>Gel Booms</v>
      </c>
      <c r="AQ453" t="str">
        <f>_xlfn.XLOOKUP(fSales[[#This Row],[SalesRepID]],dSalesRep[SalesRepID],dSalesRep[Region])</f>
        <v>WA</v>
      </c>
    </row>
    <row r="454" spans="36:43" x14ac:dyDescent="0.25">
      <c r="AJ454" s="3">
        <v>45156</v>
      </c>
      <c r="AK454">
        <v>4</v>
      </c>
      <c r="AL454">
        <v>4</v>
      </c>
      <c r="AM454">
        <v>5</v>
      </c>
      <c r="AN454">
        <f>_xlfn.XLOOKUP(fSales[[#This Row],[ProductID]],dProduct[ProductID],dProduct[Price])*fSales[[#This Row],[Units]]</f>
        <v>119.75</v>
      </c>
      <c r="AO454" t="str">
        <f>_xlfn.XLOOKUP(fSales[[#This Row],[ProductID]],dProduct[ProductID],dProduct[Product])</f>
        <v>Yanaki</v>
      </c>
      <c r="AP454" t="str">
        <f>_xlfn.XLOOKUP(fSales[[#This Row],[ProductID]],dProduct[ProductID],dProduct[Supplier])</f>
        <v>Colorado Booms</v>
      </c>
      <c r="AQ454" t="str">
        <f>_xlfn.XLOOKUP(fSales[[#This Row],[SalesRepID]],dSalesRep[SalesRepID],dSalesRep[Region])</f>
        <v>WA</v>
      </c>
    </row>
    <row r="455" spans="36:43" x14ac:dyDescent="0.25">
      <c r="AJ455" s="3">
        <v>44995</v>
      </c>
      <c r="AK455">
        <v>2</v>
      </c>
      <c r="AL455">
        <v>4</v>
      </c>
      <c r="AM455">
        <v>105</v>
      </c>
      <c r="AN455">
        <f>_xlfn.XLOOKUP(fSales[[#This Row],[ProductID]],dProduct[ProductID],dProduct[Price])*fSales[[#This Row],[Units]]</f>
        <v>3144.75</v>
      </c>
      <c r="AO455" t="str">
        <f>_xlfn.XLOOKUP(fSales[[#This Row],[ProductID]],dProduct[ProductID],dProduct[Product])</f>
        <v>Carlota</v>
      </c>
      <c r="AP455" t="str">
        <f>_xlfn.XLOOKUP(fSales[[#This Row],[ProductID]],dProduct[ProductID],dProduct[Supplier])</f>
        <v>Gel Booms</v>
      </c>
      <c r="AQ455" t="str">
        <f>_xlfn.XLOOKUP(fSales[[#This Row],[SalesRepID]],dSalesRep[SalesRepID],dSalesRep[Region])</f>
        <v>WA</v>
      </c>
    </row>
    <row r="456" spans="36:43" x14ac:dyDescent="0.25">
      <c r="AJ456" s="3">
        <v>45236</v>
      </c>
      <c r="AK456">
        <v>2</v>
      </c>
      <c r="AL456">
        <v>3</v>
      </c>
      <c r="AM456">
        <v>91</v>
      </c>
      <c r="AN456">
        <f>_xlfn.XLOOKUP(fSales[[#This Row],[ProductID]],dProduct[ProductID],dProduct[Price])*fSales[[#This Row],[Units]]</f>
        <v>2725.45</v>
      </c>
      <c r="AO456" t="str">
        <f>_xlfn.XLOOKUP(fSales[[#This Row],[ProductID]],dProduct[ProductID],dProduct[Product])</f>
        <v>Carlota</v>
      </c>
      <c r="AP456" t="str">
        <f>_xlfn.XLOOKUP(fSales[[#This Row],[ProductID]],dProduct[ProductID],dProduct[Supplier])</f>
        <v>Gel Booms</v>
      </c>
      <c r="AQ456" t="str">
        <f>_xlfn.XLOOKUP(fSales[[#This Row],[SalesRepID]],dSalesRep[SalesRepID],dSalesRep[Region])</f>
        <v>WA</v>
      </c>
    </row>
    <row r="457" spans="36:43" x14ac:dyDescent="0.25">
      <c r="AJ457" s="3">
        <v>44902</v>
      </c>
      <c r="AK457">
        <v>2</v>
      </c>
      <c r="AL457">
        <v>2</v>
      </c>
      <c r="AM457">
        <v>51</v>
      </c>
      <c r="AN457">
        <f>_xlfn.XLOOKUP(fSales[[#This Row],[ProductID]],dProduct[ProductID],dProduct[Price])*fSales[[#This Row],[Units]]</f>
        <v>1527.45</v>
      </c>
      <c r="AO457" t="str">
        <f>_xlfn.XLOOKUP(fSales[[#This Row],[ProductID]],dProduct[ProductID],dProduct[Product])</f>
        <v>Carlota</v>
      </c>
      <c r="AP457" t="str">
        <f>_xlfn.XLOOKUP(fSales[[#This Row],[ProductID]],dProduct[ProductID],dProduct[Supplier])</f>
        <v>Gel Booms</v>
      </c>
      <c r="AQ457" t="str">
        <f>_xlfn.XLOOKUP(fSales[[#This Row],[SalesRepID]],dSalesRep[SalesRepID],dSalesRep[Region])</f>
        <v>CA</v>
      </c>
    </row>
    <row r="458" spans="36:43" x14ac:dyDescent="0.25">
      <c r="AJ458" s="3">
        <v>44532</v>
      </c>
      <c r="AK458">
        <v>2</v>
      </c>
      <c r="AL458">
        <v>2</v>
      </c>
      <c r="AM458">
        <v>4</v>
      </c>
      <c r="AN458">
        <f>_xlfn.XLOOKUP(fSales[[#This Row],[ProductID]],dProduct[ProductID],dProduct[Price])*fSales[[#This Row],[Units]]</f>
        <v>119.8</v>
      </c>
      <c r="AO458" t="str">
        <f>_xlfn.XLOOKUP(fSales[[#This Row],[ProductID]],dProduct[ProductID],dProduct[Product])</f>
        <v>Carlota</v>
      </c>
      <c r="AP458" t="str">
        <f>_xlfn.XLOOKUP(fSales[[#This Row],[ProductID]],dProduct[ProductID],dProduct[Supplier])</f>
        <v>Gel Booms</v>
      </c>
      <c r="AQ458" t="str">
        <f>_xlfn.XLOOKUP(fSales[[#This Row],[SalesRepID]],dSalesRep[SalesRepID],dSalesRep[Region])</f>
        <v>CA</v>
      </c>
    </row>
    <row r="459" spans="36:43" x14ac:dyDescent="0.25">
      <c r="AJ459" s="3">
        <v>45161</v>
      </c>
      <c r="AK459">
        <v>2</v>
      </c>
      <c r="AL459">
        <v>4</v>
      </c>
      <c r="AM459">
        <v>160</v>
      </c>
      <c r="AN459">
        <f>_xlfn.XLOOKUP(fSales[[#This Row],[ProductID]],dProduct[ProductID],dProduct[Price])*fSales[[#This Row],[Units]]</f>
        <v>4792</v>
      </c>
      <c r="AO459" t="str">
        <f>_xlfn.XLOOKUP(fSales[[#This Row],[ProductID]],dProduct[ProductID],dProduct[Product])</f>
        <v>Carlota</v>
      </c>
      <c r="AP459" t="str">
        <f>_xlfn.XLOOKUP(fSales[[#This Row],[ProductID]],dProduct[ProductID],dProduct[Supplier])</f>
        <v>Gel Booms</v>
      </c>
      <c r="AQ459" t="str">
        <f>_xlfn.XLOOKUP(fSales[[#This Row],[SalesRepID]],dSalesRep[SalesRepID],dSalesRep[Region])</f>
        <v>WA</v>
      </c>
    </row>
    <row r="460" spans="36:43" x14ac:dyDescent="0.25">
      <c r="AJ460" s="3">
        <v>44947</v>
      </c>
      <c r="AK460">
        <v>2</v>
      </c>
      <c r="AL460">
        <v>2</v>
      </c>
      <c r="AM460">
        <v>291</v>
      </c>
      <c r="AN460">
        <f>_xlfn.XLOOKUP(fSales[[#This Row],[ProductID]],dProduct[ProductID],dProduct[Price])*fSales[[#This Row],[Units]]</f>
        <v>8715.4499999999989</v>
      </c>
      <c r="AO460" t="str">
        <f>_xlfn.XLOOKUP(fSales[[#This Row],[ProductID]],dProduct[ProductID],dProduct[Product])</f>
        <v>Carlota</v>
      </c>
      <c r="AP460" t="str">
        <f>_xlfn.XLOOKUP(fSales[[#This Row],[ProductID]],dProduct[ProductID],dProduct[Supplier])</f>
        <v>Gel Booms</v>
      </c>
      <c r="AQ460" t="str">
        <f>_xlfn.XLOOKUP(fSales[[#This Row],[SalesRepID]],dSalesRep[SalesRepID],dSalesRep[Region])</f>
        <v>CA</v>
      </c>
    </row>
    <row r="461" spans="36:43" x14ac:dyDescent="0.25">
      <c r="AJ461" s="3">
        <v>44973</v>
      </c>
      <c r="AK461">
        <v>4</v>
      </c>
      <c r="AL461">
        <v>2</v>
      </c>
      <c r="AM461">
        <v>68</v>
      </c>
      <c r="AN461">
        <f>_xlfn.XLOOKUP(fSales[[#This Row],[ProductID]],dProduct[ProductID],dProduct[Price])*fSales[[#This Row],[Units]]</f>
        <v>1628.6</v>
      </c>
      <c r="AO461" t="str">
        <f>_xlfn.XLOOKUP(fSales[[#This Row],[ProductID]],dProduct[ProductID],dProduct[Product])</f>
        <v>Yanaki</v>
      </c>
      <c r="AP461" t="str">
        <f>_xlfn.XLOOKUP(fSales[[#This Row],[ProductID]],dProduct[ProductID],dProduct[Supplier])</f>
        <v>Colorado Booms</v>
      </c>
      <c r="AQ461" t="str">
        <f>_xlfn.XLOOKUP(fSales[[#This Row],[SalesRepID]],dSalesRep[SalesRepID],dSalesRep[Region])</f>
        <v>CA</v>
      </c>
    </row>
    <row r="462" spans="36:43" x14ac:dyDescent="0.25">
      <c r="AJ462" s="3">
        <v>44561</v>
      </c>
      <c r="AK462">
        <v>1</v>
      </c>
      <c r="AL462">
        <v>2</v>
      </c>
      <c r="AM462">
        <v>4</v>
      </c>
      <c r="AN462">
        <f>_xlfn.XLOOKUP(fSales[[#This Row],[ProductID]],dProduct[ProductID],dProduct[Price])*fSales[[#This Row],[Units]]</f>
        <v>175.8</v>
      </c>
      <c r="AO462" t="str">
        <f>_xlfn.XLOOKUP(fSales[[#This Row],[ProductID]],dProduct[ProductID],dProduct[Product])</f>
        <v>Quad</v>
      </c>
      <c r="AP462" t="str">
        <f>_xlfn.XLOOKUP(fSales[[#This Row],[ProductID]],dProduct[ProductID],dProduct[Supplier])</f>
        <v>Gel Booms</v>
      </c>
      <c r="AQ462" t="str">
        <f>_xlfn.XLOOKUP(fSales[[#This Row],[SalesRepID]],dSalesRep[SalesRepID],dSalesRep[Region])</f>
        <v>CA</v>
      </c>
    </row>
    <row r="463" spans="36:43" x14ac:dyDescent="0.25">
      <c r="AJ463" s="3">
        <v>44524</v>
      </c>
      <c r="AK463">
        <v>3</v>
      </c>
      <c r="AL463">
        <v>2</v>
      </c>
      <c r="AM463">
        <v>292</v>
      </c>
      <c r="AN463">
        <f>_xlfn.XLOOKUP(fSales[[#This Row],[ProductID]],dProduct[ProductID],dProduct[Price])*fSales[[#This Row],[Units]]</f>
        <v>7577.4</v>
      </c>
      <c r="AO463" t="str">
        <f>_xlfn.XLOOKUP(fSales[[#This Row],[ProductID]],dProduct[ProductID],dProduct[Product])</f>
        <v>Aspen</v>
      </c>
      <c r="AP463" t="str">
        <f>_xlfn.XLOOKUP(fSales[[#This Row],[ProductID]],dProduct[ProductID],dProduct[Supplier])</f>
        <v>Colorado Booms</v>
      </c>
      <c r="AQ463" t="str">
        <f>_xlfn.XLOOKUP(fSales[[#This Row],[SalesRepID]],dSalesRep[SalesRepID],dSalesRep[Region])</f>
        <v>CA</v>
      </c>
    </row>
    <row r="464" spans="36:43" x14ac:dyDescent="0.25">
      <c r="AJ464" s="3">
        <v>45257</v>
      </c>
      <c r="AK464">
        <v>1</v>
      </c>
      <c r="AL464">
        <v>4</v>
      </c>
      <c r="AM464">
        <v>115</v>
      </c>
      <c r="AN464">
        <f>_xlfn.XLOOKUP(fSales[[#This Row],[ProductID]],dProduct[ProductID],dProduct[Price])*fSales[[#This Row],[Units]]</f>
        <v>5054.25</v>
      </c>
      <c r="AO464" t="str">
        <f>_xlfn.XLOOKUP(fSales[[#This Row],[ProductID]],dProduct[ProductID],dProduct[Product])</f>
        <v>Quad</v>
      </c>
      <c r="AP464" t="str">
        <f>_xlfn.XLOOKUP(fSales[[#This Row],[ProductID]],dProduct[ProductID],dProduct[Supplier])</f>
        <v>Gel Booms</v>
      </c>
      <c r="AQ464" t="str">
        <f>_xlfn.XLOOKUP(fSales[[#This Row],[SalesRepID]],dSalesRep[SalesRepID],dSalesRep[Region])</f>
        <v>WA</v>
      </c>
    </row>
    <row r="465" spans="36:43" x14ac:dyDescent="0.25">
      <c r="AJ465" s="3">
        <v>44906</v>
      </c>
      <c r="AK465">
        <v>3</v>
      </c>
      <c r="AL465">
        <v>1</v>
      </c>
      <c r="AM465">
        <v>82</v>
      </c>
      <c r="AN465">
        <f>_xlfn.XLOOKUP(fSales[[#This Row],[ProductID]],dProduct[ProductID],dProduct[Price])*fSales[[#This Row],[Units]]</f>
        <v>2127.9</v>
      </c>
      <c r="AO465" t="str">
        <f>_xlfn.XLOOKUP(fSales[[#This Row],[ProductID]],dProduct[ProductID],dProduct[Product])</f>
        <v>Aspen</v>
      </c>
      <c r="AP465" t="str">
        <f>_xlfn.XLOOKUP(fSales[[#This Row],[ProductID]],dProduct[ProductID],dProduct[Supplier])</f>
        <v>Colorado Booms</v>
      </c>
      <c r="AQ465" t="str">
        <f>_xlfn.XLOOKUP(fSales[[#This Row],[SalesRepID]],dSalesRep[SalesRepID],dSalesRep[Region])</f>
        <v>CA</v>
      </c>
    </row>
    <row r="466" spans="36:43" x14ac:dyDescent="0.25">
      <c r="AJ466" s="3">
        <v>45205</v>
      </c>
      <c r="AK466">
        <v>2</v>
      </c>
      <c r="AL466">
        <v>4</v>
      </c>
      <c r="AM466">
        <v>84</v>
      </c>
      <c r="AN466">
        <f>_xlfn.XLOOKUP(fSales[[#This Row],[ProductID]],dProduct[ProductID],dProduct[Price])*fSales[[#This Row],[Units]]</f>
        <v>2515.7999999999997</v>
      </c>
      <c r="AO466" t="str">
        <f>_xlfn.XLOOKUP(fSales[[#This Row],[ProductID]],dProduct[ProductID],dProduct[Product])</f>
        <v>Carlota</v>
      </c>
      <c r="AP466" t="str">
        <f>_xlfn.XLOOKUP(fSales[[#This Row],[ProductID]],dProduct[ProductID],dProduct[Supplier])</f>
        <v>Gel Booms</v>
      </c>
      <c r="AQ466" t="str">
        <f>_xlfn.XLOOKUP(fSales[[#This Row],[SalesRepID]],dSalesRep[SalesRepID],dSalesRep[Region])</f>
        <v>WA</v>
      </c>
    </row>
    <row r="467" spans="36:43" x14ac:dyDescent="0.25">
      <c r="AJ467" s="3">
        <v>45170</v>
      </c>
      <c r="AK467">
        <v>2</v>
      </c>
      <c r="AL467">
        <v>4</v>
      </c>
      <c r="AM467">
        <v>5</v>
      </c>
      <c r="AN467">
        <f>_xlfn.XLOOKUP(fSales[[#This Row],[ProductID]],dProduct[ProductID],dProduct[Price])*fSales[[#This Row],[Units]]</f>
        <v>149.75</v>
      </c>
      <c r="AO467" t="str">
        <f>_xlfn.XLOOKUP(fSales[[#This Row],[ProductID]],dProduct[ProductID],dProduct[Product])</f>
        <v>Carlota</v>
      </c>
      <c r="AP467" t="str">
        <f>_xlfn.XLOOKUP(fSales[[#This Row],[ProductID]],dProduct[ProductID],dProduct[Supplier])</f>
        <v>Gel Booms</v>
      </c>
      <c r="AQ467" t="str">
        <f>_xlfn.XLOOKUP(fSales[[#This Row],[SalesRepID]],dSalesRep[SalesRepID],dSalesRep[Region])</f>
        <v>WA</v>
      </c>
    </row>
    <row r="468" spans="36:43" x14ac:dyDescent="0.25">
      <c r="AJ468" s="3">
        <v>44544</v>
      </c>
      <c r="AK468">
        <v>4</v>
      </c>
      <c r="AL468">
        <v>2</v>
      </c>
      <c r="AM468">
        <v>99</v>
      </c>
      <c r="AN468">
        <f>_xlfn.XLOOKUP(fSales[[#This Row],[ProductID]],dProduct[ProductID],dProduct[Price])*fSales[[#This Row],[Units]]</f>
        <v>2371.0499999999997</v>
      </c>
      <c r="AO468" t="str">
        <f>_xlfn.XLOOKUP(fSales[[#This Row],[ProductID]],dProduct[ProductID],dProduct[Product])</f>
        <v>Yanaki</v>
      </c>
      <c r="AP468" t="str">
        <f>_xlfn.XLOOKUP(fSales[[#This Row],[ProductID]],dProduct[ProductID],dProduct[Supplier])</f>
        <v>Colorado Booms</v>
      </c>
      <c r="AQ468" t="str">
        <f>_xlfn.XLOOKUP(fSales[[#This Row],[SalesRepID]],dSalesRep[SalesRepID],dSalesRep[Region])</f>
        <v>CA</v>
      </c>
    </row>
    <row r="469" spans="36:43" x14ac:dyDescent="0.25">
      <c r="AJ469" s="3">
        <v>45205</v>
      </c>
      <c r="AK469">
        <v>1</v>
      </c>
      <c r="AL469">
        <v>2</v>
      </c>
      <c r="AM469">
        <v>209</v>
      </c>
      <c r="AN469">
        <f>_xlfn.XLOOKUP(fSales[[#This Row],[ProductID]],dProduct[ProductID],dProduct[Price])*fSales[[#This Row],[Units]]</f>
        <v>9185.5500000000011</v>
      </c>
      <c r="AO469" t="str">
        <f>_xlfn.XLOOKUP(fSales[[#This Row],[ProductID]],dProduct[ProductID],dProduct[Product])</f>
        <v>Quad</v>
      </c>
      <c r="AP469" t="str">
        <f>_xlfn.XLOOKUP(fSales[[#This Row],[ProductID]],dProduct[ProductID],dProduct[Supplier])</f>
        <v>Gel Booms</v>
      </c>
      <c r="AQ469" t="str">
        <f>_xlfn.XLOOKUP(fSales[[#This Row],[SalesRepID]],dSalesRep[SalesRepID],dSalesRep[Region])</f>
        <v>CA</v>
      </c>
    </row>
    <row r="470" spans="36:43" x14ac:dyDescent="0.25">
      <c r="AJ470" s="3">
        <v>45174</v>
      </c>
      <c r="AK470">
        <v>2</v>
      </c>
      <c r="AL470">
        <v>4</v>
      </c>
      <c r="AM470">
        <v>51</v>
      </c>
      <c r="AN470">
        <f>_xlfn.XLOOKUP(fSales[[#This Row],[ProductID]],dProduct[ProductID],dProduct[Price])*fSales[[#This Row],[Units]]</f>
        <v>1527.45</v>
      </c>
      <c r="AO470" t="str">
        <f>_xlfn.XLOOKUP(fSales[[#This Row],[ProductID]],dProduct[ProductID],dProduct[Product])</f>
        <v>Carlota</v>
      </c>
      <c r="AP470" t="str">
        <f>_xlfn.XLOOKUP(fSales[[#This Row],[ProductID]],dProduct[ProductID],dProduct[Supplier])</f>
        <v>Gel Booms</v>
      </c>
      <c r="AQ470" t="str">
        <f>_xlfn.XLOOKUP(fSales[[#This Row],[SalesRepID]],dSalesRep[SalesRepID],dSalesRep[Region])</f>
        <v>WA</v>
      </c>
    </row>
    <row r="471" spans="36:43" x14ac:dyDescent="0.25">
      <c r="AJ471" s="3">
        <v>44443</v>
      </c>
      <c r="AK471">
        <v>2</v>
      </c>
      <c r="AL471">
        <v>2</v>
      </c>
      <c r="AM471">
        <v>203</v>
      </c>
      <c r="AN471">
        <f>_xlfn.XLOOKUP(fSales[[#This Row],[ProductID]],dProduct[ProductID],dProduct[Price])*fSales[[#This Row],[Units]]</f>
        <v>6079.8499999999995</v>
      </c>
      <c r="AO471" t="str">
        <f>_xlfn.XLOOKUP(fSales[[#This Row],[ProductID]],dProduct[ProductID],dProduct[Product])</f>
        <v>Carlota</v>
      </c>
      <c r="AP471" t="str">
        <f>_xlfn.XLOOKUP(fSales[[#This Row],[ProductID]],dProduct[ProductID],dProduct[Supplier])</f>
        <v>Gel Booms</v>
      </c>
      <c r="AQ471" t="str">
        <f>_xlfn.XLOOKUP(fSales[[#This Row],[SalesRepID]],dSalesRep[SalesRepID],dSalesRep[Region])</f>
        <v>CA</v>
      </c>
    </row>
    <row r="472" spans="36:43" x14ac:dyDescent="0.25">
      <c r="AJ472" s="3">
        <v>44539</v>
      </c>
      <c r="AK472">
        <v>1</v>
      </c>
      <c r="AL472">
        <v>4</v>
      </c>
      <c r="AM472">
        <v>69</v>
      </c>
      <c r="AN472">
        <f>_xlfn.XLOOKUP(fSales[[#This Row],[ProductID]],dProduct[ProductID],dProduct[Price])*fSales[[#This Row],[Units]]</f>
        <v>3032.55</v>
      </c>
      <c r="AO472" t="str">
        <f>_xlfn.XLOOKUP(fSales[[#This Row],[ProductID]],dProduct[ProductID],dProduct[Product])</f>
        <v>Quad</v>
      </c>
      <c r="AP472" t="str">
        <f>_xlfn.XLOOKUP(fSales[[#This Row],[ProductID]],dProduct[ProductID],dProduct[Supplier])</f>
        <v>Gel Booms</v>
      </c>
      <c r="AQ472" t="str">
        <f>_xlfn.XLOOKUP(fSales[[#This Row],[SalesRepID]],dSalesRep[SalesRepID],dSalesRep[Region])</f>
        <v>WA</v>
      </c>
    </row>
    <row r="473" spans="36:43" x14ac:dyDescent="0.25">
      <c r="AJ473" s="3">
        <v>44495</v>
      </c>
      <c r="AK473">
        <v>2</v>
      </c>
      <c r="AL473">
        <v>2</v>
      </c>
      <c r="AM473">
        <v>2</v>
      </c>
      <c r="AN473">
        <f>_xlfn.XLOOKUP(fSales[[#This Row],[ProductID]],dProduct[ProductID],dProduct[Price])*fSales[[#This Row],[Units]]</f>
        <v>59.9</v>
      </c>
      <c r="AO473" t="str">
        <f>_xlfn.XLOOKUP(fSales[[#This Row],[ProductID]],dProduct[ProductID],dProduct[Product])</f>
        <v>Carlota</v>
      </c>
      <c r="AP473" t="str">
        <f>_xlfn.XLOOKUP(fSales[[#This Row],[ProductID]],dProduct[ProductID],dProduct[Supplier])</f>
        <v>Gel Booms</v>
      </c>
      <c r="AQ473" t="str">
        <f>_xlfn.XLOOKUP(fSales[[#This Row],[SalesRepID]],dSalesRep[SalesRepID],dSalesRep[Region])</f>
        <v>CA</v>
      </c>
    </row>
    <row r="474" spans="36:43" x14ac:dyDescent="0.25">
      <c r="AJ474" s="3">
        <v>44514</v>
      </c>
      <c r="AK474">
        <v>2</v>
      </c>
      <c r="AL474">
        <v>2</v>
      </c>
      <c r="AM474">
        <v>6</v>
      </c>
      <c r="AN474">
        <f>_xlfn.XLOOKUP(fSales[[#This Row],[ProductID]],dProduct[ProductID],dProduct[Price])*fSales[[#This Row],[Units]]</f>
        <v>179.7</v>
      </c>
      <c r="AO474" t="str">
        <f>_xlfn.XLOOKUP(fSales[[#This Row],[ProductID]],dProduct[ProductID],dProduct[Product])</f>
        <v>Carlota</v>
      </c>
      <c r="AP474" t="str">
        <f>_xlfn.XLOOKUP(fSales[[#This Row],[ProductID]],dProduct[ProductID],dProduct[Supplier])</f>
        <v>Gel Booms</v>
      </c>
      <c r="AQ474" t="str">
        <f>_xlfn.XLOOKUP(fSales[[#This Row],[SalesRepID]],dSalesRep[SalesRepID],dSalesRep[Region])</f>
        <v>CA</v>
      </c>
    </row>
    <row r="475" spans="36:43" x14ac:dyDescent="0.25">
      <c r="AJ475" s="3">
        <v>44479</v>
      </c>
      <c r="AK475">
        <v>3</v>
      </c>
      <c r="AL475">
        <v>4</v>
      </c>
      <c r="AM475">
        <v>5</v>
      </c>
      <c r="AN475">
        <f>_xlfn.XLOOKUP(fSales[[#This Row],[ProductID]],dProduct[ProductID],dProduct[Price])*fSales[[#This Row],[Units]]</f>
        <v>129.75</v>
      </c>
      <c r="AO475" t="str">
        <f>_xlfn.XLOOKUP(fSales[[#This Row],[ProductID]],dProduct[ProductID],dProduct[Product])</f>
        <v>Aspen</v>
      </c>
      <c r="AP475" t="str">
        <f>_xlfn.XLOOKUP(fSales[[#This Row],[ProductID]],dProduct[ProductID],dProduct[Supplier])</f>
        <v>Colorado Booms</v>
      </c>
      <c r="AQ475" t="str">
        <f>_xlfn.XLOOKUP(fSales[[#This Row],[SalesRepID]],dSalesRep[SalesRepID],dSalesRep[Region])</f>
        <v>WA</v>
      </c>
    </row>
    <row r="476" spans="36:43" x14ac:dyDescent="0.25">
      <c r="AJ476" s="3">
        <v>44404</v>
      </c>
      <c r="AK476">
        <v>1</v>
      </c>
      <c r="AL476">
        <v>3</v>
      </c>
      <c r="AM476">
        <v>17</v>
      </c>
      <c r="AN476">
        <f>_xlfn.XLOOKUP(fSales[[#This Row],[ProductID]],dProduct[ProductID],dProduct[Price])*fSales[[#This Row],[Units]]</f>
        <v>747.15000000000009</v>
      </c>
      <c r="AO476" t="str">
        <f>_xlfn.XLOOKUP(fSales[[#This Row],[ProductID]],dProduct[ProductID],dProduct[Product])</f>
        <v>Quad</v>
      </c>
      <c r="AP476" t="str">
        <f>_xlfn.XLOOKUP(fSales[[#This Row],[ProductID]],dProduct[ProductID],dProduct[Supplier])</f>
        <v>Gel Booms</v>
      </c>
      <c r="AQ476" t="str">
        <f>_xlfn.XLOOKUP(fSales[[#This Row],[SalesRepID]],dSalesRep[SalesRepID],dSalesRep[Region])</f>
        <v>WA</v>
      </c>
    </row>
    <row r="477" spans="36:43" x14ac:dyDescent="0.25">
      <c r="AJ477" s="3">
        <v>44803</v>
      </c>
      <c r="AK477">
        <v>2</v>
      </c>
      <c r="AL477">
        <v>2</v>
      </c>
      <c r="AM477">
        <v>102</v>
      </c>
      <c r="AN477">
        <f>_xlfn.XLOOKUP(fSales[[#This Row],[ProductID]],dProduct[ProductID],dProduct[Price])*fSales[[#This Row],[Units]]</f>
        <v>3054.9</v>
      </c>
      <c r="AO477" t="str">
        <f>_xlfn.XLOOKUP(fSales[[#This Row],[ProductID]],dProduct[ProductID],dProduct[Product])</f>
        <v>Carlota</v>
      </c>
      <c r="AP477" t="str">
        <f>_xlfn.XLOOKUP(fSales[[#This Row],[ProductID]],dProduct[ProductID],dProduct[Supplier])</f>
        <v>Gel Booms</v>
      </c>
      <c r="AQ477" t="str">
        <f>_xlfn.XLOOKUP(fSales[[#This Row],[SalesRepID]],dSalesRep[SalesRepID],dSalesRep[Region])</f>
        <v>CA</v>
      </c>
    </row>
    <row r="478" spans="36:43" x14ac:dyDescent="0.25">
      <c r="AJ478" s="3">
        <v>45265</v>
      </c>
      <c r="AK478">
        <v>2</v>
      </c>
      <c r="AL478">
        <v>2</v>
      </c>
      <c r="AM478">
        <v>5</v>
      </c>
      <c r="AN478">
        <f>_xlfn.XLOOKUP(fSales[[#This Row],[ProductID]],dProduct[ProductID],dProduct[Price])*fSales[[#This Row],[Units]]</f>
        <v>149.75</v>
      </c>
      <c r="AO478" t="str">
        <f>_xlfn.XLOOKUP(fSales[[#This Row],[ProductID]],dProduct[ProductID],dProduct[Product])</f>
        <v>Carlota</v>
      </c>
      <c r="AP478" t="str">
        <f>_xlfn.XLOOKUP(fSales[[#This Row],[ProductID]],dProduct[ProductID],dProduct[Supplier])</f>
        <v>Gel Booms</v>
      </c>
      <c r="AQ478" t="str">
        <f>_xlfn.XLOOKUP(fSales[[#This Row],[SalesRepID]],dSalesRep[SalesRepID],dSalesRep[Region])</f>
        <v>CA</v>
      </c>
    </row>
    <row r="479" spans="36:43" x14ac:dyDescent="0.25">
      <c r="AJ479" s="3">
        <v>44722</v>
      </c>
      <c r="AK479">
        <v>2</v>
      </c>
      <c r="AL479">
        <v>2</v>
      </c>
      <c r="AM479">
        <v>1</v>
      </c>
      <c r="AN479">
        <f>_xlfn.XLOOKUP(fSales[[#This Row],[ProductID]],dProduct[ProductID],dProduct[Price])*fSales[[#This Row],[Units]]</f>
        <v>29.95</v>
      </c>
      <c r="AO479" t="str">
        <f>_xlfn.XLOOKUP(fSales[[#This Row],[ProductID]],dProduct[ProductID],dProduct[Product])</f>
        <v>Carlota</v>
      </c>
      <c r="AP479" t="str">
        <f>_xlfn.XLOOKUP(fSales[[#This Row],[ProductID]],dProduct[ProductID],dProduct[Supplier])</f>
        <v>Gel Booms</v>
      </c>
      <c r="AQ479" t="str">
        <f>_xlfn.XLOOKUP(fSales[[#This Row],[SalesRepID]],dSalesRep[SalesRepID],dSalesRep[Region])</f>
        <v>CA</v>
      </c>
    </row>
    <row r="480" spans="36:43" x14ac:dyDescent="0.25">
      <c r="AJ480" s="3">
        <v>45285</v>
      </c>
      <c r="AK480">
        <v>1</v>
      </c>
      <c r="AL480">
        <v>2</v>
      </c>
      <c r="AM480">
        <v>56</v>
      </c>
      <c r="AN480">
        <f>_xlfn.XLOOKUP(fSales[[#This Row],[ProductID]],dProduct[ProductID],dProduct[Price])*fSales[[#This Row],[Units]]</f>
        <v>2461.2000000000003</v>
      </c>
      <c r="AO480" t="str">
        <f>_xlfn.XLOOKUP(fSales[[#This Row],[ProductID]],dProduct[ProductID],dProduct[Product])</f>
        <v>Quad</v>
      </c>
      <c r="AP480" t="str">
        <f>_xlfn.XLOOKUP(fSales[[#This Row],[ProductID]],dProduct[ProductID],dProduct[Supplier])</f>
        <v>Gel Booms</v>
      </c>
      <c r="AQ480" t="str">
        <f>_xlfn.XLOOKUP(fSales[[#This Row],[SalesRepID]],dSalesRep[SalesRepID],dSalesRep[Region])</f>
        <v>CA</v>
      </c>
    </row>
    <row r="481" spans="36:43" x14ac:dyDescent="0.25">
      <c r="AJ481" s="3">
        <v>44476</v>
      </c>
      <c r="AK481">
        <v>2</v>
      </c>
      <c r="AL481">
        <v>4</v>
      </c>
      <c r="AM481">
        <v>86</v>
      </c>
      <c r="AN481">
        <f>_xlfn.XLOOKUP(fSales[[#This Row],[ProductID]],dProduct[ProductID],dProduct[Price])*fSales[[#This Row],[Units]]</f>
        <v>2575.6999999999998</v>
      </c>
      <c r="AO481" t="str">
        <f>_xlfn.XLOOKUP(fSales[[#This Row],[ProductID]],dProduct[ProductID],dProduct[Product])</f>
        <v>Carlota</v>
      </c>
      <c r="AP481" t="str">
        <f>_xlfn.XLOOKUP(fSales[[#This Row],[ProductID]],dProduct[ProductID],dProduct[Supplier])</f>
        <v>Gel Booms</v>
      </c>
      <c r="AQ481" t="str">
        <f>_xlfn.XLOOKUP(fSales[[#This Row],[SalesRepID]],dSalesRep[SalesRepID],dSalesRep[Region])</f>
        <v>WA</v>
      </c>
    </row>
    <row r="482" spans="36:43" x14ac:dyDescent="0.25">
      <c r="AJ482" s="3">
        <v>44397</v>
      </c>
      <c r="AK482">
        <v>2</v>
      </c>
      <c r="AL482">
        <v>4</v>
      </c>
      <c r="AM482">
        <v>110</v>
      </c>
      <c r="AN482">
        <f>_xlfn.XLOOKUP(fSales[[#This Row],[ProductID]],dProduct[ProductID],dProduct[Price])*fSales[[#This Row],[Units]]</f>
        <v>3294.5</v>
      </c>
      <c r="AO482" t="str">
        <f>_xlfn.XLOOKUP(fSales[[#This Row],[ProductID]],dProduct[ProductID],dProduct[Product])</f>
        <v>Carlota</v>
      </c>
      <c r="AP482" t="str">
        <f>_xlfn.XLOOKUP(fSales[[#This Row],[ProductID]],dProduct[ProductID],dProduct[Supplier])</f>
        <v>Gel Booms</v>
      </c>
      <c r="AQ482" t="str">
        <f>_xlfn.XLOOKUP(fSales[[#This Row],[SalesRepID]],dSalesRep[SalesRepID],dSalesRep[Region])</f>
        <v>WA</v>
      </c>
    </row>
    <row r="483" spans="36:43" x14ac:dyDescent="0.25">
      <c r="AJ483" s="3">
        <v>44871</v>
      </c>
      <c r="AK483">
        <v>1</v>
      </c>
      <c r="AL483">
        <v>2</v>
      </c>
      <c r="AM483">
        <v>6</v>
      </c>
      <c r="AN483">
        <f>_xlfn.XLOOKUP(fSales[[#This Row],[ProductID]],dProduct[ProductID],dProduct[Price])*fSales[[#This Row],[Units]]</f>
        <v>263.70000000000005</v>
      </c>
      <c r="AO483" t="str">
        <f>_xlfn.XLOOKUP(fSales[[#This Row],[ProductID]],dProduct[ProductID],dProduct[Product])</f>
        <v>Quad</v>
      </c>
      <c r="AP483" t="str">
        <f>_xlfn.XLOOKUP(fSales[[#This Row],[ProductID]],dProduct[ProductID],dProduct[Supplier])</f>
        <v>Gel Booms</v>
      </c>
      <c r="AQ483" t="str">
        <f>_xlfn.XLOOKUP(fSales[[#This Row],[SalesRepID]],dSalesRep[SalesRepID],dSalesRep[Region])</f>
        <v>CA</v>
      </c>
    </row>
    <row r="484" spans="36:43" x14ac:dyDescent="0.25">
      <c r="AJ484" s="3">
        <v>45048</v>
      </c>
      <c r="AK484">
        <v>2</v>
      </c>
      <c r="AL484">
        <v>4</v>
      </c>
      <c r="AM484">
        <v>128</v>
      </c>
      <c r="AN484">
        <f>_xlfn.XLOOKUP(fSales[[#This Row],[ProductID]],dProduct[ProductID],dProduct[Price])*fSales[[#This Row],[Units]]</f>
        <v>3833.6</v>
      </c>
      <c r="AO484" t="str">
        <f>_xlfn.XLOOKUP(fSales[[#This Row],[ProductID]],dProduct[ProductID],dProduct[Product])</f>
        <v>Carlota</v>
      </c>
      <c r="AP484" t="str">
        <f>_xlfn.XLOOKUP(fSales[[#This Row],[ProductID]],dProduct[ProductID],dProduct[Supplier])</f>
        <v>Gel Booms</v>
      </c>
      <c r="AQ484" t="str">
        <f>_xlfn.XLOOKUP(fSales[[#This Row],[SalesRepID]],dSalesRep[SalesRepID],dSalesRep[Region])</f>
        <v>WA</v>
      </c>
    </row>
    <row r="485" spans="36:43" x14ac:dyDescent="0.25">
      <c r="AJ485" s="3">
        <v>44552</v>
      </c>
      <c r="AK485">
        <v>2</v>
      </c>
      <c r="AL485">
        <v>4</v>
      </c>
      <c r="AM485">
        <v>124</v>
      </c>
      <c r="AN485">
        <f>_xlfn.XLOOKUP(fSales[[#This Row],[ProductID]],dProduct[ProductID],dProduct[Price])*fSales[[#This Row],[Units]]</f>
        <v>3713.7999999999997</v>
      </c>
      <c r="AO485" t="str">
        <f>_xlfn.XLOOKUP(fSales[[#This Row],[ProductID]],dProduct[ProductID],dProduct[Product])</f>
        <v>Carlota</v>
      </c>
      <c r="AP485" t="str">
        <f>_xlfn.XLOOKUP(fSales[[#This Row],[ProductID]],dProduct[ProductID],dProduct[Supplier])</f>
        <v>Gel Booms</v>
      </c>
      <c r="AQ485" t="str">
        <f>_xlfn.XLOOKUP(fSales[[#This Row],[SalesRepID]],dSalesRep[SalesRepID],dSalesRep[Region])</f>
        <v>WA</v>
      </c>
    </row>
    <row r="486" spans="36:43" x14ac:dyDescent="0.25">
      <c r="AJ486" s="3">
        <v>44525</v>
      </c>
      <c r="AK486">
        <v>2</v>
      </c>
      <c r="AL486">
        <v>2</v>
      </c>
      <c r="AM486">
        <v>100</v>
      </c>
      <c r="AN486">
        <f>_xlfn.XLOOKUP(fSales[[#This Row],[ProductID]],dProduct[ProductID],dProduct[Price])*fSales[[#This Row],[Units]]</f>
        <v>2995</v>
      </c>
      <c r="AO486" t="str">
        <f>_xlfn.XLOOKUP(fSales[[#This Row],[ProductID]],dProduct[ProductID],dProduct[Product])</f>
        <v>Carlota</v>
      </c>
      <c r="AP486" t="str">
        <f>_xlfn.XLOOKUP(fSales[[#This Row],[ProductID]],dProduct[ProductID],dProduct[Supplier])</f>
        <v>Gel Booms</v>
      </c>
      <c r="AQ486" t="str">
        <f>_xlfn.XLOOKUP(fSales[[#This Row],[SalesRepID]],dSalesRep[SalesRepID],dSalesRep[Region])</f>
        <v>CA</v>
      </c>
    </row>
    <row r="487" spans="36:43" x14ac:dyDescent="0.25">
      <c r="AJ487" s="3">
        <v>44292</v>
      </c>
      <c r="AK487">
        <v>1</v>
      </c>
      <c r="AL487">
        <v>2</v>
      </c>
      <c r="AM487">
        <v>5</v>
      </c>
      <c r="AN487">
        <f>_xlfn.XLOOKUP(fSales[[#This Row],[ProductID]],dProduct[ProductID],dProduct[Price])*fSales[[#This Row],[Units]]</f>
        <v>219.75</v>
      </c>
      <c r="AO487" t="str">
        <f>_xlfn.XLOOKUP(fSales[[#This Row],[ProductID]],dProduct[ProductID],dProduct[Product])</f>
        <v>Quad</v>
      </c>
      <c r="AP487" t="str">
        <f>_xlfn.XLOOKUP(fSales[[#This Row],[ProductID]],dProduct[ProductID],dProduct[Supplier])</f>
        <v>Gel Booms</v>
      </c>
      <c r="AQ487" t="str">
        <f>_xlfn.XLOOKUP(fSales[[#This Row],[SalesRepID]],dSalesRep[SalesRepID],dSalesRep[Region])</f>
        <v>CA</v>
      </c>
    </row>
    <row r="488" spans="36:43" x14ac:dyDescent="0.25">
      <c r="AJ488" s="3">
        <v>44873</v>
      </c>
      <c r="AK488">
        <v>2</v>
      </c>
      <c r="AL488">
        <v>4</v>
      </c>
      <c r="AM488">
        <v>97</v>
      </c>
      <c r="AN488">
        <f>_xlfn.XLOOKUP(fSales[[#This Row],[ProductID]],dProduct[ProductID],dProduct[Price])*fSales[[#This Row],[Units]]</f>
        <v>2905.15</v>
      </c>
      <c r="AO488" t="str">
        <f>_xlfn.XLOOKUP(fSales[[#This Row],[ProductID]],dProduct[ProductID],dProduct[Product])</f>
        <v>Carlota</v>
      </c>
      <c r="AP488" t="str">
        <f>_xlfn.XLOOKUP(fSales[[#This Row],[ProductID]],dProduct[ProductID],dProduct[Supplier])</f>
        <v>Gel Booms</v>
      </c>
      <c r="AQ488" t="str">
        <f>_xlfn.XLOOKUP(fSales[[#This Row],[SalesRepID]],dSalesRep[SalesRepID],dSalesRep[Region])</f>
        <v>WA</v>
      </c>
    </row>
    <row r="489" spans="36:43" x14ac:dyDescent="0.25">
      <c r="AJ489" s="3">
        <v>44803</v>
      </c>
      <c r="AK489">
        <v>3</v>
      </c>
      <c r="AL489">
        <v>2</v>
      </c>
      <c r="AM489">
        <v>65</v>
      </c>
      <c r="AN489">
        <f>_xlfn.XLOOKUP(fSales[[#This Row],[ProductID]],dProduct[ProductID],dProduct[Price])*fSales[[#This Row],[Units]]</f>
        <v>1686.75</v>
      </c>
      <c r="AO489" t="str">
        <f>_xlfn.XLOOKUP(fSales[[#This Row],[ProductID]],dProduct[ProductID],dProduct[Product])</f>
        <v>Aspen</v>
      </c>
      <c r="AP489" t="str">
        <f>_xlfn.XLOOKUP(fSales[[#This Row],[ProductID]],dProduct[ProductID],dProduct[Supplier])</f>
        <v>Colorado Booms</v>
      </c>
      <c r="AQ489" t="str">
        <f>_xlfn.XLOOKUP(fSales[[#This Row],[SalesRepID]],dSalesRep[SalesRepID],dSalesRep[Region])</f>
        <v>CA</v>
      </c>
    </row>
    <row r="490" spans="36:43" x14ac:dyDescent="0.25">
      <c r="AJ490" s="3">
        <v>44712</v>
      </c>
      <c r="AK490">
        <v>2</v>
      </c>
      <c r="AL490">
        <v>4</v>
      </c>
      <c r="AM490">
        <v>293</v>
      </c>
      <c r="AN490">
        <f>_xlfn.XLOOKUP(fSales[[#This Row],[ProductID]],dProduct[ProductID],dProduct[Price])*fSales[[#This Row],[Units]]</f>
        <v>8775.35</v>
      </c>
      <c r="AO490" t="str">
        <f>_xlfn.XLOOKUP(fSales[[#This Row],[ProductID]],dProduct[ProductID],dProduct[Product])</f>
        <v>Carlota</v>
      </c>
      <c r="AP490" t="str">
        <f>_xlfn.XLOOKUP(fSales[[#This Row],[ProductID]],dProduct[ProductID],dProduct[Supplier])</f>
        <v>Gel Booms</v>
      </c>
      <c r="AQ490" t="str">
        <f>_xlfn.XLOOKUP(fSales[[#This Row],[SalesRepID]],dSalesRep[SalesRepID],dSalesRep[Region])</f>
        <v>WA</v>
      </c>
    </row>
    <row r="491" spans="36:43" x14ac:dyDescent="0.25">
      <c r="AJ491" s="3">
        <v>45033</v>
      </c>
      <c r="AK491">
        <v>2</v>
      </c>
      <c r="AL491">
        <v>4</v>
      </c>
      <c r="AM491">
        <v>105</v>
      </c>
      <c r="AN491">
        <f>_xlfn.XLOOKUP(fSales[[#This Row],[ProductID]],dProduct[ProductID],dProduct[Price])*fSales[[#This Row],[Units]]</f>
        <v>3144.75</v>
      </c>
      <c r="AO491" t="str">
        <f>_xlfn.XLOOKUP(fSales[[#This Row],[ProductID]],dProduct[ProductID],dProduct[Product])</f>
        <v>Carlota</v>
      </c>
      <c r="AP491" t="str">
        <f>_xlfn.XLOOKUP(fSales[[#This Row],[ProductID]],dProduct[ProductID],dProduct[Supplier])</f>
        <v>Gel Booms</v>
      </c>
      <c r="AQ491" t="str">
        <f>_xlfn.XLOOKUP(fSales[[#This Row],[SalesRepID]],dSalesRep[SalesRepID],dSalesRep[Region])</f>
        <v>WA</v>
      </c>
    </row>
    <row r="492" spans="36:43" x14ac:dyDescent="0.25">
      <c r="AJ492" s="3">
        <v>45203</v>
      </c>
      <c r="AK492">
        <v>2</v>
      </c>
      <c r="AL492">
        <v>4</v>
      </c>
      <c r="AM492">
        <v>57</v>
      </c>
      <c r="AN492">
        <f>_xlfn.XLOOKUP(fSales[[#This Row],[ProductID]],dProduct[ProductID],dProduct[Price])*fSales[[#This Row],[Units]]</f>
        <v>1707.1499999999999</v>
      </c>
      <c r="AO492" t="str">
        <f>_xlfn.XLOOKUP(fSales[[#This Row],[ProductID]],dProduct[ProductID],dProduct[Product])</f>
        <v>Carlota</v>
      </c>
      <c r="AP492" t="str">
        <f>_xlfn.XLOOKUP(fSales[[#This Row],[ProductID]],dProduct[ProductID],dProduct[Supplier])</f>
        <v>Gel Booms</v>
      </c>
      <c r="AQ492" t="str">
        <f>_xlfn.XLOOKUP(fSales[[#This Row],[SalesRepID]],dSalesRep[SalesRepID],dSalesRep[Region])</f>
        <v>WA</v>
      </c>
    </row>
    <row r="493" spans="36:43" x14ac:dyDescent="0.25">
      <c r="AJ493" s="3">
        <v>44491</v>
      </c>
      <c r="AK493">
        <v>2</v>
      </c>
      <c r="AL493">
        <v>2</v>
      </c>
      <c r="AM493">
        <v>2</v>
      </c>
      <c r="AN493">
        <f>_xlfn.XLOOKUP(fSales[[#This Row],[ProductID]],dProduct[ProductID],dProduct[Price])*fSales[[#This Row],[Units]]</f>
        <v>59.9</v>
      </c>
      <c r="AO493" t="str">
        <f>_xlfn.XLOOKUP(fSales[[#This Row],[ProductID]],dProduct[ProductID],dProduct[Product])</f>
        <v>Carlota</v>
      </c>
      <c r="AP493" t="str">
        <f>_xlfn.XLOOKUP(fSales[[#This Row],[ProductID]],dProduct[ProductID],dProduct[Supplier])</f>
        <v>Gel Booms</v>
      </c>
      <c r="AQ493" t="str">
        <f>_xlfn.XLOOKUP(fSales[[#This Row],[SalesRepID]],dSalesRep[SalesRepID],dSalesRep[Region])</f>
        <v>CA</v>
      </c>
    </row>
    <row r="494" spans="36:43" x14ac:dyDescent="0.25">
      <c r="AJ494" s="3">
        <v>45142</v>
      </c>
      <c r="AK494">
        <v>2</v>
      </c>
      <c r="AL494">
        <v>2</v>
      </c>
      <c r="AM494">
        <v>82</v>
      </c>
      <c r="AN494">
        <f>_xlfn.XLOOKUP(fSales[[#This Row],[ProductID]],dProduct[ProductID],dProduct[Price])*fSales[[#This Row],[Units]]</f>
        <v>2455.9</v>
      </c>
      <c r="AO494" t="str">
        <f>_xlfn.XLOOKUP(fSales[[#This Row],[ProductID]],dProduct[ProductID],dProduct[Product])</f>
        <v>Carlota</v>
      </c>
      <c r="AP494" t="str">
        <f>_xlfn.XLOOKUP(fSales[[#This Row],[ProductID]],dProduct[ProductID],dProduct[Supplier])</f>
        <v>Gel Booms</v>
      </c>
      <c r="AQ494" t="str">
        <f>_xlfn.XLOOKUP(fSales[[#This Row],[SalesRepID]],dSalesRep[SalesRepID],dSalesRep[Region])</f>
        <v>CA</v>
      </c>
    </row>
    <row r="495" spans="36:43" x14ac:dyDescent="0.25">
      <c r="AJ495" s="3">
        <v>44328</v>
      </c>
      <c r="AK495">
        <v>2</v>
      </c>
      <c r="AL495">
        <v>4</v>
      </c>
      <c r="AM495">
        <v>5</v>
      </c>
      <c r="AN495">
        <f>_xlfn.XLOOKUP(fSales[[#This Row],[ProductID]],dProduct[ProductID],dProduct[Price])*fSales[[#This Row],[Units]]</f>
        <v>149.75</v>
      </c>
      <c r="AO495" t="str">
        <f>_xlfn.XLOOKUP(fSales[[#This Row],[ProductID]],dProduct[ProductID],dProduct[Product])</f>
        <v>Carlota</v>
      </c>
      <c r="AP495" t="str">
        <f>_xlfn.XLOOKUP(fSales[[#This Row],[ProductID]],dProduct[ProductID],dProduct[Supplier])</f>
        <v>Gel Booms</v>
      </c>
      <c r="AQ495" t="str">
        <f>_xlfn.XLOOKUP(fSales[[#This Row],[SalesRepID]],dSalesRep[SalesRepID],dSalesRep[Region])</f>
        <v>WA</v>
      </c>
    </row>
    <row r="496" spans="36:43" x14ac:dyDescent="0.25">
      <c r="AJ496" s="3">
        <v>44442</v>
      </c>
      <c r="AK496">
        <v>3</v>
      </c>
      <c r="AL496">
        <v>2</v>
      </c>
      <c r="AM496">
        <v>58</v>
      </c>
      <c r="AN496">
        <f>_xlfn.XLOOKUP(fSales[[#This Row],[ProductID]],dProduct[ProductID],dProduct[Price])*fSales[[#This Row],[Units]]</f>
        <v>1505.1</v>
      </c>
      <c r="AO496" t="str">
        <f>_xlfn.XLOOKUP(fSales[[#This Row],[ProductID]],dProduct[ProductID],dProduct[Product])</f>
        <v>Aspen</v>
      </c>
      <c r="AP496" t="str">
        <f>_xlfn.XLOOKUP(fSales[[#This Row],[ProductID]],dProduct[ProductID],dProduct[Supplier])</f>
        <v>Colorado Booms</v>
      </c>
      <c r="AQ496" t="str">
        <f>_xlfn.XLOOKUP(fSales[[#This Row],[SalesRepID]],dSalesRep[SalesRepID],dSalesRep[Region])</f>
        <v>CA</v>
      </c>
    </row>
    <row r="497" spans="36:43" x14ac:dyDescent="0.25">
      <c r="AJ497" s="3">
        <v>44321</v>
      </c>
      <c r="AK497">
        <v>3</v>
      </c>
      <c r="AL497">
        <v>2</v>
      </c>
      <c r="AM497">
        <v>4</v>
      </c>
      <c r="AN497">
        <f>_xlfn.XLOOKUP(fSales[[#This Row],[ProductID]],dProduct[ProductID],dProduct[Price])*fSales[[#This Row],[Units]]</f>
        <v>103.8</v>
      </c>
      <c r="AO497" t="str">
        <f>_xlfn.XLOOKUP(fSales[[#This Row],[ProductID]],dProduct[ProductID],dProduct[Product])</f>
        <v>Aspen</v>
      </c>
      <c r="AP497" t="str">
        <f>_xlfn.XLOOKUP(fSales[[#This Row],[ProductID]],dProduct[ProductID],dProduct[Supplier])</f>
        <v>Colorado Booms</v>
      </c>
      <c r="AQ497" t="str">
        <f>_xlfn.XLOOKUP(fSales[[#This Row],[SalesRepID]],dSalesRep[SalesRepID],dSalesRep[Region])</f>
        <v>CA</v>
      </c>
    </row>
    <row r="498" spans="36:43" x14ac:dyDescent="0.25">
      <c r="AJ498" s="3">
        <v>44732</v>
      </c>
      <c r="AK498">
        <v>3</v>
      </c>
      <c r="AL498">
        <v>4</v>
      </c>
      <c r="AM498">
        <v>12</v>
      </c>
      <c r="AN498">
        <f>_xlfn.XLOOKUP(fSales[[#This Row],[ProductID]],dProduct[ProductID],dProduct[Price])*fSales[[#This Row],[Units]]</f>
        <v>311.39999999999998</v>
      </c>
      <c r="AO498" t="str">
        <f>_xlfn.XLOOKUP(fSales[[#This Row],[ProductID]],dProduct[ProductID],dProduct[Product])</f>
        <v>Aspen</v>
      </c>
      <c r="AP498" t="str">
        <f>_xlfn.XLOOKUP(fSales[[#This Row],[ProductID]],dProduct[ProductID],dProduct[Supplier])</f>
        <v>Colorado Booms</v>
      </c>
      <c r="AQ498" t="str">
        <f>_xlfn.XLOOKUP(fSales[[#This Row],[SalesRepID]],dSalesRep[SalesRepID],dSalesRep[Region])</f>
        <v>WA</v>
      </c>
    </row>
    <row r="499" spans="36:43" x14ac:dyDescent="0.25">
      <c r="AJ499" s="3">
        <v>45280</v>
      </c>
      <c r="AK499">
        <v>3</v>
      </c>
      <c r="AL499">
        <v>4</v>
      </c>
      <c r="AM499">
        <v>107</v>
      </c>
      <c r="AN499">
        <f>_xlfn.XLOOKUP(fSales[[#This Row],[ProductID]],dProduct[ProductID],dProduct[Price])*fSales[[#This Row],[Units]]</f>
        <v>2776.65</v>
      </c>
      <c r="AO499" t="str">
        <f>_xlfn.XLOOKUP(fSales[[#This Row],[ProductID]],dProduct[ProductID],dProduct[Product])</f>
        <v>Aspen</v>
      </c>
      <c r="AP499" t="str">
        <f>_xlfn.XLOOKUP(fSales[[#This Row],[ProductID]],dProduct[ProductID],dProduct[Supplier])</f>
        <v>Colorado Booms</v>
      </c>
      <c r="AQ499" t="str">
        <f>_xlfn.XLOOKUP(fSales[[#This Row],[SalesRepID]],dSalesRep[SalesRepID],dSalesRep[Region])</f>
        <v>WA</v>
      </c>
    </row>
    <row r="500" spans="36:43" x14ac:dyDescent="0.25">
      <c r="AJ500" s="3">
        <v>44425</v>
      </c>
      <c r="AK500">
        <v>2</v>
      </c>
      <c r="AL500">
        <v>2</v>
      </c>
      <c r="AM500">
        <v>84</v>
      </c>
      <c r="AN500">
        <f>_xlfn.XLOOKUP(fSales[[#This Row],[ProductID]],dProduct[ProductID],dProduct[Price])*fSales[[#This Row],[Units]]</f>
        <v>2515.7999999999997</v>
      </c>
      <c r="AO500" t="str">
        <f>_xlfn.XLOOKUP(fSales[[#This Row],[ProductID]],dProduct[ProductID],dProduct[Product])</f>
        <v>Carlota</v>
      </c>
      <c r="AP500" t="str">
        <f>_xlfn.XLOOKUP(fSales[[#This Row],[ProductID]],dProduct[ProductID],dProduct[Supplier])</f>
        <v>Gel Booms</v>
      </c>
      <c r="AQ500" t="str">
        <f>_xlfn.XLOOKUP(fSales[[#This Row],[SalesRepID]],dSalesRep[SalesRepID],dSalesRep[Region])</f>
        <v>CA</v>
      </c>
    </row>
    <row r="501" spans="36:43" x14ac:dyDescent="0.25">
      <c r="AJ501" s="3">
        <v>44657</v>
      </c>
      <c r="AK501">
        <v>2</v>
      </c>
      <c r="AL501">
        <v>2</v>
      </c>
      <c r="AM501">
        <v>49</v>
      </c>
      <c r="AN501">
        <f>_xlfn.XLOOKUP(fSales[[#This Row],[ProductID]],dProduct[ProductID],dProduct[Price])*fSales[[#This Row],[Units]]</f>
        <v>1467.55</v>
      </c>
      <c r="AO501" t="str">
        <f>_xlfn.XLOOKUP(fSales[[#This Row],[ProductID]],dProduct[ProductID],dProduct[Product])</f>
        <v>Carlota</v>
      </c>
      <c r="AP501" t="str">
        <f>_xlfn.XLOOKUP(fSales[[#This Row],[ProductID]],dProduct[ProductID],dProduct[Supplier])</f>
        <v>Gel Booms</v>
      </c>
      <c r="AQ501" t="str">
        <f>_xlfn.XLOOKUP(fSales[[#This Row],[SalesRepID]],dSalesRep[SalesRepID],dSalesRep[Region])</f>
        <v>CA</v>
      </c>
    </row>
    <row r="502" spans="36:43" x14ac:dyDescent="0.25">
      <c r="AJ502" s="3">
        <v>44801</v>
      </c>
      <c r="AK502">
        <v>2</v>
      </c>
      <c r="AL502">
        <v>2</v>
      </c>
      <c r="AM502">
        <v>3</v>
      </c>
      <c r="AN502">
        <f>_xlfn.XLOOKUP(fSales[[#This Row],[ProductID]],dProduct[ProductID],dProduct[Price])*fSales[[#This Row],[Units]]</f>
        <v>89.85</v>
      </c>
      <c r="AO502" t="str">
        <f>_xlfn.XLOOKUP(fSales[[#This Row],[ProductID]],dProduct[ProductID],dProduct[Product])</f>
        <v>Carlota</v>
      </c>
      <c r="AP502" t="str">
        <f>_xlfn.XLOOKUP(fSales[[#This Row],[ProductID]],dProduct[ProductID],dProduct[Supplier])</f>
        <v>Gel Booms</v>
      </c>
      <c r="AQ502" t="str">
        <f>_xlfn.XLOOKUP(fSales[[#This Row],[SalesRepID]],dSalesRep[SalesRepID],dSalesRep[Region])</f>
        <v>CA</v>
      </c>
    </row>
    <row r="503" spans="36:43" x14ac:dyDescent="0.25">
      <c r="AJ503" s="3">
        <v>44554</v>
      </c>
      <c r="AK503">
        <v>2</v>
      </c>
      <c r="AL503">
        <v>4</v>
      </c>
      <c r="AM503">
        <v>284</v>
      </c>
      <c r="AN503">
        <f>_xlfn.XLOOKUP(fSales[[#This Row],[ProductID]],dProduct[ProductID],dProduct[Price])*fSales[[#This Row],[Units]]</f>
        <v>8505.7999999999993</v>
      </c>
      <c r="AO503" t="str">
        <f>_xlfn.XLOOKUP(fSales[[#This Row],[ProductID]],dProduct[ProductID],dProduct[Product])</f>
        <v>Carlota</v>
      </c>
      <c r="AP503" t="str">
        <f>_xlfn.XLOOKUP(fSales[[#This Row],[ProductID]],dProduct[ProductID],dProduct[Supplier])</f>
        <v>Gel Booms</v>
      </c>
      <c r="AQ503" t="str">
        <f>_xlfn.XLOOKUP(fSales[[#This Row],[SalesRepID]],dSalesRep[SalesRepID],dSalesRep[Region])</f>
        <v>WA</v>
      </c>
    </row>
    <row r="504" spans="36:43" x14ac:dyDescent="0.25">
      <c r="AJ504" s="3">
        <v>44926</v>
      </c>
      <c r="AK504">
        <v>2</v>
      </c>
      <c r="AL504">
        <v>4</v>
      </c>
      <c r="AM504">
        <v>5</v>
      </c>
      <c r="AN504">
        <f>_xlfn.XLOOKUP(fSales[[#This Row],[ProductID]],dProduct[ProductID],dProduct[Price])*fSales[[#This Row],[Units]]</f>
        <v>149.75</v>
      </c>
      <c r="AO504" t="str">
        <f>_xlfn.XLOOKUP(fSales[[#This Row],[ProductID]],dProduct[ProductID],dProduct[Product])</f>
        <v>Carlota</v>
      </c>
      <c r="AP504" t="str">
        <f>_xlfn.XLOOKUP(fSales[[#This Row],[ProductID]],dProduct[ProductID],dProduct[Supplier])</f>
        <v>Gel Booms</v>
      </c>
      <c r="AQ504" t="str">
        <f>_xlfn.XLOOKUP(fSales[[#This Row],[SalesRepID]],dSalesRep[SalesRepID],dSalesRep[Region])</f>
        <v>WA</v>
      </c>
    </row>
    <row r="505" spans="36:43" x14ac:dyDescent="0.25">
      <c r="AJ505" s="3">
        <v>44802</v>
      </c>
      <c r="AK505">
        <v>2</v>
      </c>
      <c r="AL505">
        <v>4</v>
      </c>
      <c r="AM505">
        <v>4</v>
      </c>
      <c r="AN505">
        <f>_xlfn.XLOOKUP(fSales[[#This Row],[ProductID]],dProduct[ProductID],dProduct[Price])*fSales[[#This Row],[Units]]</f>
        <v>119.8</v>
      </c>
      <c r="AO505" t="str">
        <f>_xlfn.XLOOKUP(fSales[[#This Row],[ProductID]],dProduct[ProductID],dProduct[Product])</f>
        <v>Carlota</v>
      </c>
      <c r="AP505" t="str">
        <f>_xlfn.XLOOKUP(fSales[[#This Row],[ProductID]],dProduct[ProductID],dProduct[Supplier])</f>
        <v>Gel Booms</v>
      </c>
      <c r="AQ505" t="str">
        <f>_xlfn.XLOOKUP(fSales[[#This Row],[SalesRepID]],dSalesRep[SalesRepID],dSalesRep[Region])</f>
        <v>WA</v>
      </c>
    </row>
    <row r="506" spans="36:43" x14ac:dyDescent="0.25">
      <c r="AJ506" s="3">
        <v>44924</v>
      </c>
      <c r="AK506">
        <v>2</v>
      </c>
      <c r="AL506">
        <v>4</v>
      </c>
      <c r="AM506">
        <v>4</v>
      </c>
      <c r="AN506">
        <f>_xlfn.XLOOKUP(fSales[[#This Row],[ProductID]],dProduct[ProductID],dProduct[Price])*fSales[[#This Row],[Units]]</f>
        <v>119.8</v>
      </c>
      <c r="AO506" t="str">
        <f>_xlfn.XLOOKUP(fSales[[#This Row],[ProductID]],dProduct[ProductID],dProduct[Product])</f>
        <v>Carlota</v>
      </c>
      <c r="AP506" t="str">
        <f>_xlfn.XLOOKUP(fSales[[#This Row],[ProductID]],dProduct[ProductID],dProduct[Supplier])</f>
        <v>Gel Booms</v>
      </c>
      <c r="AQ506" t="str">
        <f>_xlfn.XLOOKUP(fSales[[#This Row],[SalesRepID]],dSalesRep[SalesRepID],dSalesRep[Region])</f>
        <v>WA</v>
      </c>
    </row>
    <row r="507" spans="36:43" x14ac:dyDescent="0.25">
      <c r="AJ507" s="3">
        <v>45251</v>
      </c>
      <c r="AK507">
        <v>4</v>
      </c>
      <c r="AL507">
        <v>4</v>
      </c>
      <c r="AM507">
        <v>93</v>
      </c>
      <c r="AN507">
        <f>_xlfn.XLOOKUP(fSales[[#This Row],[ProductID]],dProduct[ProductID],dProduct[Price])*fSales[[#This Row],[Units]]</f>
        <v>2227.35</v>
      </c>
      <c r="AO507" t="str">
        <f>_xlfn.XLOOKUP(fSales[[#This Row],[ProductID]],dProduct[ProductID],dProduct[Product])</f>
        <v>Yanaki</v>
      </c>
      <c r="AP507" t="str">
        <f>_xlfn.XLOOKUP(fSales[[#This Row],[ProductID]],dProduct[ProductID],dProduct[Supplier])</f>
        <v>Colorado Booms</v>
      </c>
      <c r="AQ507" t="str">
        <f>_xlfn.XLOOKUP(fSales[[#This Row],[SalesRepID]],dSalesRep[SalesRepID],dSalesRep[Region])</f>
        <v>WA</v>
      </c>
    </row>
    <row r="508" spans="36:43" x14ac:dyDescent="0.25">
      <c r="AJ508" s="3">
        <v>44550</v>
      </c>
      <c r="AK508">
        <v>2</v>
      </c>
      <c r="AL508">
        <v>2</v>
      </c>
      <c r="AM508">
        <v>82</v>
      </c>
      <c r="AN508">
        <f>_xlfn.XLOOKUP(fSales[[#This Row],[ProductID]],dProduct[ProductID],dProduct[Price])*fSales[[#This Row],[Units]]</f>
        <v>2455.9</v>
      </c>
      <c r="AO508" t="str">
        <f>_xlfn.XLOOKUP(fSales[[#This Row],[ProductID]],dProduct[ProductID],dProduct[Product])</f>
        <v>Carlota</v>
      </c>
      <c r="AP508" t="str">
        <f>_xlfn.XLOOKUP(fSales[[#This Row],[ProductID]],dProduct[ProductID],dProduct[Supplier])</f>
        <v>Gel Booms</v>
      </c>
      <c r="AQ508" t="str">
        <f>_xlfn.XLOOKUP(fSales[[#This Row],[SalesRepID]],dSalesRep[SalesRepID],dSalesRep[Region])</f>
        <v>CA</v>
      </c>
    </row>
    <row r="509" spans="36:43" x14ac:dyDescent="0.25">
      <c r="AJ509" s="3">
        <v>44911</v>
      </c>
      <c r="AK509">
        <v>1</v>
      </c>
      <c r="AL509">
        <v>2</v>
      </c>
      <c r="AM509">
        <v>4</v>
      </c>
      <c r="AN509">
        <f>_xlfn.XLOOKUP(fSales[[#This Row],[ProductID]],dProduct[ProductID],dProduct[Price])*fSales[[#This Row],[Units]]</f>
        <v>175.8</v>
      </c>
      <c r="AO509" t="str">
        <f>_xlfn.XLOOKUP(fSales[[#This Row],[ProductID]],dProduct[ProductID],dProduct[Product])</f>
        <v>Quad</v>
      </c>
      <c r="AP509" t="str">
        <f>_xlfn.XLOOKUP(fSales[[#This Row],[ProductID]],dProduct[ProductID],dProduct[Supplier])</f>
        <v>Gel Booms</v>
      </c>
      <c r="AQ509" t="str">
        <f>_xlfn.XLOOKUP(fSales[[#This Row],[SalesRepID]],dSalesRep[SalesRepID],dSalesRep[Region])</f>
        <v>CA</v>
      </c>
    </row>
    <row r="510" spans="36:43" x14ac:dyDescent="0.25">
      <c r="AJ510" s="3">
        <v>44285</v>
      </c>
      <c r="AK510">
        <v>3</v>
      </c>
      <c r="AL510">
        <v>4</v>
      </c>
      <c r="AM510">
        <v>130</v>
      </c>
      <c r="AN510">
        <f>_xlfn.XLOOKUP(fSales[[#This Row],[ProductID]],dProduct[ProductID],dProduct[Price])*fSales[[#This Row],[Units]]</f>
        <v>3373.5</v>
      </c>
      <c r="AO510" t="str">
        <f>_xlfn.XLOOKUP(fSales[[#This Row],[ProductID]],dProduct[ProductID],dProduct[Product])</f>
        <v>Aspen</v>
      </c>
      <c r="AP510" t="str">
        <f>_xlfn.XLOOKUP(fSales[[#This Row],[ProductID]],dProduct[ProductID],dProduct[Supplier])</f>
        <v>Colorado Booms</v>
      </c>
      <c r="AQ510" t="str">
        <f>_xlfn.XLOOKUP(fSales[[#This Row],[SalesRepID]],dSalesRep[SalesRepID],dSalesRep[Region])</f>
        <v>WA</v>
      </c>
    </row>
    <row r="511" spans="36:43" x14ac:dyDescent="0.25">
      <c r="AJ511" s="3">
        <v>45036</v>
      </c>
      <c r="AK511">
        <v>1</v>
      </c>
      <c r="AL511">
        <v>3</v>
      </c>
      <c r="AM511">
        <v>4</v>
      </c>
      <c r="AN511">
        <f>_xlfn.XLOOKUP(fSales[[#This Row],[ProductID]],dProduct[ProductID],dProduct[Price])*fSales[[#This Row],[Units]]</f>
        <v>175.8</v>
      </c>
      <c r="AO511" t="str">
        <f>_xlfn.XLOOKUP(fSales[[#This Row],[ProductID]],dProduct[ProductID],dProduct[Product])</f>
        <v>Quad</v>
      </c>
      <c r="AP511" t="str">
        <f>_xlfn.XLOOKUP(fSales[[#This Row],[ProductID]],dProduct[ProductID],dProduct[Supplier])</f>
        <v>Gel Booms</v>
      </c>
      <c r="AQ511" t="str">
        <f>_xlfn.XLOOKUP(fSales[[#This Row],[SalesRepID]],dSalesRep[SalesRepID],dSalesRep[Region])</f>
        <v>WA</v>
      </c>
    </row>
    <row r="512" spans="36:43" x14ac:dyDescent="0.25">
      <c r="AJ512" s="3">
        <v>44921</v>
      </c>
      <c r="AK512">
        <v>4</v>
      </c>
      <c r="AL512">
        <v>2</v>
      </c>
      <c r="AM512">
        <v>91</v>
      </c>
      <c r="AN512">
        <f>_xlfn.XLOOKUP(fSales[[#This Row],[ProductID]],dProduct[ProductID],dProduct[Price])*fSales[[#This Row],[Units]]</f>
        <v>2179.4499999999998</v>
      </c>
      <c r="AO512" t="str">
        <f>_xlfn.XLOOKUP(fSales[[#This Row],[ProductID]],dProduct[ProductID],dProduct[Product])</f>
        <v>Yanaki</v>
      </c>
      <c r="AP512" t="str">
        <f>_xlfn.XLOOKUP(fSales[[#This Row],[ProductID]],dProduct[ProductID],dProduct[Supplier])</f>
        <v>Colorado Booms</v>
      </c>
      <c r="AQ512" t="str">
        <f>_xlfn.XLOOKUP(fSales[[#This Row],[SalesRepID]],dSalesRep[SalesRepID],dSalesRep[Region])</f>
        <v>CA</v>
      </c>
    </row>
    <row r="513" spans="36:43" x14ac:dyDescent="0.25">
      <c r="AJ513" s="3">
        <v>44556</v>
      </c>
      <c r="AK513">
        <v>4</v>
      </c>
      <c r="AL513">
        <v>4</v>
      </c>
      <c r="AM513">
        <v>98</v>
      </c>
      <c r="AN513">
        <f>_xlfn.XLOOKUP(fSales[[#This Row],[ProductID]],dProduct[ProductID],dProduct[Price])*fSales[[#This Row],[Units]]</f>
        <v>2347.1</v>
      </c>
      <c r="AO513" t="str">
        <f>_xlfn.XLOOKUP(fSales[[#This Row],[ProductID]],dProduct[ProductID],dProduct[Product])</f>
        <v>Yanaki</v>
      </c>
      <c r="AP513" t="str">
        <f>_xlfn.XLOOKUP(fSales[[#This Row],[ProductID]],dProduct[ProductID],dProduct[Supplier])</f>
        <v>Colorado Booms</v>
      </c>
      <c r="AQ513" t="str">
        <f>_xlfn.XLOOKUP(fSales[[#This Row],[SalesRepID]],dSalesRep[SalesRepID],dSalesRep[Region])</f>
        <v>WA</v>
      </c>
    </row>
    <row r="514" spans="36:43" x14ac:dyDescent="0.25">
      <c r="AJ514" s="3">
        <v>44986</v>
      </c>
      <c r="AK514">
        <v>2</v>
      </c>
      <c r="AL514">
        <v>4</v>
      </c>
      <c r="AM514">
        <v>242</v>
      </c>
      <c r="AN514">
        <f>_xlfn.XLOOKUP(fSales[[#This Row],[ProductID]],dProduct[ProductID],dProduct[Price])*fSales[[#This Row],[Units]]</f>
        <v>7247.9</v>
      </c>
      <c r="AO514" t="str">
        <f>_xlfn.XLOOKUP(fSales[[#This Row],[ProductID]],dProduct[ProductID],dProduct[Product])</f>
        <v>Carlota</v>
      </c>
      <c r="AP514" t="str">
        <f>_xlfn.XLOOKUP(fSales[[#This Row],[ProductID]],dProduct[ProductID],dProduct[Supplier])</f>
        <v>Gel Booms</v>
      </c>
      <c r="AQ514" t="str">
        <f>_xlfn.XLOOKUP(fSales[[#This Row],[SalesRepID]],dSalesRep[SalesRepID],dSalesRep[Region])</f>
        <v>WA</v>
      </c>
    </row>
    <row r="515" spans="36:43" x14ac:dyDescent="0.25">
      <c r="AJ515" s="3">
        <v>44900</v>
      </c>
      <c r="AK515">
        <v>2</v>
      </c>
      <c r="AL515">
        <v>4</v>
      </c>
      <c r="AM515">
        <v>169</v>
      </c>
      <c r="AN515">
        <f>_xlfn.XLOOKUP(fSales[[#This Row],[ProductID]],dProduct[ProductID],dProduct[Price])*fSales[[#This Row],[Units]]</f>
        <v>5061.55</v>
      </c>
      <c r="AO515" t="str">
        <f>_xlfn.XLOOKUP(fSales[[#This Row],[ProductID]],dProduct[ProductID],dProduct[Product])</f>
        <v>Carlota</v>
      </c>
      <c r="AP515" t="str">
        <f>_xlfn.XLOOKUP(fSales[[#This Row],[ProductID]],dProduct[ProductID],dProduct[Supplier])</f>
        <v>Gel Booms</v>
      </c>
      <c r="AQ515" t="str">
        <f>_xlfn.XLOOKUP(fSales[[#This Row],[SalesRepID]],dSalesRep[SalesRepID],dSalesRep[Region])</f>
        <v>WA</v>
      </c>
    </row>
    <row r="516" spans="36:43" x14ac:dyDescent="0.25">
      <c r="AJ516" s="3">
        <v>44434</v>
      </c>
      <c r="AK516">
        <v>3</v>
      </c>
      <c r="AL516">
        <v>2</v>
      </c>
      <c r="AM516">
        <v>5</v>
      </c>
      <c r="AN516">
        <f>_xlfn.XLOOKUP(fSales[[#This Row],[ProductID]],dProduct[ProductID],dProduct[Price])*fSales[[#This Row],[Units]]</f>
        <v>129.75</v>
      </c>
      <c r="AO516" t="str">
        <f>_xlfn.XLOOKUP(fSales[[#This Row],[ProductID]],dProduct[ProductID],dProduct[Product])</f>
        <v>Aspen</v>
      </c>
      <c r="AP516" t="str">
        <f>_xlfn.XLOOKUP(fSales[[#This Row],[ProductID]],dProduct[ProductID],dProduct[Supplier])</f>
        <v>Colorado Booms</v>
      </c>
      <c r="AQ516" t="str">
        <f>_xlfn.XLOOKUP(fSales[[#This Row],[SalesRepID]],dSalesRep[SalesRepID],dSalesRep[Region])</f>
        <v>CA</v>
      </c>
    </row>
    <row r="517" spans="36:43" x14ac:dyDescent="0.25">
      <c r="AJ517" s="3">
        <v>44343</v>
      </c>
      <c r="AK517">
        <v>2</v>
      </c>
      <c r="AL517">
        <v>2</v>
      </c>
      <c r="AM517">
        <v>77</v>
      </c>
      <c r="AN517">
        <f>_xlfn.XLOOKUP(fSales[[#This Row],[ProductID]],dProduct[ProductID],dProduct[Price])*fSales[[#This Row],[Units]]</f>
        <v>2306.15</v>
      </c>
      <c r="AO517" t="str">
        <f>_xlfn.XLOOKUP(fSales[[#This Row],[ProductID]],dProduct[ProductID],dProduct[Product])</f>
        <v>Carlota</v>
      </c>
      <c r="AP517" t="str">
        <f>_xlfn.XLOOKUP(fSales[[#This Row],[ProductID]],dProduct[ProductID],dProduct[Supplier])</f>
        <v>Gel Booms</v>
      </c>
      <c r="AQ517" t="str">
        <f>_xlfn.XLOOKUP(fSales[[#This Row],[SalesRepID]],dSalesRep[SalesRepID],dSalesRep[Region])</f>
        <v>CA</v>
      </c>
    </row>
    <row r="518" spans="36:43" x14ac:dyDescent="0.25">
      <c r="AJ518" s="3">
        <v>44552</v>
      </c>
      <c r="AK518">
        <v>4</v>
      </c>
      <c r="AL518">
        <v>2</v>
      </c>
      <c r="AM518">
        <v>279</v>
      </c>
      <c r="AN518">
        <f>_xlfn.XLOOKUP(fSales[[#This Row],[ProductID]],dProduct[ProductID],dProduct[Price])*fSales[[#This Row],[Units]]</f>
        <v>6682.05</v>
      </c>
      <c r="AO518" t="str">
        <f>_xlfn.XLOOKUP(fSales[[#This Row],[ProductID]],dProduct[ProductID],dProduct[Product])</f>
        <v>Yanaki</v>
      </c>
      <c r="AP518" t="str">
        <f>_xlfn.XLOOKUP(fSales[[#This Row],[ProductID]],dProduct[ProductID],dProduct[Supplier])</f>
        <v>Colorado Booms</v>
      </c>
      <c r="AQ518" t="str">
        <f>_xlfn.XLOOKUP(fSales[[#This Row],[SalesRepID]],dSalesRep[SalesRepID],dSalesRep[Region])</f>
        <v>CA</v>
      </c>
    </row>
    <row r="519" spans="36:43" x14ac:dyDescent="0.25">
      <c r="AJ519" s="3">
        <v>44478</v>
      </c>
      <c r="AK519">
        <v>2</v>
      </c>
      <c r="AL519">
        <v>2</v>
      </c>
      <c r="AM519">
        <v>5</v>
      </c>
      <c r="AN519">
        <f>_xlfn.XLOOKUP(fSales[[#This Row],[ProductID]],dProduct[ProductID],dProduct[Price])*fSales[[#This Row],[Units]]</f>
        <v>149.75</v>
      </c>
      <c r="AO519" t="str">
        <f>_xlfn.XLOOKUP(fSales[[#This Row],[ProductID]],dProduct[ProductID],dProduct[Product])</f>
        <v>Carlota</v>
      </c>
      <c r="AP519" t="str">
        <f>_xlfn.XLOOKUP(fSales[[#This Row],[ProductID]],dProduct[ProductID],dProduct[Supplier])</f>
        <v>Gel Booms</v>
      </c>
      <c r="AQ519" t="str">
        <f>_xlfn.XLOOKUP(fSales[[#This Row],[SalesRepID]],dSalesRep[SalesRepID],dSalesRep[Region])</f>
        <v>CA</v>
      </c>
    </row>
    <row r="520" spans="36:43" x14ac:dyDescent="0.25">
      <c r="AJ520" s="3">
        <v>44572</v>
      </c>
      <c r="AK520">
        <v>2</v>
      </c>
      <c r="AL520">
        <v>4</v>
      </c>
      <c r="AM520">
        <v>113</v>
      </c>
      <c r="AN520">
        <f>_xlfn.XLOOKUP(fSales[[#This Row],[ProductID]],dProduct[ProductID],dProduct[Price])*fSales[[#This Row],[Units]]</f>
        <v>3384.35</v>
      </c>
      <c r="AO520" t="str">
        <f>_xlfn.XLOOKUP(fSales[[#This Row],[ProductID]],dProduct[ProductID],dProduct[Product])</f>
        <v>Carlota</v>
      </c>
      <c r="AP520" t="str">
        <f>_xlfn.XLOOKUP(fSales[[#This Row],[ProductID]],dProduct[ProductID],dProduct[Supplier])</f>
        <v>Gel Booms</v>
      </c>
      <c r="AQ520" t="str">
        <f>_xlfn.XLOOKUP(fSales[[#This Row],[SalesRepID]],dSalesRep[SalesRepID],dSalesRep[Region])</f>
        <v>WA</v>
      </c>
    </row>
    <row r="521" spans="36:43" x14ac:dyDescent="0.25">
      <c r="AJ521" s="3">
        <v>45290</v>
      </c>
      <c r="AK521">
        <v>3</v>
      </c>
      <c r="AL521">
        <v>4</v>
      </c>
      <c r="AM521">
        <v>94</v>
      </c>
      <c r="AN521">
        <f>_xlfn.XLOOKUP(fSales[[#This Row],[ProductID]],dProduct[ProductID],dProduct[Price])*fSales[[#This Row],[Units]]</f>
        <v>2439.2999999999997</v>
      </c>
      <c r="AO521" t="str">
        <f>_xlfn.XLOOKUP(fSales[[#This Row],[ProductID]],dProduct[ProductID],dProduct[Product])</f>
        <v>Aspen</v>
      </c>
      <c r="AP521" t="str">
        <f>_xlfn.XLOOKUP(fSales[[#This Row],[ProductID]],dProduct[ProductID],dProduct[Supplier])</f>
        <v>Colorado Booms</v>
      </c>
      <c r="AQ521" t="str">
        <f>_xlfn.XLOOKUP(fSales[[#This Row],[SalesRepID]],dSalesRep[SalesRepID],dSalesRep[Region])</f>
        <v>WA</v>
      </c>
    </row>
    <row r="522" spans="36:43" x14ac:dyDescent="0.25">
      <c r="AJ522" s="3">
        <v>44557</v>
      </c>
      <c r="AK522">
        <v>1</v>
      </c>
      <c r="AL522">
        <v>4</v>
      </c>
      <c r="AM522">
        <v>6</v>
      </c>
      <c r="AN522">
        <f>_xlfn.XLOOKUP(fSales[[#This Row],[ProductID]],dProduct[ProductID],dProduct[Price])*fSales[[#This Row],[Units]]</f>
        <v>263.70000000000005</v>
      </c>
      <c r="AO522" t="str">
        <f>_xlfn.XLOOKUP(fSales[[#This Row],[ProductID]],dProduct[ProductID],dProduct[Product])</f>
        <v>Quad</v>
      </c>
      <c r="AP522" t="str">
        <f>_xlfn.XLOOKUP(fSales[[#This Row],[ProductID]],dProduct[ProductID],dProduct[Supplier])</f>
        <v>Gel Booms</v>
      </c>
      <c r="AQ522" t="str">
        <f>_xlfn.XLOOKUP(fSales[[#This Row],[SalesRepID]],dSalesRep[SalesRepID],dSalesRep[Region])</f>
        <v>WA</v>
      </c>
    </row>
    <row r="523" spans="36:43" x14ac:dyDescent="0.25">
      <c r="AJ523" s="3">
        <v>45218</v>
      </c>
      <c r="AK523">
        <v>2</v>
      </c>
      <c r="AL523">
        <v>2</v>
      </c>
      <c r="AM523">
        <v>109</v>
      </c>
      <c r="AN523">
        <f>_xlfn.XLOOKUP(fSales[[#This Row],[ProductID]],dProduct[ProductID],dProduct[Price])*fSales[[#This Row],[Units]]</f>
        <v>3264.5499999999997</v>
      </c>
      <c r="AO523" t="str">
        <f>_xlfn.XLOOKUP(fSales[[#This Row],[ProductID]],dProduct[ProductID],dProduct[Product])</f>
        <v>Carlota</v>
      </c>
      <c r="AP523" t="str">
        <f>_xlfn.XLOOKUP(fSales[[#This Row],[ProductID]],dProduct[ProductID],dProduct[Supplier])</f>
        <v>Gel Booms</v>
      </c>
      <c r="AQ523" t="str">
        <f>_xlfn.XLOOKUP(fSales[[#This Row],[SalesRepID]],dSalesRep[SalesRepID],dSalesRep[Region])</f>
        <v>CA</v>
      </c>
    </row>
    <row r="524" spans="36:43" x14ac:dyDescent="0.25">
      <c r="AJ524" s="3">
        <v>44870</v>
      </c>
      <c r="AK524">
        <v>1</v>
      </c>
      <c r="AL524">
        <v>2</v>
      </c>
      <c r="AM524">
        <v>1</v>
      </c>
      <c r="AN524">
        <f>_xlfn.XLOOKUP(fSales[[#This Row],[ProductID]],dProduct[ProductID],dProduct[Price])*fSales[[#This Row],[Units]]</f>
        <v>43.95</v>
      </c>
      <c r="AO524" t="str">
        <f>_xlfn.XLOOKUP(fSales[[#This Row],[ProductID]],dProduct[ProductID],dProduct[Product])</f>
        <v>Quad</v>
      </c>
      <c r="AP524" t="str">
        <f>_xlfn.XLOOKUP(fSales[[#This Row],[ProductID]],dProduct[ProductID],dProduct[Supplier])</f>
        <v>Gel Booms</v>
      </c>
      <c r="AQ524" t="str">
        <f>_xlfn.XLOOKUP(fSales[[#This Row],[SalesRepID]],dSalesRep[SalesRepID],dSalesRep[Region])</f>
        <v>CA</v>
      </c>
    </row>
    <row r="525" spans="36:43" x14ac:dyDescent="0.25">
      <c r="AJ525" s="3">
        <v>44213</v>
      </c>
      <c r="AK525">
        <v>2</v>
      </c>
      <c r="AL525">
        <v>2</v>
      </c>
      <c r="AM525">
        <v>200</v>
      </c>
      <c r="AN525">
        <f>_xlfn.XLOOKUP(fSales[[#This Row],[ProductID]],dProduct[ProductID],dProduct[Price])*fSales[[#This Row],[Units]]</f>
        <v>5990</v>
      </c>
      <c r="AO525" t="str">
        <f>_xlfn.XLOOKUP(fSales[[#This Row],[ProductID]],dProduct[ProductID],dProduct[Product])</f>
        <v>Carlota</v>
      </c>
      <c r="AP525" t="str">
        <f>_xlfn.XLOOKUP(fSales[[#This Row],[ProductID]],dProduct[ProductID],dProduct[Supplier])</f>
        <v>Gel Booms</v>
      </c>
      <c r="AQ525" t="str">
        <f>_xlfn.XLOOKUP(fSales[[#This Row],[SalesRepID]],dSalesRep[SalesRepID],dSalesRep[Region])</f>
        <v>CA</v>
      </c>
    </row>
    <row r="526" spans="36:43" x14ac:dyDescent="0.25">
      <c r="AJ526" s="3">
        <v>45273</v>
      </c>
      <c r="AK526">
        <v>3</v>
      </c>
      <c r="AL526">
        <v>4</v>
      </c>
      <c r="AM526">
        <v>2</v>
      </c>
      <c r="AN526">
        <f>_xlfn.XLOOKUP(fSales[[#This Row],[ProductID]],dProduct[ProductID],dProduct[Price])*fSales[[#This Row],[Units]]</f>
        <v>51.9</v>
      </c>
      <c r="AO526" t="str">
        <f>_xlfn.XLOOKUP(fSales[[#This Row],[ProductID]],dProduct[ProductID],dProduct[Product])</f>
        <v>Aspen</v>
      </c>
      <c r="AP526" t="str">
        <f>_xlfn.XLOOKUP(fSales[[#This Row],[ProductID]],dProduct[ProductID],dProduct[Supplier])</f>
        <v>Colorado Booms</v>
      </c>
      <c r="AQ526" t="str">
        <f>_xlfn.XLOOKUP(fSales[[#This Row],[SalesRepID]],dSalesRep[SalesRepID],dSalesRep[Region])</f>
        <v>WA</v>
      </c>
    </row>
    <row r="527" spans="36:43" x14ac:dyDescent="0.25">
      <c r="AJ527" s="3">
        <v>44994</v>
      </c>
      <c r="AK527">
        <v>1</v>
      </c>
      <c r="AL527">
        <v>2</v>
      </c>
      <c r="AM527">
        <v>69</v>
      </c>
      <c r="AN527">
        <f>_xlfn.XLOOKUP(fSales[[#This Row],[ProductID]],dProduct[ProductID],dProduct[Price])*fSales[[#This Row],[Units]]</f>
        <v>3032.55</v>
      </c>
      <c r="AO527" t="str">
        <f>_xlfn.XLOOKUP(fSales[[#This Row],[ProductID]],dProduct[ProductID],dProduct[Product])</f>
        <v>Quad</v>
      </c>
      <c r="AP527" t="str">
        <f>_xlfn.XLOOKUP(fSales[[#This Row],[ProductID]],dProduct[ProductID],dProduct[Supplier])</f>
        <v>Gel Booms</v>
      </c>
      <c r="AQ527" t="str">
        <f>_xlfn.XLOOKUP(fSales[[#This Row],[SalesRepID]],dSalesRep[SalesRepID],dSalesRep[Region])</f>
        <v>CA</v>
      </c>
    </row>
    <row r="528" spans="36:43" x14ac:dyDescent="0.25">
      <c r="AJ528" s="3">
        <v>44897</v>
      </c>
      <c r="AK528">
        <v>3</v>
      </c>
      <c r="AL528">
        <v>2</v>
      </c>
      <c r="AM528">
        <v>198</v>
      </c>
      <c r="AN528">
        <f>_xlfn.XLOOKUP(fSales[[#This Row],[ProductID]],dProduct[ProductID],dProduct[Price])*fSales[[#This Row],[Units]]</f>
        <v>5138.0999999999995</v>
      </c>
      <c r="AO528" t="str">
        <f>_xlfn.XLOOKUP(fSales[[#This Row],[ProductID]],dProduct[ProductID],dProduct[Product])</f>
        <v>Aspen</v>
      </c>
      <c r="AP528" t="str">
        <f>_xlfn.XLOOKUP(fSales[[#This Row],[ProductID]],dProduct[ProductID],dProduct[Supplier])</f>
        <v>Colorado Booms</v>
      </c>
      <c r="AQ528" t="str">
        <f>_xlfn.XLOOKUP(fSales[[#This Row],[SalesRepID]],dSalesRep[SalesRepID],dSalesRep[Region])</f>
        <v>CA</v>
      </c>
    </row>
    <row r="529" spans="36:43" x14ac:dyDescent="0.25">
      <c r="AJ529" s="3">
        <v>44308</v>
      </c>
      <c r="AK529">
        <v>2</v>
      </c>
      <c r="AL529">
        <v>4</v>
      </c>
      <c r="AM529">
        <v>6</v>
      </c>
      <c r="AN529">
        <f>_xlfn.XLOOKUP(fSales[[#This Row],[ProductID]],dProduct[ProductID],dProduct[Price])*fSales[[#This Row],[Units]]</f>
        <v>179.7</v>
      </c>
      <c r="AO529" t="str">
        <f>_xlfn.XLOOKUP(fSales[[#This Row],[ProductID]],dProduct[ProductID],dProduct[Product])</f>
        <v>Carlota</v>
      </c>
      <c r="AP529" t="str">
        <f>_xlfn.XLOOKUP(fSales[[#This Row],[ProductID]],dProduct[ProductID],dProduct[Supplier])</f>
        <v>Gel Booms</v>
      </c>
      <c r="AQ529" t="str">
        <f>_xlfn.XLOOKUP(fSales[[#This Row],[SalesRepID]],dSalesRep[SalesRepID],dSalesRep[Region])</f>
        <v>WA</v>
      </c>
    </row>
    <row r="530" spans="36:43" x14ac:dyDescent="0.25">
      <c r="AJ530" s="3">
        <v>45130</v>
      </c>
      <c r="AK530">
        <v>2</v>
      </c>
      <c r="AL530">
        <v>4</v>
      </c>
      <c r="AM530">
        <v>27</v>
      </c>
      <c r="AN530">
        <f>_xlfn.XLOOKUP(fSales[[#This Row],[ProductID]],dProduct[ProductID],dProduct[Price])*fSales[[#This Row],[Units]]</f>
        <v>808.65</v>
      </c>
      <c r="AO530" t="str">
        <f>_xlfn.XLOOKUP(fSales[[#This Row],[ProductID]],dProduct[ProductID],dProduct[Product])</f>
        <v>Carlota</v>
      </c>
      <c r="AP530" t="str">
        <f>_xlfn.XLOOKUP(fSales[[#This Row],[ProductID]],dProduct[ProductID],dProduct[Supplier])</f>
        <v>Gel Booms</v>
      </c>
      <c r="AQ530" t="str">
        <f>_xlfn.XLOOKUP(fSales[[#This Row],[SalesRepID]],dSalesRep[SalesRepID],dSalesRep[Region])</f>
        <v>WA</v>
      </c>
    </row>
    <row r="531" spans="36:43" x14ac:dyDescent="0.25">
      <c r="AJ531" s="3">
        <v>45239</v>
      </c>
      <c r="AK531">
        <v>1</v>
      </c>
      <c r="AL531">
        <v>4</v>
      </c>
      <c r="AM531">
        <v>286</v>
      </c>
      <c r="AN531">
        <f>_xlfn.XLOOKUP(fSales[[#This Row],[ProductID]],dProduct[ProductID],dProduct[Price])*fSales[[#This Row],[Units]]</f>
        <v>12569.7</v>
      </c>
      <c r="AO531" t="str">
        <f>_xlfn.XLOOKUP(fSales[[#This Row],[ProductID]],dProduct[ProductID],dProduct[Product])</f>
        <v>Quad</v>
      </c>
      <c r="AP531" t="str">
        <f>_xlfn.XLOOKUP(fSales[[#This Row],[ProductID]],dProduct[ProductID],dProduct[Supplier])</f>
        <v>Gel Booms</v>
      </c>
      <c r="AQ531" t="str">
        <f>_xlfn.XLOOKUP(fSales[[#This Row],[SalesRepID]],dSalesRep[SalesRepID],dSalesRep[Region])</f>
        <v>WA</v>
      </c>
    </row>
    <row r="532" spans="36:43" x14ac:dyDescent="0.25">
      <c r="AJ532" s="3">
        <v>44926</v>
      </c>
      <c r="AK532">
        <v>4</v>
      </c>
      <c r="AL532">
        <v>4</v>
      </c>
      <c r="AM532">
        <v>4</v>
      </c>
      <c r="AN532">
        <f>_xlfn.XLOOKUP(fSales[[#This Row],[ProductID]],dProduct[ProductID],dProduct[Price])*fSales[[#This Row],[Units]]</f>
        <v>95.8</v>
      </c>
      <c r="AO532" t="str">
        <f>_xlfn.XLOOKUP(fSales[[#This Row],[ProductID]],dProduct[ProductID],dProduct[Product])</f>
        <v>Yanaki</v>
      </c>
      <c r="AP532" t="str">
        <f>_xlfn.XLOOKUP(fSales[[#This Row],[ProductID]],dProduct[ProductID],dProduct[Supplier])</f>
        <v>Colorado Booms</v>
      </c>
      <c r="AQ532" t="str">
        <f>_xlfn.XLOOKUP(fSales[[#This Row],[SalesRepID]],dSalesRep[SalesRepID],dSalesRep[Region])</f>
        <v>WA</v>
      </c>
    </row>
    <row r="533" spans="36:43" x14ac:dyDescent="0.25">
      <c r="AJ533" s="3">
        <v>44712</v>
      </c>
      <c r="AK533">
        <v>2</v>
      </c>
      <c r="AL533">
        <v>4</v>
      </c>
      <c r="AM533">
        <v>44</v>
      </c>
      <c r="AN533">
        <f>_xlfn.XLOOKUP(fSales[[#This Row],[ProductID]],dProduct[ProductID],dProduct[Price])*fSales[[#This Row],[Units]]</f>
        <v>1317.8</v>
      </c>
      <c r="AO533" t="str">
        <f>_xlfn.XLOOKUP(fSales[[#This Row],[ProductID]],dProduct[ProductID],dProduct[Product])</f>
        <v>Carlota</v>
      </c>
      <c r="AP533" t="str">
        <f>_xlfn.XLOOKUP(fSales[[#This Row],[ProductID]],dProduct[ProductID],dProduct[Supplier])</f>
        <v>Gel Booms</v>
      </c>
      <c r="AQ533" t="str">
        <f>_xlfn.XLOOKUP(fSales[[#This Row],[SalesRepID]],dSalesRep[SalesRepID],dSalesRep[Region])</f>
        <v>WA</v>
      </c>
    </row>
    <row r="534" spans="36:43" x14ac:dyDescent="0.25">
      <c r="AJ534" s="3">
        <v>44889</v>
      </c>
      <c r="AK534">
        <v>1</v>
      </c>
      <c r="AL534">
        <v>2</v>
      </c>
      <c r="AM534">
        <v>4</v>
      </c>
      <c r="AN534">
        <f>_xlfn.XLOOKUP(fSales[[#This Row],[ProductID]],dProduct[ProductID],dProduct[Price])*fSales[[#This Row],[Units]]</f>
        <v>175.8</v>
      </c>
      <c r="AO534" t="str">
        <f>_xlfn.XLOOKUP(fSales[[#This Row],[ProductID]],dProduct[ProductID],dProduct[Product])</f>
        <v>Quad</v>
      </c>
      <c r="AP534" t="str">
        <f>_xlfn.XLOOKUP(fSales[[#This Row],[ProductID]],dProduct[ProductID],dProduct[Supplier])</f>
        <v>Gel Booms</v>
      </c>
      <c r="AQ534" t="str">
        <f>_xlfn.XLOOKUP(fSales[[#This Row],[SalesRepID]],dSalesRep[SalesRepID],dSalesRep[Region])</f>
        <v>CA</v>
      </c>
    </row>
    <row r="535" spans="36:43" x14ac:dyDescent="0.25">
      <c r="AJ535" s="3">
        <v>44968</v>
      </c>
      <c r="AK535">
        <v>3</v>
      </c>
      <c r="AL535">
        <v>4</v>
      </c>
      <c r="AM535">
        <v>225</v>
      </c>
      <c r="AN535">
        <f>_xlfn.XLOOKUP(fSales[[#This Row],[ProductID]],dProduct[ProductID],dProduct[Price])*fSales[[#This Row],[Units]]</f>
        <v>5838.75</v>
      </c>
      <c r="AO535" t="str">
        <f>_xlfn.XLOOKUP(fSales[[#This Row],[ProductID]],dProduct[ProductID],dProduct[Product])</f>
        <v>Aspen</v>
      </c>
      <c r="AP535" t="str">
        <f>_xlfn.XLOOKUP(fSales[[#This Row],[ProductID]],dProduct[ProductID],dProduct[Supplier])</f>
        <v>Colorado Booms</v>
      </c>
      <c r="AQ535" t="str">
        <f>_xlfn.XLOOKUP(fSales[[#This Row],[SalesRepID]],dSalesRep[SalesRepID],dSalesRep[Region])</f>
        <v>WA</v>
      </c>
    </row>
    <row r="536" spans="36:43" x14ac:dyDescent="0.25">
      <c r="AJ536" s="3">
        <v>44577</v>
      </c>
      <c r="AK536">
        <v>2</v>
      </c>
      <c r="AL536">
        <v>4</v>
      </c>
      <c r="AM536">
        <v>231</v>
      </c>
      <c r="AN536">
        <f>_xlfn.XLOOKUP(fSales[[#This Row],[ProductID]],dProduct[ProductID],dProduct[Price])*fSales[[#This Row],[Units]]</f>
        <v>6918.45</v>
      </c>
      <c r="AO536" t="str">
        <f>_xlfn.XLOOKUP(fSales[[#This Row],[ProductID]],dProduct[ProductID],dProduct[Product])</f>
        <v>Carlota</v>
      </c>
      <c r="AP536" t="str">
        <f>_xlfn.XLOOKUP(fSales[[#This Row],[ProductID]],dProduct[ProductID],dProduct[Supplier])</f>
        <v>Gel Booms</v>
      </c>
      <c r="AQ536" t="str">
        <f>_xlfn.XLOOKUP(fSales[[#This Row],[SalesRepID]],dSalesRep[SalesRepID],dSalesRep[Region])</f>
        <v>WA</v>
      </c>
    </row>
    <row r="537" spans="36:43" x14ac:dyDescent="0.25">
      <c r="AJ537" s="3">
        <v>44719</v>
      </c>
      <c r="AK537">
        <v>3</v>
      </c>
      <c r="AL537">
        <v>4</v>
      </c>
      <c r="AM537">
        <v>249</v>
      </c>
      <c r="AN537">
        <f>_xlfn.XLOOKUP(fSales[[#This Row],[ProductID]],dProduct[ProductID],dProduct[Price])*fSales[[#This Row],[Units]]</f>
        <v>6461.55</v>
      </c>
      <c r="AO537" t="str">
        <f>_xlfn.XLOOKUP(fSales[[#This Row],[ProductID]],dProduct[ProductID],dProduct[Product])</f>
        <v>Aspen</v>
      </c>
      <c r="AP537" t="str">
        <f>_xlfn.XLOOKUP(fSales[[#This Row],[ProductID]],dProduct[ProductID],dProduct[Supplier])</f>
        <v>Colorado Booms</v>
      </c>
      <c r="AQ537" t="str">
        <f>_xlfn.XLOOKUP(fSales[[#This Row],[SalesRepID]],dSalesRep[SalesRepID],dSalesRep[Region])</f>
        <v>WA</v>
      </c>
    </row>
    <row r="538" spans="36:43" x14ac:dyDescent="0.25">
      <c r="AJ538" s="3">
        <v>44227</v>
      </c>
      <c r="AK538">
        <v>4</v>
      </c>
      <c r="AL538">
        <v>4</v>
      </c>
      <c r="AM538">
        <v>63</v>
      </c>
      <c r="AN538">
        <f>_xlfn.XLOOKUP(fSales[[#This Row],[ProductID]],dProduct[ProductID],dProduct[Price])*fSales[[#This Row],[Units]]</f>
        <v>1508.85</v>
      </c>
      <c r="AO538" t="str">
        <f>_xlfn.XLOOKUP(fSales[[#This Row],[ProductID]],dProduct[ProductID],dProduct[Product])</f>
        <v>Yanaki</v>
      </c>
      <c r="AP538" t="str">
        <f>_xlfn.XLOOKUP(fSales[[#This Row],[ProductID]],dProduct[ProductID],dProduct[Supplier])</f>
        <v>Colorado Booms</v>
      </c>
      <c r="AQ538" t="str">
        <f>_xlfn.XLOOKUP(fSales[[#This Row],[SalesRepID]],dSalesRep[SalesRepID],dSalesRep[Region])</f>
        <v>WA</v>
      </c>
    </row>
    <row r="539" spans="36:43" x14ac:dyDescent="0.25">
      <c r="AJ539" s="3">
        <v>45233</v>
      </c>
      <c r="AK539">
        <v>1</v>
      </c>
      <c r="AL539">
        <v>2</v>
      </c>
      <c r="AM539">
        <v>74</v>
      </c>
      <c r="AN539">
        <f>_xlfn.XLOOKUP(fSales[[#This Row],[ProductID]],dProduct[ProductID],dProduct[Price])*fSales[[#This Row],[Units]]</f>
        <v>3252.3</v>
      </c>
      <c r="AO539" t="str">
        <f>_xlfn.XLOOKUP(fSales[[#This Row],[ProductID]],dProduct[ProductID],dProduct[Product])</f>
        <v>Quad</v>
      </c>
      <c r="AP539" t="str">
        <f>_xlfn.XLOOKUP(fSales[[#This Row],[ProductID]],dProduct[ProductID],dProduct[Supplier])</f>
        <v>Gel Booms</v>
      </c>
      <c r="AQ539" t="str">
        <f>_xlfn.XLOOKUP(fSales[[#This Row],[SalesRepID]],dSalesRep[SalesRepID],dSalesRep[Region])</f>
        <v>CA</v>
      </c>
    </row>
    <row r="540" spans="36:43" x14ac:dyDescent="0.25">
      <c r="AJ540" s="3">
        <v>44977</v>
      </c>
      <c r="AK540">
        <v>2</v>
      </c>
      <c r="AL540">
        <v>2</v>
      </c>
      <c r="AM540">
        <v>158</v>
      </c>
      <c r="AN540">
        <f>_xlfn.XLOOKUP(fSales[[#This Row],[ProductID]],dProduct[ProductID],dProduct[Price])*fSales[[#This Row],[Units]]</f>
        <v>4732.0999999999995</v>
      </c>
      <c r="AO540" t="str">
        <f>_xlfn.XLOOKUP(fSales[[#This Row],[ProductID]],dProduct[ProductID],dProduct[Product])</f>
        <v>Carlota</v>
      </c>
      <c r="AP540" t="str">
        <f>_xlfn.XLOOKUP(fSales[[#This Row],[ProductID]],dProduct[ProductID],dProduct[Supplier])</f>
        <v>Gel Booms</v>
      </c>
      <c r="AQ540" t="str">
        <f>_xlfn.XLOOKUP(fSales[[#This Row],[SalesRepID]],dSalesRep[SalesRepID],dSalesRep[Region])</f>
        <v>CA</v>
      </c>
    </row>
    <row r="541" spans="36:43" x14ac:dyDescent="0.25">
      <c r="AJ541" s="3">
        <v>44528</v>
      </c>
      <c r="AK541">
        <v>3</v>
      </c>
      <c r="AL541">
        <v>4</v>
      </c>
      <c r="AM541">
        <v>4</v>
      </c>
      <c r="AN541">
        <f>_xlfn.XLOOKUP(fSales[[#This Row],[ProductID]],dProduct[ProductID],dProduct[Price])*fSales[[#This Row],[Units]]</f>
        <v>103.8</v>
      </c>
      <c r="AO541" t="str">
        <f>_xlfn.XLOOKUP(fSales[[#This Row],[ProductID]],dProduct[ProductID],dProduct[Product])</f>
        <v>Aspen</v>
      </c>
      <c r="AP541" t="str">
        <f>_xlfn.XLOOKUP(fSales[[#This Row],[ProductID]],dProduct[ProductID],dProduct[Supplier])</f>
        <v>Colorado Booms</v>
      </c>
      <c r="AQ541" t="str">
        <f>_xlfn.XLOOKUP(fSales[[#This Row],[SalesRepID]],dSalesRep[SalesRepID],dSalesRep[Region])</f>
        <v>WA</v>
      </c>
    </row>
    <row r="542" spans="36:43" x14ac:dyDescent="0.25">
      <c r="AJ542" s="3">
        <v>44316</v>
      </c>
      <c r="AK542">
        <v>2</v>
      </c>
      <c r="AL542">
        <v>2</v>
      </c>
      <c r="AM542">
        <v>3</v>
      </c>
      <c r="AN542">
        <f>_xlfn.XLOOKUP(fSales[[#This Row],[ProductID]],dProduct[ProductID],dProduct[Price])*fSales[[#This Row],[Units]]</f>
        <v>89.85</v>
      </c>
      <c r="AO542" t="str">
        <f>_xlfn.XLOOKUP(fSales[[#This Row],[ProductID]],dProduct[ProductID],dProduct[Product])</f>
        <v>Carlota</v>
      </c>
      <c r="AP542" t="str">
        <f>_xlfn.XLOOKUP(fSales[[#This Row],[ProductID]],dProduct[ProductID],dProduct[Supplier])</f>
        <v>Gel Booms</v>
      </c>
      <c r="AQ542" t="str">
        <f>_xlfn.XLOOKUP(fSales[[#This Row],[SalesRepID]],dSalesRep[SalesRepID],dSalesRep[Region])</f>
        <v>CA</v>
      </c>
    </row>
    <row r="543" spans="36:43" x14ac:dyDescent="0.25">
      <c r="AJ543" s="3">
        <v>45045</v>
      </c>
      <c r="AK543">
        <v>4</v>
      </c>
      <c r="AL543">
        <v>4</v>
      </c>
      <c r="AM543">
        <v>73</v>
      </c>
      <c r="AN543">
        <f>_xlfn.XLOOKUP(fSales[[#This Row],[ProductID]],dProduct[ProductID],dProduct[Price])*fSales[[#This Row],[Units]]</f>
        <v>1748.35</v>
      </c>
      <c r="AO543" t="str">
        <f>_xlfn.XLOOKUP(fSales[[#This Row],[ProductID]],dProduct[ProductID],dProduct[Product])</f>
        <v>Yanaki</v>
      </c>
      <c r="AP543" t="str">
        <f>_xlfn.XLOOKUP(fSales[[#This Row],[ProductID]],dProduct[ProductID],dProduct[Supplier])</f>
        <v>Colorado Booms</v>
      </c>
      <c r="AQ543" t="str">
        <f>_xlfn.XLOOKUP(fSales[[#This Row],[SalesRepID]],dSalesRep[SalesRepID],dSalesRep[Region])</f>
        <v>WA</v>
      </c>
    </row>
    <row r="544" spans="36:43" x14ac:dyDescent="0.25">
      <c r="AJ544" s="3">
        <v>44561</v>
      </c>
      <c r="AK544">
        <v>2</v>
      </c>
      <c r="AL544">
        <v>1</v>
      </c>
      <c r="AM544">
        <v>5</v>
      </c>
      <c r="AN544">
        <f>_xlfn.XLOOKUP(fSales[[#This Row],[ProductID]],dProduct[ProductID],dProduct[Price])*fSales[[#This Row],[Units]]</f>
        <v>149.75</v>
      </c>
      <c r="AO544" t="str">
        <f>_xlfn.XLOOKUP(fSales[[#This Row],[ProductID]],dProduct[ProductID],dProduct[Product])</f>
        <v>Carlota</v>
      </c>
      <c r="AP544" t="str">
        <f>_xlfn.XLOOKUP(fSales[[#This Row],[ProductID]],dProduct[ProductID],dProduct[Supplier])</f>
        <v>Gel Booms</v>
      </c>
      <c r="AQ544" t="str">
        <f>_xlfn.XLOOKUP(fSales[[#This Row],[SalesRepID]],dSalesRep[SalesRepID],dSalesRep[Region])</f>
        <v>CA</v>
      </c>
    </row>
    <row r="545" spans="36:43" x14ac:dyDescent="0.25">
      <c r="AJ545" s="3">
        <v>45234</v>
      </c>
      <c r="AK545">
        <v>2</v>
      </c>
      <c r="AL545">
        <v>4</v>
      </c>
      <c r="AM545">
        <v>141</v>
      </c>
      <c r="AN545">
        <f>_xlfn.XLOOKUP(fSales[[#This Row],[ProductID]],dProduct[ProductID],dProduct[Price])*fSales[[#This Row],[Units]]</f>
        <v>4222.95</v>
      </c>
      <c r="AO545" t="str">
        <f>_xlfn.XLOOKUP(fSales[[#This Row],[ProductID]],dProduct[ProductID],dProduct[Product])</f>
        <v>Carlota</v>
      </c>
      <c r="AP545" t="str">
        <f>_xlfn.XLOOKUP(fSales[[#This Row],[ProductID]],dProduct[ProductID],dProduct[Supplier])</f>
        <v>Gel Booms</v>
      </c>
      <c r="AQ545" t="str">
        <f>_xlfn.XLOOKUP(fSales[[#This Row],[SalesRepID]],dSalesRep[SalesRepID],dSalesRep[Region])</f>
        <v>WA</v>
      </c>
    </row>
    <row r="546" spans="36:43" x14ac:dyDescent="0.25">
      <c r="AJ546" s="3">
        <v>45240</v>
      </c>
      <c r="AK546">
        <v>4</v>
      </c>
      <c r="AL546">
        <v>3</v>
      </c>
      <c r="AM546">
        <v>134</v>
      </c>
      <c r="AN546">
        <f>_xlfn.XLOOKUP(fSales[[#This Row],[ProductID]],dProduct[ProductID],dProduct[Price])*fSales[[#This Row],[Units]]</f>
        <v>3209.2999999999997</v>
      </c>
      <c r="AO546" t="str">
        <f>_xlfn.XLOOKUP(fSales[[#This Row],[ProductID]],dProduct[ProductID],dProduct[Product])</f>
        <v>Yanaki</v>
      </c>
      <c r="AP546" t="str">
        <f>_xlfn.XLOOKUP(fSales[[#This Row],[ProductID]],dProduct[ProductID],dProduct[Supplier])</f>
        <v>Colorado Booms</v>
      </c>
      <c r="AQ546" t="str">
        <f>_xlfn.XLOOKUP(fSales[[#This Row],[SalesRepID]],dSalesRep[SalesRepID],dSalesRep[Region])</f>
        <v>WA</v>
      </c>
    </row>
    <row r="547" spans="36:43" x14ac:dyDescent="0.25">
      <c r="AJ547" s="3">
        <v>44529</v>
      </c>
      <c r="AK547">
        <v>1</v>
      </c>
      <c r="AL547">
        <v>1</v>
      </c>
      <c r="AM547">
        <v>74</v>
      </c>
      <c r="AN547">
        <f>_xlfn.XLOOKUP(fSales[[#This Row],[ProductID]],dProduct[ProductID],dProduct[Price])*fSales[[#This Row],[Units]]</f>
        <v>3252.3</v>
      </c>
      <c r="AO547" t="str">
        <f>_xlfn.XLOOKUP(fSales[[#This Row],[ProductID]],dProduct[ProductID],dProduct[Product])</f>
        <v>Quad</v>
      </c>
      <c r="AP547" t="str">
        <f>_xlfn.XLOOKUP(fSales[[#This Row],[ProductID]],dProduct[ProductID],dProduct[Supplier])</f>
        <v>Gel Booms</v>
      </c>
      <c r="AQ547" t="str">
        <f>_xlfn.XLOOKUP(fSales[[#This Row],[SalesRepID]],dSalesRep[SalesRepID],dSalesRep[Region])</f>
        <v>CA</v>
      </c>
    </row>
    <row r="548" spans="36:43" x14ac:dyDescent="0.25">
      <c r="AJ548" s="3">
        <v>45277</v>
      </c>
      <c r="AK548">
        <v>3</v>
      </c>
      <c r="AL548">
        <v>4</v>
      </c>
      <c r="AM548">
        <v>47</v>
      </c>
      <c r="AN548">
        <f>_xlfn.XLOOKUP(fSales[[#This Row],[ProductID]],dProduct[ProductID],dProduct[Price])*fSales[[#This Row],[Units]]</f>
        <v>1219.6499999999999</v>
      </c>
      <c r="AO548" t="str">
        <f>_xlfn.XLOOKUP(fSales[[#This Row],[ProductID]],dProduct[ProductID],dProduct[Product])</f>
        <v>Aspen</v>
      </c>
      <c r="AP548" t="str">
        <f>_xlfn.XLOOKUP(fSales[[#This Row],[ProductID]],dProduct[ProductID],dProduct[Supplier])</f>
        <v>Colorado Booms</v>
      </c>
      <c r="AQ548" t="str">
        <f>_xlfn.XLOOKUP(fSales[[#This Row],[SalesRepID]],dSalesRep[SalesRepID],dSalesRep[Region])</f>
        <v>WA</v>
      </c>
    </row>
    <row r="549" spans="36:43" x14ac:dyDescent="0.25">
      <c r="AJ549" s="3">
        <v>44901</v>
      </c>
      <c r="AK549">
        <v>2</v>
      </c>
      <c r="AL549">
        <v>2</v>
      </c>
      <c r="AM549">
        <v>161</v>
      </c>
      <c r="AN549">
        <f>_xlfn.XLOOKUP(fSales[[#This Row],[ProductID]],dProduct[ProductID],dProduct[Price])*fSales[[#This Row],[Units]]</f>
        <v>4821.95</v>
      </c>
      <c r="AO549" t="str">
        <f>_xlfn.XLOOKUP(fSales[[#This Row],[ProductID]],dProduct[ProductID],dProduct[Product])</f>
        <v>Carlota</v>
      </c>
      <c r="AP549" t="str">
        <f>_xlfn.XLOOKUP(fSales[[#This Row],[ProductID]],dProduct[ProductID],dProduct[Supplier])</f>
        <v>Gel Booms</v>
      </c>
      <c r="AQ549" t="str">
        <f>_xlfn.XLOOKUP(fSales[[#This Row],[SalesRepID]],dSalesRep[SalesRepID],dSalesRep[Region])</f>
        <v>CA</v>
      </c>
    </row>
    <row r="550" spans="36:43" x14ac:dyDescent="0.25">
      <c r="AJ550" s="3">
        <v>44302</v>
      </c>
      <c r="AK550">
        <v>3</v>
      </c>
      <c r="AL550">
        <v>4</v>
      </c>
      <c r="AM550">
        <v>1</v>
      </c>
      <c r="AN550">
        <f>_xlfn.XLOOKUP(fSales[[#This Row],[ProductID]],dProduct[ProductID],dProduct[Price])*fSales[[#This Row],[Units]]</f>
        <v>25.95</v>
      </c>
      <c r="AO550" t="str">
        <f>_xlfn.XLOOKUP(fSales[[#This Row],[ProductID]],dProduct[ProductID],dProduct[Product])</f>
        <v>Aspen</v>
      </c>
      <c r="AP550" t="str">
        <f>_xlfn.XLOOKUP(fSales[[#This Row],[ProductID]],dProduct[ProductID],dProduct[Supplier])</f>
        <v>Colorado Booms</v>
      </c>
      <c r="AQ550" t="str">
        <f>_xlfn.XLOOKUP(fSales[[#This Row],[SalesRepID]],dSalesRep[SalesRepID],dSalesRep[Region])</f>
        <v>WA</v>
      </c>
    </row>
    <row r="551" spans="36:43" x14ac:dyDescent="0.25">
      <c r="AJ551" s="3">
        <v>44719</v>
      </c>
      <c r="AK551">
        <v>2</v>
      </c>
      <c r="AL551">
        <v>4</v>
      </c>
      <c r="AM551">
        <v>4</v>
      </c>
      <c r="AN551">
        <f>_xlfn.XLOOKUP(fSales[[#This Row],[ProductID]],dProduct[ProductID],dProduct[Price])*fSales[[#This Row],[Units]]</f>
        <v>119.8</v>
      </c>
      <c r="AO551" t="str">
        <f>_xlfn.XLOOKUP(fSales[[#This Row],[ProductID]],dProduct[ProductID],dProduct[Product])</f>
        <v>Carlota</v>
      </c>
      <c r="AP551" t="str">
        <f>_xlfn.XLOOKUP(fSales[[#This Row],[ProductID]],dProduct[ProductID],dProduct[Supplier])</f>
        <v>Gel Booms</v>
      </c>
      <c r="AQ551" t="str">
        <f>_xlfn.XLOOKUP(fSales[[#This Row],[SalesRepID]],dSalesRep[SalesRepID],dSalesRep[Region])</f>
        <v>WA</v>
      </c>
    </row>
    <row r="552" spans="36:43" x14ac:dyDescent="0.25">
      <c r="AJ552" s="3">
        <v>44536</v>
      </c>
      <c r="AK552">
        <v>2</v>
      </c>
      <c r="AL552">
        <v>4</v>
      </c>
      <c r="AM552">
        <v>71</v>
      </c>
      <c r="AN552">
        <f>_xlfn.XLOOKUP(fSales[[#This Row],[ProductID]],dProduct[ProductID],dProduct[Price])*fSales[[#This Row],[Units]]</f>
        <v>2126.4499999999998</v>
      </c>
      <c r="AO552" t="str">
        <f>_xlfn.XLOOKUP(fSales[[#This Row],[ProductID]],dProduct[ProductID],dProduct[Product])</f>
        <v>Carlota</v>
      </c>
      <c r="AP552" t="str">
        <f>_xlfn.XLOOKUP(fSales[[#This Row],[ProductID]],dProduct[ProductID],dProduct[Supplier])</f>
        <v>Gel Booms</v>
      </c>
      <c r="AQ552" t="str">
        <f>_xlfn.XLOOKUP(fSales[[#This Row],[SalesRepID]],dSalesRep[SalesRepID],dSalesRep[Region])</f>
        <v>WA</v>
      </c>
    </row>
    <row r="553" spans="36:43" x14ac:dyDescent="0.25">
      <c r="AJ553" s="3">
        <v>44510</v>
      </c>
      <c r="AK553">
        <v>1</v>
      </c>
      <c r="AL553">
        <v>2</v>
      </c>
      <c r="AM553">
        <v>3</v>
      </c>
      <c r="AN553">
        <f>_xlfn.XLOOKUP(fSales[[#This Row],[ProductID]],dProduct[ProductID],dProduct[Price])*fSales[[#This Row],[Units]]</f>
        <v>131.85000000000002</v>
      </c>
      <c r="AO553" t="str">
        <f>_xlfn.XLOOKUP(fSales[[#This Row],[ProductID]],dProduct[ProductID],dProduct[Product])</f>
        <v>Quad</v>
      </c>
      <c r="AP553" t="str">
        <f>_xlfn.XLOOKUP(fSales[[#This Row],[ProductID]],dProduct[ProductID],dProduct[Supplier])</f>
        <v>Gel Booms</v>
      </c>
      <c r="AQ553" t="str">
        <f>_xlfn.XLOOKUP(fSales[[#This Row],[SalesRepID]],dSalesRep[SalesRepID],dSalesRep[Region])</f>
        <v>CA</v>
      </c>
    </row>
    <row r="554" spans="36:43" x14ac:dyDescent="0.25">
      <c r="AJ554" s="3">
        <v>45279</v>
      </c>
      <c r="AK554">
        <v>2</v>
      </c>
      <c r="AL554">
        <v>4</v>
      </c>
      <c r="AM554">
        <v>5</v>
      </c>
      <c r="AN554">
        <f>_xlfn.XLOOKUP(fSales[[#This Row],[ProductID]],dProduct[ProductID],dProduct[Price])*fSales[[#This Row],[Units]]</f>
        <v>149.75</v>
      </c>
      <c r="AO554" t="str">
        <f>_xlfn.XLOOKUP(fSales[[#This Row],[ProductID]],dProduct[ProductID],dProduct[Product])</f>
        <v>Carlota</v>
      </c>
      <c r="AP554" t="str">
        <f>_xlfn.XLOOKUP(fSales[[#This Row],[ProductID]],dProduct[ProductID],dProduct[Supplier])</f>
        <v>Gel Booms</v>
      </c>
      <c r="AQ554" t="str">
        <f>_xlfn.XLOOKUP(fSales[[#This Row],[SalesRepID]],dSalesRep[SalesRepID],dSalesRep[Region])</f>
        <v>WA</v>
      </c>
    </row>
    <row r="555" spans="36:43" x14ac:dyDescent="0.25">
      <c r="AJ555" s="3">
        <v>44883</v>
      </c>
      <c r="AK555">
        <v>2</v>
      </c>
      <c r="AL555">
        <v>1</v>
      </c>
      <c r="AM555">
        <v>82</v>
      </c>
      <c r="AN555">
        <f>_xlfn.XLOOKUP(fSales[[#This Row],[ProductID]],dProduct[ProductID],dProduct[Price])*fSales[[#This Row],[Units]]</f>
        <v>2455.9</v>
      </c>
      <c r="AO555" t="str">
        <f>_xlfn.XLOOKUP(fSales[[#This Row],[ProductID]],dProduct[ProductID],dProduct[Product])</f>
        <v>Carlota</v>
      </c>
      <c r="AP555" t="str">
        <f>_xlfn.XLOOKUP(fSales[[#This Row],[ProductID]],dProduct[ProductID],dProduct[Supplier])</f>
        <v>Gel Booms</v>
      </c>
      <c r="AQ555" t="str">
        <f>_xlfn.XLOOKUP(fSales[[#This Row],[SalesRepID]],dSalesRep[SalesRepID],dSalesRep[Region])</f>
        <v>CA</v>
      </c>
    </row>
    <row r="556" spans="36:43" x14ac:dyDescent="0.25">
      <c r="AJ556" s="3">
        <v>45251</v>
      </c>
      <c r="AK556">
        <v>2</v>
      </c>
      <c r="AL556">
        <v>2</v>
      </c>
      <c r="AM556">
        <v>6</v>
      </c>
      <c r="AN556">
        <f>_xlfn.XLOOKUP(fSales[[#This Row],[ProductID]],dProduct[ProductID],dProduct[Price])*fSales[[#This Row],[Units]]</f>
        <v>179.7</v>
      </c>
      <c r="AO556" t="str">
        <f>_xlfn.XLOOKUP(fSales[[#This Row],[ProductID]],dProduct[ProductID],dProduct[Product])</f>
        <v>Carlota</v>
      </c>
      <c r="AP556" t="str">
        <f>_xlfn.XLOOKUP(fSales[[#This Row],[ProductID]],dProduct[ProductID],dProduct[Supplier])</f>
        <v>Gel Booms</v>
      </c>
      <c r="AQ556" t="str">
        <f>_xlfn.XLOOKUP(fSales[[#This Row],[SalesRepID]],dSalesRep[SalesRepID],dSalesRep[Region])</f>
        <v>CA</v>
      </c>
    </row>
    <row r="557" spans="36:43" x14ac:dyDescent="0.25">
      <c r="AJ557" s="3">
        <v>45131</v>
      </c>
      <c r="AK557">
        <v>2</v>
      </c>
      <c r="AL557">
        <v>4</v>
      </c>
      <c r="AM557">
        <v>3</v>
      </c>
      <c r="AN557">
        <f>_xlfn.XLOOKUP(fSales[[#This Row],[ProductID]],dProduct[ProductID],dProduct[Price])*fSales[[#This Row],[Units]]</f>
        <v>89.85</v>
      </c>
      <c r="AO557" t="str">
        <f>_xlfn.XLOOKUP(fSales[[#This Row],[ProductID]],dProduct[ProductID],dProduct[Product])</f>
        <v>Carlota</v>
      </c>
      <c r="AP557" t="str">
        <f>_xlfn.XLOOKUP(fSales[[#This Row],[ProductID]],dProduct[ProductID],dProduct[Supplier])</f>
        <v>Gel Booms</v>
      </c>
      <c r="AQ557" t="str">
        <f>_xlfn.XLOOKUP(fSales[[#This Row],[SalesRepID]],dSalesRep[SalesRepID],dSalesRep[Region])</f>
        <v>WA</v>
      </c>
    </row>
    <row r="558" spans="36:43" x14ac:dyDescent="0.25">
      <c r="AJ558" s="3">
        <v>44921</v>
      </c>
      <c r="AK558">
        <v>1</v>
      </c>
      <c r="AL558">
        <v>2</v>
      </c>
      <c r="AM558">
        <v>21</v>
      </c>
      <c r="AN558">
        <f>_xlfn.XLOOKUP(fSales[[#This Row],[ProductID]],dProduct[ProductID],dProduct[Price])*fSales[[#This Row],[Units]]</f>
        <v>922.95</v>
      </c>
      <c r="AO558" t="str">
        <f>_xlfn.XLOOKUP(fSales[[#This Row],[ProductID]],dProduct[ProductID],dProduct[Product])</f>
        <v>Quad</v>
      </c>
      <c r="AP558" t="str">
        <f>_xlfn.XLOOKUP(fSales[[#This Row],[ProductID]],dProduct[ProductID],dProduct[Supplier])</f>
        <v>Gel Booms</v>
      </c>
      <c r="AQ558" t="str">
        <f>_xlfn.XLOOKUP(fSales[[#This Row],[SalesRepID]],dSalesRep[SalesRepID],dSalesRep[Region])</f>
        <v>CA</v>
      </c>
    </row>
    <row r="559" spans="36:43" x14ac:dyDescent="0.25">
      <c r="AJ559" s="3">
        <v>44476</v>
      </c>
      <c r="AK559">
        <v>2</v>
      </c>
      <c r="AL559">
        <v>4</v>
      </c>
      <c r="AM559">
        <v>90</v>
      </c>
      <c r="AN559">
        <f>_xlfn.XLOOKUP(fSales[[#This Row],[ProductID]],dProduct[ProductID],dProduct[Price])*fSales[[#This Row],[Units]]</f>
        <v>2695.5</v>
      </c>
      <c r="AO559" t="str">
        <f>_xlfn.XLOOKUP(fSales[[#This Row],[ProductID]],dProduct[ProductID],dProduct[Product])</f>
        <v>Carlota</v>
      </c>
      <c r="AP559" t="str">
        <f>_xlfn.XLOOKUP(fSales[[#This Row],[ProductID]],dProduct[ProductID],dProduct[Supplier])</f>
        <v>Gel Booms</v>
      </c>
      <c r="AQ559" t="str">
        <f>_xlfn.XLOOKUP(fSales[[#This Row],[SalesRepID]],dSalesRep[SalesRepID],dSalesRep[Region])</f>
        <v>WA</v>
      </c>
    </row>
    <row r="560" spans="36:43" x14ac:dyDescent="0.25">
      <c r="AJ560" s="3">
        <v>44414</v>
      </c>
      <c r="AK560">
        <v>2</v>
      </c>
      <c r="AL560">
        <v>2</v>
      </c>
      <c r="AM560">
        <v>93</v>
      </c>
      <c r="AN560">
        <f>_xlfn.XLOOKUP(fSales[[#This Row],[ProductID]],dProduct[ProductID],dProduct[Price])*fSales[[#This Row],[Units]]</f>
        <v>2785.35</v>
      </c>
      <c r="AO560" t="str">
        <f>_xlfn.XLOOKUP(fSales[[#This Row],[ProductID]],dProduct[ProductID],dProduct[Product])</f>
        <v>Carlota</v>
      </c>
      <c r="AP560" t="str">
        <f>_xlfn.XLOOKUP(fSales[[#This Row],[ProductID]],dProduct[ProductID],dProduct[Supplier])</f>
        <v>Gel Booms</v>
      </c>
      <c r="AQ560" t="str">
        <f>_xlfn.XLOOKUP(fSales[[#This Row],[SalesRepID]],dSalesRep[SalesRepID],dSalesRep[Region])</f>
        <v>CA</v>
      </c>
    </row>
    <row r="561" spans="36:43" x14ac:dyDescent="0.25">
      <c r="AJ561" s="3">
        <v>45134</v>
      </c>
      <c r="AK561">
        <v>2</v>
      </c>
      <c r="AL561">
        <v>4</v>
      </c>
      <c r="AM561">
        <v>2</v>
      </c>
      <c r="AN561">
        <f>_xlfn.XLOOKUP(fSales[[#This Row],[ProductID]],dProduct[ProductID],dProduct[Price])*fSales[[#This Row],[Units]]</f>
        <v>59.9</v>
      </c>
      <c r="AO561" t="str">
        <f>_xlfn.XLOOKUP(fSales[[#This Row],[ProductID]],dProduct[ProductID],dProduct[Product])</f>
        <v>Carlota</v>
      </c>
      <c r="AP561" t="str">
        <f>_xlfn.XLOOKUP(fSales[[#This Row],[ProductID]],dProduct[ProductID],dProduct[Supplier])</f>
        <v>Gel Booms</v>
      </c>
      <c r="AQ561" t="str">
        <f>_xlfn.XLOOKUP(fSales[[#This Row],[SalesRepID]],dSalesRep[SalesRepID],dSalesRep[Region])</f>
        <v>WA</v>
      </c>
    </row>
    <row r="562" spans="36:43" x14ac:dyDescent="0.25">
      <c r="AJ562" s="3">
        <v>44301</v>
      </c>
      <c r="AK562">
        <v>2</v>
      </c>
      <c r="AL562">
        <v>2</v>
      </c>
      <c r="AM562">
        <v>286</v>
      </c>
      <c r="AN562">
        <f>_xlfn.XLOOKUP(fSales[[#This Row],[ProductID]],dProduct[ProductID],dProduct[Price])*fSales[[#This Row],[Units]]</f>
        <v>8565.6999999999989</v>
      </c>
      <c r="AO562" t="str">
        <f>_xlfn.XLOOKUP(fSales[[#This Row],[ProductID]],dProduct[ProductID],dProduct[Product])</f>
        <v>Carlota</v>
      </c>
      <c r="AP562" t="str">
        <f>_xlfn.XLOOKUP(fSales[[#This Row],[ProductID]],dProduct[ProductID],dProduct[Supplier])</f>
        <v>Gel Booms</v>
      </c>
      <c r="AQ562" t="str">
        <f>_xlfn.XLOOKUP(fSales[[#This Row],[SalesRepID]],dSalesRep[SalesRepID],dSalesRep[Region])</f>
        <v>CA</v>
      </c>
    </row>
    <row r="563" spans="36:43" x14ac:dyDescent="0.25">
      <c r="AJ563" s="3">
        <v>44855</v>
      </c>
      <c r="AK563">
        <v>2</v>
      </c>
      <c r="AL563">
        <v>2</v>
      </c>
      <c r="AM563">
        <v>6</v>
      </c>
      <c r="AN563">
        <f>_xlfn.XLOOKUP(fSales[[#This Row],[ProductID]],dProduct[ProductID],dProduct[Price])*fSales[[#This Row],[Units]]</f>
        <v>179.7</v>
      </c>
      <c r="AO563" t="str">
        <f>_xlfn.XLOOKUP(fSales[[#This Row],[ProductID]],dProduct[ProductID],dProduct[Product])</f>
        <v>Carlota</v>
      </c>
      <c r="AP563" t="str">
        <f>_xlfn.XLOOKUP(fSales[[#This Row],[ProductID]],dProduct[ProductID],dProduct[Supplier])</f>
        <v>Gel Booms</v>
      </c>
      <c r="AQ563" t="str">
        <f>_xlfn.XLOOKUP(fSales[[#This Row],[SalesRepID]],dSalesRep[SalesRepID],dSalesRep[Region])</f>
        <v>CA</v>
      </c>
    </row>
    <row r="564" spans="36:43" x14ac:dyDescent="0.25">
      <c r="AJ564" s="3">
        <v>45220</v>
      </c>
      <c r="AK564">
        <v>2</v>
      </c>
      <c r="AL564">
        <v>4</v>
      </c>
      <c r="AM564">
        <v>11</v>
      </c>
      <c r="AN564">
        <f>_xlfn.XLOOKUP(fSales[[#This Row],[ProductID]],dProduct[ProductID],dProduct[Price])*fSales[[#This Row],[Units]]</f>
        <v>329.45</v>
      </c>
      <c r="AO564" t="str">
        <f>_xlfn.XLOOKUP(fSales[[#This Row],[ProductID]],dProduct[ProductID],dProduct[Product])</f>
        <v>Carlota</v>
      </c>
      <c r="AP564" t="str">
        <f>_xlfn.XLOOKUP(fSales[[#This Row],[ProductID]],dProduct[ProductID],dProduct[Supplier])</f>
        <v>Gel Booms</v>
      </c>
      <c r="AQ564" t="str">
        <f>_xlfn.XLOOKUP(fSales[[#This Row],[SalesRepID]],dSalesRep[SalesRepID],dSalesRep[Region])</f>
        <v>WA</v>
      </c>
    </row>
    <row r="565" spans="36:43" x14ac:dyDescent="0.25">
      <c r="AJ565" s="3">
        <v>44560</v>
      </c>
      <c r="AK565">
        <v>2</v>
      </c>
      <c r="AL565">
        <v>4</v>
      </c>
      <c r="AM565">
        <v>252</v>
      </c>
      <c r="AN565">
        <f>_xlfn.XLOOKUP(fSales[[#This Row],[ProductID]],dProduct[ProductID],dProduct[Price])*fSales[[#This Row],[Units]]</f>
        <v>7547.4</v>
      </c>
      <c r="AO565" t="str">
        <f>_xlfn.XLOOKUP(fSales[[#This Row],[ProductID]],dProduct[ProductID],dProduct[Product])</f>
        <v>Carlota</v>
      </c>
      <c r="AP565" t="str">
        <f>_xlfn.XLOOKUP(fSales[[#This Row],[ProductID]],dProduct[ProductID],dProduct[Supplier])</f>
        <v>Gel Booms</v>
      </c>
      <c r="AQ565" t="str">
        <f>_xlfn.XLOOKUP(fSales[[#This Row],[SalesRepID]],dSalesRep[SalesRepID],dSalesRep[Region])</f>
        <v>WA</v>
      </c>
    </row>
    <row r="566" spans="36:43" x14ac:dyDescent="0.25">
      <c r="AJ566" s="3">
        <v>44916</v>
      </c>
      <c r="AK566">
        <v>1</v>
      </c>
      <c r="AL566">
        <v>2</v>
      </c>
      <c r="AM566">
        <v>63</v>
      </c>
      <c r="AN566">
        <f>_xlfn.XLOOKUP(fSales[[#This Row],[ProductID]],dProduct[ProductID],dProduct[Price])*fSales[[#This Row],[Units]]</f>
        <v>2768.8500000000004</v>
      </c>
      <c r="AO566" t="str">
        <f>_xlfn.XLOOKUP(fSales[[#This Row],[ProductID]],dProduct[ProductID],dProduct[Product])</f>
        <v>Quad</v>
      </c>
      <c r="AP566" t="str">
        <f>_xlfn.XLOOKUP(fSales[[#This Row],[ProductID]],dProduct[ProductID],dProduct[Supplier])</f>
        <v>Gel Booms</v>
      </c>
      <c r="AQ566" t="str">
        <f>_xlfn.XLOOKUP(fSales[[#This Row],[SalesRepID]],dSalesRep[SalesRepID],dSalesRep[Region])</f>
        <v>CA</v>
      </c>
    </row>
    <row r="567" spans="36:43" x14ac:dyDescent="0.25">
      <c r="AJ567" s="3">
        <v>44369</v>
      </c>
      <c r="AK567">
        <v>2</v>
      </c>
      <c r="AL567">
        <v>2</v>
      </c>
      <c r="AM567">
        <v>90</v>
      </c>
      <c r="AN567">
        <f>_xlfn.XLOOKUP(fSales[[#This Row],[ProductID]],dProduct[ProductID],dProduct[Price])*fSales[[#This Row],[Units]]</f>
        <v>2695.5</v>
      </c>
      <c r="AO567" t="str">
        <f>_xlfn.XLOOKUP(fSales[[#This Row],[ProductID]],dProduct[ProductID],dProduct[Product])</f>
        <v>Carlota</v>
      </c>
      <c r="AP567" t="str">
        <f>_xlfn.XLOOKUP(fSales[[#This Row],[ProductID]],dProduct[ProductID],dProduct[Supplier])</f>
        <v>Gel Booms</v>
      </c>
      <c r="AQ567" t="str">
        <f>_xlfn.XLOOKUP(fSales[[#This Row],[SalesRepID]],dSalesRep[SalesRepID],dSalesRep[Region])</f>
        <v>CA</v>
      </c>
    </row>
    <row r="568" spans="36:43" x14ac:dyDescent="0.25">
      <c r="AJ568" s="3">
        <v>45184</v>
      </c>
      <c r="AK568">
        <v>4</v>
      </c>
      <c r="AL568">
        <v>2</v>
      </c>
      <c r="AM568">
        <v>43</v>
      </c>
      <c r="AN568">
        <f>_xlfn.XLOOKUP(fSales[[#This Row],[ProductID]],dProduct[ProductID],dProduct[Price])*fSales[[#This Row],[Units]]</f>
        <v>1029.8499999999999</v>
      </c>
      <c r="AO568" t="str">
        <f>_xlfn.XLOOKUP(fSales[[#This Row],[ProductID]],dProduct[ProductID],dProduct[Product])</f>
        <v>Yanaki</v>
      </c>
      <c r="AP568" t="str">
        <f>_xlfn.XLOOKUP(fSales[[#This Row],[ProductID]],dProduct[ProductID],dProduct[Supplier])</f>
        <v>Colorado Booms</v>
      </c>
      <c r="AQ568" t="str">
        <f>_xlfn.XLOOKUP(fSales[[#This Row],[SalesRepID]],dSalesRep[SalesRepID],dSalesRep[Region])</f>
        <v>CA</v>
      </c>
    </row>
    <row r="569" spans="36:43" x14ac:dyDescent="0.25">
      <c r="AJ569" s="3">
        <v>45258</v>
      </c>
      <c r="AK569">
        <v>2</v>
      </c>
      <c r="AL569">
        <v>2</v>
      </c>
      <c r="AM569">
        <v>59</v>
      </c>
      <c r="AN569">
        <f>_xlfn.XLOOKUP(fSales[[#This Row],[ProductID]],dProduct[ProductID],dProduct[Price])*fSales[[#This Row],[Units]]</f>
        <v>1767.05</v>
      </c>
      <c r="AO569" t="str">
        <f>_xlfn.XLOOKUP(fSales[[#This Row],[ProductID]],dProduct[ProductID],dProduct[Product])</f>
        <v>Carlota</v>
      </c>
      <c r="AP569" t="str">
        <f>_xlfn.XLOOKUP(fSales[[#This Row],[ProductID]],dProduct[ProductID],dProduct[Supplier])</f>
        <v>Gel Booms</v>
      </c>
      <c r="AQ569" t="str">
        <f>_xlfn.XLOOKUP(fSales[[#This Row],[SalesRepID]],dSalesRep[SalesRepID],dSalesRep[Region])</f>
        <v>CA</v>
      </c>
    </row>
    <row r="570" spans="36:43" x14ac:dyDescent="0.25">
      <c r="AJ570" s="3">
        <v>44768</v>
      </c>
      <c r="AK570">
        <v>2</v>
      </c>
      <c r="AL570">
        <v>2</v>
      </c>
      <c r="AM570">
        <v>274</v>
      </c>
      <c r="AN570">
        <f>_xlfn.XLOOKUP(fSales[[#This Row],[ProductID]],dProduct[ProductID],dProduct[Price])*fSales[[#This Row],[Units]]</f>
        <v>8206.2999999999993</v>
      </c>
      <c r="AO570" t="str">
        <f>_xlfn.XLOOKUP(fSales[[#This Row],[ProductID]],dProduct[ProductID],dProduct[Product])</f>
        <v>Carlota</v>
      </c>
      <c r="AP570" t="str">
        <f>_xlfn.XLOOKUP(fSales[[#This Row],[ProductID]],dProduct[ProductID],dProduct[Supplier])</f>
        <v>Gel Booms</v>
      </c>
      <c r="AQ570" t="str">
        <f>_xlfn.XLOOKUP(fSales[[#This Row],[SalesRepID]],dSalesRep[SalesRepID],dSalesRep[Region])</f>
        <v>CA</v>
      </c>
    </row>
    <row r="571" spans="36:43" x14ac:dyDescent="0.25">
      <c r="AJ571" s="3">
        <v>44914</v>
      </c>
      <c r="AK571">
        <v>4</v>
      </c>
      <c r="AL571">
        <v>2</v>
      </c>
      <c r="AM571">
        <v>57</v>
      </c>
      <c r="AN571">
        <f>_xlfn.XLOOKUP(fSales[[#This Row],[ProductID]],dProduct[ProductID],dProduct[Price])*fSales[[#This Row],[Units]]</f>
        <v>1365.1499999999999</v>
      </c>
      <c r="AO571" t="str">
        <f>_xlfn.XLOOKUP(fSales[[#This Row],[ProductID]],dProduct[ProductID],dProduct[Product])</f>
        <v>Yanaki</v>
      </c>
      <c r="AP571" t="str">
        <f>_xlfn.XLOOKUP(fSales[[#This Row],[ProductID]],dProduct[ProductID],dProduct[Supplier])</f>
        <v>Colorado Booms</v>
      </c>
      <c r="AQ571" t="str">
        <f>_xlfn.XLOOKUP(fSales[[#This Row],[SalesRepID]],dSalesRep[SalesRepID],dSalesRep[Region])</f>
        <v>CA</v>
      </c>
    </row>
    <row r="572" spans="36:43" x14ac:dyDescent="0.25">
      <c r="AJ572" s="3">
        <v>44876</v>
      </c>
      <c r="AK572">
        <v>2</v>
      </c>
      <c r="AL572">
        <v>1</v>
      </c>
      <c r="AM572">
        <v>3</v>
      </c>
      <c r="AN572">
        <f>_xlfn.XLOOKUP(fSales[[#This Row],[ProductID]],dProduct[ProductID],dProduct[Price])*fSales[[#This Row],[Units]]</f>
        <v>89.85</v>
      </c>
      <c r="AO572" t="str">
        <f>_xlfn.XLOOKUP(fSales[[#This Row],[ProductID]],dProduct[ProductID],dProduct[Product])</f>
        <v>Carlota</v>
      </c>
      <c r="AP572" t="str">
        <f>_xlfn.XLOOKUP(fSales[[#This Row],[ProductID]],dProduct[ProductID],dProduct[Supplier])</f>
        <v>Gel Booms</v>
      </c>
      <c r="AQ572" t="str">
        <f>_xlfn.XLOOKUP(fSales[[#This Row],[SalesRepID]],dSalesRep[SalesRepID],dSalesRep[Region])</f>
        <v>CA</v>
      </c>
    </row>
    <row r="573" spans="36:43" x14ac:dyDescent="0.25">
      <c r="AJ573" s="3">
        <v>44515</v>
      </c>
      <c r="AK573">
        <v>4</v>
      </c>
      <c r="AL573">
        <v>2</v>
      </c>
      <c r="AM573">
        <v>6</v>
      </c>
      <c r="AN573">
        <f>_xlfn.XLOOKUP(fSales[[#This Row],[ProductID]],dProduct[ProductID],dProduct[Price])*fSales[[#This Row],[Units]]</f>
        <v>143.69999999999999</v>
      </c>
      <c r="AO573" t="str">
        <f>_xlfn.XLOOKUP(fSales[[#This Row],[ProductID]],dProduct[ProductID],dProduct[Product])</f>
        <v>Yanaki</v>
      </c>
      <c r="AP573" t="str">
        <f>_xlfn.XLOOKUP(fSales[[#This Row],[ProductID]],dProduct[ProductID],dProduct[Supplier])</f>
        <v>Colorado Booms</v>
      </c>
      <c r="AQ573" t="str">
        <f>_xlfn.XLOOKUP(fSales[[#This Row],[SalesRepID]],dSalesRep[SalesRepID],dSalesRep[Region])</f>
        <v>CA</v>
      </c>
    </row>
    <row r="574" spans="36:43" x14ac:dyDescent="0.25">
      <c r="AJ574" s="3">
        <v>44918</v>
      </c>
      <c r="AK574">
        <v>2</v>
      </c>
      <c r="AL574">
        <v>2</v>
      </c>
      <c r="AM574">
        <v>2</v>
      </c>
      <c r="AN574">
        <f>_xlfn.XLOOKUP(fSales[[#This Row],[ProductID]],dProduct[ProductID],dProduct[Price])*fSales[[#This Row],[Units]]</f>
        <v>59.9</v>
      </c>
      <c r="AO574" t="str">
        <f>_xlfn.XLOOKUP(fSales[[#This Row],[ProductID]],dProduct[ProductID],dProduct[Product])</f>
        <v>Carlota</v>
      </c>
      <c r="AP574" t="str">
        <f>_xlfn.XLOOKUP(fSales[[#This Row],[ProductID]],dProduct[ProductID],dProduct[Supplier])</f>
        <v>Gel Booms</v>
      </c>
      <c r="AQ574" t="str">
        <f>_xlfn.XLOOKUP(fSales[[#This Row],[SalesRepID]],dSalesRep[SalesRepID],dSalesRep[Region])</f>
        <v>CA</v>
      </c>
    </row>
    <row r="575" spans="36:43" x14ac:dyDescent="0.25">
      <c r="AJ575" s="3">
        <v>45282</v>
      </c>
      <c r="AK575">
        <v>4</v>
      </c>
      <c r="AL575">
        <v>4</v>
      </c>
      <c r="AM575">
        <v>37</v>
      </c>
      <c r="AN575">
        <f>_xlfn.XLOOKUP(fSales[[#This Row],[ProductID]],dProduct[ProductID],dProduct[Price])*fSales[[#This Row],[Units]]</f>
        <v>886.15</v>
      </c>
      <c r="AO575" t="str">
        <f>_xlfn.XLOOKUP(fSales[[#This Row],[ProductID]],dProduct[ProductID],dProduct[Product])</f>
        <v>Yanaki</v>
      </c>
      <c r="AP575" t="str">
        <f>_xlfn.XLOOKUP(fSales[[#This Row],[ProductID]],dProduct[ProductID],dProduct[Supplier])</f>
        <v>Colorado Booms</v>
      </c>
      <c r="AQ575" t="str">
        <f>_xlfn.XLOOKUP(fSales[[#This Row],[SalesRepID]],dSalesRep[SalesRepID],dSalesRep[Region])</f>
        <v>WA</v>
      </c>
    </row>
    <row r="576" spans="36:43" x14ac:dyDescent="0.25">
      <c r="AJ576" s="3">
        <v>45221</v>
      </c>
      <c r="AK576">
        <v>2</v>
      </c>
      <c r="AL576">
        <v>4</v>
      </c>
      <c r="AM576">
        <v>248</v>
      </c>
      <c r="AN576">
        <f>_xlfn.XLOOKUP(fSales[[#This Row],[ProductID]],dProduct[ProductID],dProduct[Price])*fSales[[#This Row],[Units]]</f>
        <v>7427.5999999999995</v>
      </c>
      <c r="AO576" t="str">
        <f>_xlfn.XLOOKUP(fSales[[#This Row],[ProductID]],dProduct[ProductID],dProduct[Product])</f>
        <v>Carlota</v>
      </c>
      <c r="AP576" t="str">
        <f>_xlfn.XLOOKUP(fSales[[#This Row],[ProductID]],dProduct[ProductID],dProduct[Supplier])</f>
        <v>Gel Booms</v>
      </c>
      <c r="AQ576" t="str">
        <f>_xlfn.XLOOKUP(fSales[[#This Row],[SalesRepID]],dSalesRep[SalesRepID],dSalesRep[Region])</f>
        <v>WA</v>
      </c>
    </row>
    <row r="577" spans="36:43" x14ac:dyDescent="0.25">
      <c r="AJ577" s="3">
        <v>45232</v>
      </c>
      <c r="AK577">
        <v>2</v>
      </c>
      <c r="AL577">
        <v>1</v>
      </c>
      <c r="AM577">
        <v>116</v>
      </c>
      <c r="AN577">
        <f>_xlfn.XLOOKUP(fSales[[#This Row],[ProductID]],dProduct[ProductID],dProduct[Price])*fSales[[#This Row],[Units]]</f>
        <v>3474.2</v>
      </c>
      <c r="AO577" t="str">
        <f>_xlfn.XLOOKUP(fSales[[#This Row],[ProductID]],dProduct[ProductID],dProduct[Product])</f>
        <v>Carlota</v>
      </c>
      <c r="AP577" t="str">
        <f>_xlfn.XLOOKUP(fSales[[#This Row],[ProductID]],dProduct[ProductID],dProduct[Supplier])</f>
        <v>Gel Booms</v>
      </c>
      <c r="AQ577" t="str">
        <f>_xlfn.XLOOKUP(fSales[[#This Row],[SalesRepID]],dSalesRep[SalesRepID],dSalesRep[Region])</f>
        <v>CA</v>
      </c>
    </row>
    <row r="578" spans="36:43" x14ac:dyDescent="0.25">
      <c r="AJ578" s="3">
        <v>44743</v>
      </c>
      <c r="AK578">
        <v>2</v>
      </c>
      <c r="AL578">
        <v>4</v>
      </c>
      <c r="AM578">
        <v>66</v>
      </c>
      <c r="AN578">
        <f>_xlfn.XLOOKUP(fSales[[#This Row],[ProductID]],dProduct[ProductID],dProduct[Price])*fSales[[#This Row],[Units]]</f>
        <v>1976.7</v>
      </c>
      <c r="AO578" t="str">
        <f>_xlfn.XLOOKUP(fSales[[#This Row],[ProductID]],dProduct[ProductID],dProduct[Product])</f>
        <v>Carlota</v>
      </c>
      <c r="AP578" t="str">
        <f>_xlfn.XLOOKUP(fSales[[#This Row],[ProductID]],dProduct[ProductID],dProduct[Supplier])</f>
        <v>Gel Booms</v>
      </c>
      <c r="AQ578" t="str">
        <f>_xlfn.XLOOKUP(fSales[[#This Row],[SalesRepID]],dSalesRep[SalesRepID],dSalesRep[Region])</f>
        <v>WA</v>
      </c>
    </row>
    <row r="579" spans="36:43" x14ac:dyDescent="0.25">
      <c r="AJ579" s="3">
        <v>45024</v>
      </c>
      <c r="AK579">
        <v>4</v>
      </c>
      <c r="AL579">
        <v>3</v>
      </c>
      <c r="AM579">
        <v>5</v>
      </c>
      <c r="AN579">
        <f>_xlfn.XLOOKUP(fSales[[#This Row],[ProductID]],dProduct[ProductID],dProduct[Price])*fSales[[#This Row],[Units]]</f>
        <v>119.75</v>
      </c>
      <c r="AO579" t="str">
        <f>_xlfn.XLOOKUP(fSales[[#This Row],[ProductID]],dProduct[ProductID],dProduct[Product])</f>
        <v>Yanaki</v>
      </c>
      <c r="AP579" t="str">
        <f>_xlfn.XLOOKUP(fSales[[#This Row],[ProductID]],dProduct[ProductID],dProduct[Supplier])</f>
        <v>Colorado Booms</v>
      </c>
      <c r="AQ579" t="str">
        <f>_xlfn.XLOOKUP(fSales[[#This Row],[SalesRepID]],dSalesRep[SalesRepID],dSalesRep[Region])</f>
        <v>WA</v>
      </c>
    </row>
    <row r="580" spans="36:43" x14ac:dyDescent="0.25">
      <c r="AJ580" s="3">
        <v>44772</v>
      </c>
      <c r="AK580">
        <v>2</v>
      </c>
      <c r="AL580">
        <v>4</v>
      </c>
      <c r="AM580">
        <v>126</v>
      </c>
      <c r="AN580">
        <f>_xlfn.XLOOKUP(fSales[[#This Row],[ProductID]],dProduct[ProductID],dProduct[Price])*fSales[[#This Row],[Units]]</f>
        <v>3773.7</v>
      </c>
      <c r="AO580" t="str">
        <f>_xlfn.XLOOKUP(fSales[[#This Row],[ProductID]],dProduct[ProductID],dProduct[Product])</f>
        <v>Carlota</v>
      </c>
      <c r="AP580" t="str">
        <f>_xlfn.XLOOKUP(fSales[[#This Row],[ProductID]],dProduct[ProductID],dProduct[Supplier])</f>
        <v>Gel Booms</v>
      </c>
      <c r="AQ580" t="str">
        <f>_xlfn.XLOOKUP(fSales[[#This Row],[SalesRepID]],dSalesRep[SalesRepID],dSalesRep[Region])</f>
        <v>WA</v>
      </c>
    </row>
    <row r="581" spans="36:43" x14ac:dyDescent="0.25">
      <c r="AJ581" s="3">
        <v>44835</v>
      </c>
      <c r="AK581">
        <v>2</v>
      </c>
      <c r="AL581">
        <v>4</v>
      </c>
      <c r="AM581">
        <v>121</v>
      </c>
      <c r="AN581">
        <f>_xlfn.XLOOKUP(fSales[[#This Row],[ProductID]],dProduct[ProductID],dProduct[Price])*fSales[[#This Row],[Units]]</f>
        <v>3623.95</v>
      </c>
      <c r="AO581" t="str">
        <f>_xlfn.XLOOKUP(fSales[[#This Row],[ProductID]],dProduct[ProductID],dProduct[Product])</f>
        <v>Carlota</v>
      </c>
      <c r="AP581" t="str">
        <f>_xlfn.XLOOKUP(fSales[[#This Row],[ProductID]],dProduct[ProductID],dProduct[Supplier])</f>
        <v>Gel Booms</v>
      </c>
      <c r="AQ581" t="str">
        <f>_xlfn.XLOOKUP(fSales[[#This Row],[SalesRepID]],dSalesRep[SalesRepID],dSalesRep[Region])</f>
        <v>WA</v>
      </c>
    </row>
    <row r="582" spans="36:43" x14ac:dyDescent="0.25">
      <c r="AJ582" s="3">
        <v>45241</v>
      </c>
      <c r="AK582">
        <v>2</v>
      </c>
      <c r="AL582">
        <v>4</v>
      </c>
      <c r="AM582">
        <v>126</v>
      </c>
      <c r="AN582">
        <f>_xlfn.XLOOKUP(fSales[[#This Row],[ProductID]],dProduct[ProductID],dProduct[Price])*fSales[[#This Row],[Units]]</f>
        <v>3773.7</v>
      </c>
      <c r="AO582" t="str">
        <f>_xlfn.XLOOKUP(fSales[[#This Row],[ProductID]],dProduct[ProductID],dProduct[Product])</f>
        <v>Carlota</v>
      </c>
      <c r="AP582" t="str">
        <f>_xlfn.XLOOKUP(fSales[[#This Row],[ProductID]],dProduct[ProductID],dProduct[Supplier])</f>
        <v>Gel Booms</v>
      </c>
      <c r="AQ582" t="str">
        <f>_xlfn.XLOOKUP(fSales[[#This Row],[SalesRepID]],dSalesRep[SalesRepID],dSalesRep[Region])</f>
        <v>WA</v>
      </c>
    </row>
    <row r="583" spans="36:43" x14ac:dyDescent="0.25">
      <c r="AJ583" s="3">
        <v>44560</v>
      </c>
      <c r="AK583">
        <v>2</v>
      </c>
      <c r="AL583">
        <v>2</v>
      </c>
      <c r="AM583">
        <v>4</v>
      </c>
      <c r="AN583">
        <f>_xlfn.XLOOKUP(fSales[[#This Row],[ProductID]],dProduct[ProductID],dProduct[Price])*fSales[[#This Row],[Units]]</f>
        <v>119.8</v>
      </c>
      <c r="AO583" t="str">
        <f>_xlfn.XLOOKUP(fSales[[#This Row],[ProductID]],dProduct[ProductID],dProduct[Product])</f>
        <v>Carlota</v>
      </c>
      <c r="AP583" t="str">
        <f>_xlfn.XLOOKUP(fSales[[#This Row],[ProductID]],dProduct[ProductID],dProduct[Supplier])</f>
        <v>Gel Booms</v>
      </c>
      <c r="AQ583" t="str">
        <f>_xlfn.XLOOKUP(fSales[[#This Row],[SalesRepID]],dSalesRep[SalesRepID],dSalesRep[Region])</f>
        <v>CA</v>
      </c>
    </row>
    <row r="584" spans="36:43" x14ac:dyDescent="0.25">
      <c r="AJ584" s="3">
        <v>44466</v>
      </c>
      <c r="AK584">
        <v>3</v>
      </c>
      <c r="AL584">
        <v>4</v>
      </c>
      <c r="AM584">
        <v>2</v>
      </c>
      <c r="AN584">
        <f>_xlfn.XLOOKUP(fSales[[#This Row],[ProductID]],dProduct[ProductID],dProduct[Price])*fSales[[#This Row],[Units]]</f>
        <v>51.9</v>
      </c>
      <c r="AO584" t="str">
        <f>_xlfn.XLOOKUP(fSales[[#This Row],[ProductID]],dProduct[ProductID],dProduct[Product])</f>
        <v>Aspen</v>
      </c>
      <c r="AP584" t="str">
        <f>_xlfn.XLOOKUP(fSales[[#This Row],[ProductID]],dProduct[ProductID],dProduct[Supplier])</f>
        <v>Colorado Booms</v>
      </c>
      <c r="AQ584" t="str">
        <f>_xlfn.XLOOKUP(fSales[[#This Row],[SalesRepID]],dSalesRep[SalesRepID],dSalesRep[Region])</f>
        <v>WA</v>
      </c>
    </row>
    <row r="585" spans="36:43" x14ac:dyDescent="0.25">
      <c r="AJ585" s="3">
        <v>45244</v>
      </c>
      <c r="AK585">
        <v>1</v>
      </c>
      <c r="AL585">
        <v>3</v>
      </c>
      <c r="AM585">
        <v>185</v>
      </c>
      <c r="AN585">
        <f>_xlfn.XLOOKUP(fSales[[#This Row],[ProductID]],dProduct[ProductID],dProduct[Price])*fSales[[#This Row],[Units]]</f>
        <v>8130.7500000000009</v>
      </c>
      <c r="AO585" t="str">
        <f>_xlfn.XLOOKUP(fSales[[#This Row],[ProductID]],dProduct[ProductID],dProduct[Product])</f>
        <v>Quad</v>
      </c>
      <c r="AP585" t="str">
        <f>_xlfn.XLOOKUP(fSales[[#This Row],[ProductID]],dProduct[ProductID],dProduct[Supplier])</f>
        <v>Gel Booms</v>
      </c>
      <c r="AQ585" t="str">
        <f>_xlfn.XLOOKUP(fSales[[#This Row],[SalesRepID]],dSalesRep[SalesRepID],dSalesRep[Region])</f>
        <v>WA</v>
      </c>
    </row>
    <row r="586" spans="36:43" x14ac:dyDescent="0.25">
      <c r="AJ586" s="3">
        <v>45020</v>
      </c>
      <c r="AK586">
        <v>2</v>
      </c>
      <c r="AL586">
        <v>2</v>
      </c>
      <c r="AM586">
        <v>6</v>
      </c>
      <c r="AN586">
        <f>_xlfn.XLOOKUP(fSales[[#This Row],[ProductID]],dProduct[ProductID],dProduct[Price])*fSales[[#This Row],[Units]]</f>
        <v>179.7</v>
      </c>
      <c r="AO586" t="str">
        <f>_xlfn.XLOOKUP(fSales[[#This Row],[ProductID]],dProduct[ProductID],dProduct[Product])</f>
        <v>Carlota</v>
      </c>
      <c r="AP586" t="str">
        <f>_xlfn.XLOOKUP(fSales[[#This Row],[ProductID]],dProduct[ProductID],dProduct[Supplier])</f>
        <v>Gel Booms</v>
      </c>
      <c r="AQ586" t="str">
        <f>_xlfn.XLOOKUP(fSales[[#This Row],[SalesRepID]],dSalesRep[SalesRepID],dSalesRep[Region])</f>
        <v>CA</v>
      </c>
    </row>
    <row r="587" spans="36:43" x14ac:dyDescent="0.25">
      <c r="AJ587" s="3">
        <v>44491</v>
      </c>
      <c r="AK587">
        <v>3</v>
      </c>
      <c r="AL587">
        <v>4</v>
      </c>
      <c r="AM587">
        <v>159</v>
      </c>
      <c r="AN587">
        <f>_xlfn.XLOOKUP(fSales[[#This Row],[ProductID]],dProduct[ProductID],dProduct[Price])*fSales[[#This Row],[Units]]</f>
        <v>4126.05</v>
      </c>
      <c r="AO587" t="str">
        <f>_xlfn.XLOOKUP(fSales[[#This Row],[ProductID]],dProduct[ProductID],dProduct[Product])</f>
        <v>Aspen</v>
      </c>
      <c r="AP587" t="str">
        <f>_xlfn.XLOOKUP(fSales[[#This Row],[ProductID]],dProduct[ProductID],dProduct[Supplier])</f>
        <v>Colorado Booms</v>
      </c>
      <c r="AQ587" t="str">
        <f>_xlfn.XLOOKUP(fSales[[#This Row],[SalesRepID]],dSalesRep[SalesRepID],dSalesRep[Region])</f>
        <v>WA</v>
      </c>
    </row>
    <row r="588" spans="36:43" x14ac:dyDescent="0.25">
      <c r="AJ588" s="3">
        <v>44509</v>
      </c>
      <c r="AK588">
        <v>3</v>
      </c>
      <c r="AL588">
        <v>4</v>
      </c>
      <c r="AM588">
        <v>1</v>
      </c>
      <c r="AN588">
        <f>_xlfn.XLOOKUP(fSales[[#This Row],[ProductID]],dProduct[ProductID],dProduct[Price])*fSales[[#This Row],[Units]]</f>
        <v>25.95</v>
      </c>
      <c r="AO588" t="str">
        <f>_xlfn.XLOOKUP(fSales[[#This Row],[ProductID]],dProduct[ProductID],dProduct[Product])</f>
        <v>Aspen</v>
      </c>
      <c r="AP588" t="str">
        <f>_xlfn.XLOOKUP(fSales[[#This Row],[ProductID]],dProduct[ProductID],dProduct[Supplier])</f>
        <v>Colorado Booms</v>
      </c>
      <c r="AQ588" t="str">
        <f>_xlfn.XLOOKUP(fSales[[#This Row],[SalesRepID]],dSalesRep[SalesRepID],dSalesRep[Region])</f>
        <v>WA</v>
      </c>
    </row>
    <row r="589" spans="36:43" x14ac:dyDescent="0.25">
      <c r="AJ589" s="3">
        <v>44836</v>
      </c>
      <c r="AK589">
        <v>2</v>
      </c>
      <c r="AL589">
        <v>2</v>
      </c>
      <c r="AM589">
        <v>4</v>
      </c>
      <c r="AN589">
        <f>_xlfn.XLOOKUP(fSales[[#This Row],[ProductID]],dProduct[ProductID],dProduct[Price])*fSales[[#This Row],[Units]]</f>
        <v>119.8</v>
      </c>
      <c r="AO589" t="str">
        <f>_xlfn.XLOOKUP(fSales[[#This Row],[ProductID]],dProduct[ProductID],dProduct[Product])</f>
        <v>Carlota</v>
      </c>
      <c r="AP589" t="str">
        <f>_xlfn.XLOOKUP(fSales[[#This Row],[ProductID]],dProduct[ProductID],dProduct[Supplier])</f>
        <v>Gel Booms</v>
      </c>
      <c r="AQ589" t="str">
        <f>_xlfn.XLOOKUP(fSales[[#This Row],[SalesRepID]],dSalesRep[SalesRepID],dSalesRep[Region])</f>
        <v>CA</v>
      </c>
    </row>
    <row r="590" spans="36:43" x14ac:dyDescent="0.25">
      <c r="AJ590" s="3">
        <v>44419</v>
      </c>
      <c r="AK590">
        <v>2</v>
      </c>
      <c r="AL590">
        <v>2</v>
      </c>
      <c r="AM590">
        <v>82</v>
      </c>
      <c r="AN590">
        <f>_xlfn.XLOOKUP(fSales[[#This Row],[ProductID]],dProduct[ProductID],dProduct[Price])*fSales[[#This Row],[Units]]</f>
        <v>2455.9</v>
      </c>
      <c r="AO590" t="str">
        <f>_xlfn.XLOOKUP(fSales[[#This Row],[ProductID]],dProduct[ProductID],dProduct[Product])</f>
        <v>Carlota</v>
      </c>
      <c r="AP590" t="str">
        <f>_xlfn.XLOOKUP(fSales[[#This Row],[ProductID]],dProduct[ProductID],dProduct[Supplier])</f>
        <v>Gel Booms</v>
      </c>
      <c r="AQ590" t="str">
        <f>_xlfn.XLOOKUP(fSales[[#This Row],[SalesRepID]],dSalesRep[SalesRepID],dSalesRep[Region])</f>
        <v>CA</v>
      </c>
    </row>
    <row r="591" spans="36:43" x14ac:dyDescent="0.25">
      <c r="AJ591" s="3">
        <v>44395</v>
      </c>
      <c r="AK591">
        <v>3</v>
      </c>
      <c r="AL591">
        <v>2</v>
      </c>
      <c r="AM591">
        <v>11</v>
      </c>
      <c r="AN591">
        <f>_xlfn.XLOOKUP(fSales[[#This Row],[ProductID]],dProduct[ProductID],dProduct[Price])*fSales[[#This Row],[Units]]</f>
        <v>285.45</v>
      </c>
      <c r="AO591" t="str">
        <f>_xlfn.XLOOKUP(fSales[[#This Row],[ProductID]],dProduct[ProductID],dProduct[Product])</f>
        <v>Aspen</v>
      </c>
      <c r="AP591" t="str">
        <f>_xlfn.XLOOKUP(fSales[[#This Row],[ProductID]],dProduct[ProductID],dProduct[Supplier])</f>
        <v>Colorado Booms</v>
      </c>
      <c r="AQ591" t="str">
        <f>_xlfn.XLOOKUP(fSales[[#This Row],[SalesRepID]],dSalesRep[SalesRepID],dSalesRep[Region])</f>
        <v>CA</v>
      </c>
    </row>
    <row r="592" spans="36:43" x14ac:dyDescent="0.25">
      <c r="AJ592" s="3">
        <v>44550</v>
      </c>
      <c r="AK592">
        <v>2</v>
      </c>
      <c r="AL592">
        <v>3</v>
      </c>
      <c r="AM592">
        <v>65</v>
      </c>
      <c r="AN592">
        <f>_xlfn.XLOOKUP(fSales[[#This Row],[ProductID]],dProduct[ProductID],dProduct[Price])*fSales[[#This Row],[Units]]</f>
        <v>1946.75</v>
      </c>
      <c r="AO592" t="str">
        <f>_xlfn.XLOOKUP(fSales[[#This Row],[ProductID]],dProduct[ProductID],dProduct[Product])</f>
        <v>Carlota</v>
      </c>
      <c r="AP592" t="str">
        <f>_xlfn.XLOOKUP(fSales[[#This Row],[ProductID]],dProduct[ProductID],dProduct[Supplier])</f>
        <v>Gel Booms</v>
      </c>
      <c r="AQ592" t="str">
        <f>_xlfn.XLOOKUP(fSales[[#This Row],[SalesRepID]],dSalesRep[SalesRepID],dSalesRep[Region])</f>
        <v>WA</v>
      </c>
    </row>
    <row r="593" spans="36:43" x14ac:dyDescent="0.25">
      <c r="AJ593" s="3">
        <v>44487</v>
      </c>
      <c r="AK593">
        <v>2</v>
      </c>
      <c r="AL593">
        <v>2</v>
      </c>
      <c r="AM593">
        <v>3</v>
      </c>
      <c r="AN593">
        <f>_xlfn.XLOOKUP(fSales[[#This Row],[ProductID]],dProduct[ProductID],dProduct[Price])*fSales[[#This Row],[Units]]</f>
        <v>89.85</v>
      </c>
      <c r="AO593" t="str">
        <f>_xlfn.XLOOKUP(fSales[[#This Row],[ProductID]],dProduct[ProductID],dProduct[Product])</f>
        <v>Carlota</v>
      </c>
      <c r="AP593" t="str">
        <f>_xlfn.XLOOKUP(fSales[[#This Row],[ProductID]],dProduct[ProductID],dProduct[Supplier])</f>
        <v>Gel Booms</v>
      </c>
      <c r="AQ593" t="str">
        <f>_xlfn.XLOOKUP(fSales[[#This Row],[SalesRepID]],dSalesRep[SalesRepID],dSalesRep[Region])</f>
        <v>CA</v>
      </c>
    </row>
    <row r="594" spans="36:43" x14ac:dyDescent="0.25">
      <c r="AJ594" s="3">
        <v>44561</v>
      </c>
      <c r="AK594">
        <v>1</v>
      </c>
      <c r="AL594">
        <v>3</v>
      </c>
      <c r="AM594">
        <v>69</v>
      </c>
      <c r="AN594">
        <f>_xlfn.XLOOKUP(fSales[[#This Row],[ProductID]],dProduct[ProductID],dProduct[Price])*fSales[[#This Row],[Units]]</f>
        <v>3032.55</v>
      </c>
      <c r="AO594" t="str">
        <f>_xlfn.XLOOKUP(fSales[[#This Row],[ProductID]],dProduct[ProductID],dProduct[Product])</f>
        <v>Quad</v>
      </c>
      <c r="AP594" t="str">
        <f>_xlfn.XLOOKUP(fSales[[#This Row],[ProductID]],dProduct[ProductID],dProduct[Supplier])</f>
        <v>Gel Booms</v>
      </c>
      <c r="AQ594" t="str">
        <f>_xlfn.XLOOKUP(fSales[[#This Row],[SalesRepID]],dSalesRep[SalesRepID],dSalesRep[Region])</f>
        <v>WA</v>
      </c>
    </row>
    <row r="595" spans="36:43" x14ac:dyDescent="0.25">
      <c r="AJ595" s="3">
        <v>44805</v>
      </c>
      <c r="AK595">
        <v>2</v>
      </c>
      <c r="AL595">
        <v>1</v>
      </c>
      <c r="AM595">
        <v>3</v>
      </c>
      <c r="AN595">
        <f>_xlfn.XLOOKUP(fSales[[#This Row],[ProductID]],dProduct[ProductID],dProduct[Price])*fSales[[#This Row],[Units]]</f>
        <v>89.85</v>
      </c>
      <c r="AO595" t="str">
        <f>_xlfn.XLOOKUP(fSales[[#This Row],[ProductID]],dProduct[ProductID],dProduct[Product])</f>
        <v>Carlota</v>
      </c>
      <c r="AP595" t="str">
        <f>_xlfn.XLOOKUP(fSales[[#This Row],[ProductID]],dProduct[ProductID],dProduct[Supplier])</f>
        <v>Gel Booms</v>
      </c>
      <c r="AQ595" t="str">
        <f>_xlfn.XLOOKUP(fSales[[#This Row],[SalesRepID]],dSalesRep[SalesRepID],dSalesRep[Region])</f>
        <v>CA</v>
      </c>
    </row>
    <row r="596" spans="36:43" x14ac:dyDescent="0.25">
      <c r="AJ596" s="3">
        <v>44917</v>
      </c>
      <c r="AK596">
        <v>1</v>
      </c>
      <c r="AL596">
        <v>2</v>
      </c>
      <c r="AM596">
        <v>72</v>
      </c>
      <c r="AN596">
        <f>_xlfn.XLOOKUP(fSales[[#This Row],[ProductID]],dProduct[ProductID],dProduct[Price])*fSales[[#This Row],[Units]]</f>
        <v>3164.4</v>
      </c>
      <c r="AO596" t="str">
        <f>_xlfn.XLOOKUP(fSales[[#This Row],[ProductID]],dProduct[ProductID],dProduct[Product])</f>
        <v>Quad</v>
      </c>
      <c r="AP596" t="str">
        <f>_xlfn.XLOOKUP(fSales[[#This Row],[ProductID]],dProduct[ProductID],dProduct[Supplier])</f>
        <v>Gel Booms</v>
      </c>
      <c r="AQ596" t="str">
        <f>_xlfn.XLOOKUP(fSales[[#This Row],[SalesRepID]],dSalesRep[SalesRepID],dSalesRep[Region])</f>
        <v>CA</v>
      </c>
    </row>
    <row r="597" spans="36:43" x14ac:dyDescent="0.25">
      <c r="AJ597" s="3">
        <v>44711</v>
      </c>
      <c r="AK597">
        <v>3</v>
      </c>
      <c r="AL597">
        <v>2</v>
      </c>
      <c r="AM597">
        <v>64</v>
      </c>
      <c r="AN597">
        <f>_xlfn.XLOOKUP(fSales[[#This Row],[ProductID]],dProduct[ProductID],dProduct[Price])*fSales[[#This Row],[Units]]</f>
        <v>1660.8</v>
      </c>
      <c r="AO597" t="str">
        <f>_xlfn.XLOOKUP(fSales[[#This Row],[ProductID]],dProduct[ProductID],dProduct[Product])</f>
        <v>Aspen</v>
      </c>
      <c r="AP597" t="str">
        <f>_xlfn.XLOOKUP(fSales[[#This Row],[ProductID]],dProduct[ProductID],dProduct[Supplier])</f>
        <v>Colorado Booms</v>
      </c>
      <c r="AQ597" t="str">
        <f>_xlfn.XLOOKUP(fSales[[#This Row],[SalesRepID]],dSalesRep[SalesRepID],dSalesRep[Region])</f>
        <v>CA</v>
      </c>
    </row>
    <row r="598" spans="36:43" x14ac:dyDescent="0.25">
      <c r="AJ598" s="3">
        <v>45108</v>
      </c>
      <c r="AK598">
        <v>4</v>
      </c>
      <c r="AL598">
        <v>4</v>
      </c>
      <c r="AM598">
        <v>80</v>
      </c>
      <c r="AN598">
        <f>_xlfn.XLOOKUP(fSales[[#This Row],[ProductID]],dProduct[ProductID],dProduct[Price])*fSales[[#This Row],[Units]]</f>
        <v>1916</v>
      </c>
      <c r="AO598" t="str">
        <f>_xlfn.XLOOKUP(fSales[[#This Row],[ProductID]],dProduct[ProductID],dProduct[Product])</f>
        <v>Yanaki</v>
      </c>
      <c r="AP598" t="str">
        <f>_xlfn.XLOOKUP(fSales[[#This Row],[ProductID]],dProduct[ProductID],dProduct[Supplier])</f>
        <v>Colorado Booms</v>
      </c>
      <c r="AQ598" t="str">
        <f>_xlfn.XLOOKUP(fSales[[#This Row],[SalesRepID]],dSalesRep[SalesRepID],dSalesRep[Region])</f>
        <v>WA</v>
      </c>
    </row>
    <row r="599" spans="36:43" x14ac:dyDescent="0.25">
      <c r="AJ599" s="3">
        <v>44926</v>
      </c>
      <c r="AK599">
        <v>3</v>
      </c>
      <c r="AL599">
        <v>2</v>
      </c>
      <c r="AM599">
        <v>2</v>
      </c>
      <c r="AN599">
        <f>_xlfn.XLOOKUP(fSales[[#This Row],[ProductID]],dProduct[ProductID],dProduct[Price])*fSales[[#This Row],[Units]]</f>
        <v>51.9</v>
      </c>
      <c r="AO599" t="str">
        <f>_xlfn.XLOOKUP(fSales[[#This Row],[ProductID]],dProduct[ProductID],dProduct[Product])</f>
        <v>Aspen</v>
      </c>
      <c r="AP599" t="str">
        <f>_xlfn.XLOOKUP(fSales[[#This Row],[ProductID]],dProduct[ProductID],dProduct[Supplier])</f>
        <v>Colorado Booms</v>
      </c>
      <c r="AQ599" t="str">
        <f>_xlfn.XLOOKUP(fSales[[#This Row],[SalesRepID]],dSalesRep[SalesRepID],dSalesRep[Region])</f>
        <v>CA</v>
      </c>
    </row>
    <row r="600" spans="36:43" x14ac:dyDescent="0.25">
      <c r="AJ600" s="3">
        <v>44779</v>
      </c>
      <c r="AK600">
        <v>2</v>
      </c>
      <c r="AL600">
        <v>2</v>
      </c>
      <c r="AM600">
        <v>176</v>
      </c>
      <c r="AN600">
        <f>_xlfn.XLOOKUP(fSales[[#This Row],[ProductID]],dProduct[ProductID],dProduct[Price])*fSales[[#This Row],[Units]]</f>
        <v>5271.2</v>
      </c>
      <c r="AO600" t="str">
        <f>_xlfn.XLOOKUP(fSales[[#This Row],[ProductID]],dProduct[ProductID],dProduct[Product])</f>
        <v>Carlota</v>
      </c>
      <c r="AP600" t="str">
        <f>_xlfn.XLOOKUP(fSales[[#This Row],[ProductID]],dProduct[ProductID],dProduct[Supplier])</f>
        <v>Gel Booms</v>
      </c>
      <c r="AQ600" t="str">
        <f>_xlfn.XLOOKUP(fSales[[#This Row],[SalesRepID]],dSalesRep[SalesRepID],dSalesRep[Region])</f>
        <v>CA</v>
      </c>
    </row>
    <row r="601" spans="36:43" x14ac:dyDescent="0.25">
      <c r="AJ601" s="3">
        <v>45056</v>
      </c>
      <c r="AK601">
        <v>4</v>
      </c>
      <c r="AL601">
        <v>3</v>
      </c>
      <c r="AM601">
        <v>110</v>
      </c>
      <c r="AN601">
        <f>_xlfn.XLOOKUP(fSales[[#This Row],[ProductID]],dProduct[ProductID],dProduct[Price])*fSales[[#This Row],[Units]]</f>
        <v>2634.5</v>
      </c>
      <c r="AO601" t="str">
        <f>_xlfn.XLOOKUP(fSales[[#This Row],[ProductID]],dProduct[ProductID],dProduct[Product])</f>
        <v>Yanaki</v>
      </c>
      <c r="AP601" t="str">
        <f>_xlfn.XLOOKUP(fSales[[#This Row],[ProductID]],dProduct[ProductID],dProduct[Supplier])</f>
        <v>Colorado Booms</v>
      </c>
      <c r="AQ601" t="str">
        <f>_xlfn.XLOOKUP(fSales[[#This Row],[SalesRepID]],dSalesRep[SalesRepID],dSalesRep[Region])</f>
        <v>WA</v>
      </c>
    </row>
    <row r="602" spans="36:43" x14ac:dyDescent="0.25">
      <c r="AJ602" s="3">
        <v>44773</v>
      </c>
      <c r="AK602">
        <v>4</v>
      </c>
      <c r="AL602">
        <v>4</v>
      </c>
      <c r="AM602">
        <v>1</v>
      </c>
      <c r="AN602">
        <f>_xlfn.XLOOKUP(fSales[[#This Row],[ProductID]],dProduct[ProductID],dProduct[Price])*fSales[[#This Row],[Units]]</f>
        <v>23.95</v>
      </c>
      <c r="AO602" t="str">
        <f>_xlfn.XLOOKUP(fSales[[#This Row],[ProductID]],dProduct[ProductID],dProduct[Product])</f>
        <v>Yanaki</v>
      </c>
      <c r="AP602" t="str">
        <f>_xlfn.XLOOKUP(fSales[[#This Row],[ProductID]],dProduct[ProductID],dProduct[Supplier])</f>
        <v>Colorado Booms</v>
      </c>
      <c r="AQ602" t="str">
        <f>_xlfn.XLOOKUP(fSales[[#This Row],[SalesRepID]],dSalesRep[SalesRepID],dSalesRep[Region])</f>
        <v>WA</v>
      </c>
    </row>
    <row r="603" spans="36:43" x14ac:dyDescent="0.25">
      <c r="AJ603" s="3">
        <v>45230</v>
      </c>
      <c r="AK603">
        <v>2</v>
      </c>
      <c r="AL603">
        <v>4</v>
      </c>
      <c r="AM603">
        <v>69</v>
      </c>
      <c r="AN603">
        <f>_xlfn.XLOOKUP(fSales[[#This Row],[ProductID]],dProduct[ProductID],dProduct[Price])*fSales[[#This Row],[Units]]</f>
        <v>2066.5499999999997</v>
      </c>
      <c r="AO603" t="str">
        <f>_xlfn.XLOOKUP(fSales[[#This Row],[ProductID]],dProduct[ProductID],dProduct[Product])</f>
        <v>Carlota</v>
      </c>
      <c r="AP603" t="str">
        <f>_xlfn.XLOOKUP(fSales[[#This Row],[ProductID]],dProduct[ProductID],dProduct[Supplier])</f>
        <v>Gel Booms</v>
      </c>
      <c r="AQ603" t="str">
        <f>_xlfn.XLOOKUP(fSales[[#This Row],[SalesRepID]],dSalesRep[SalesRepID],dSalesRep[Region])</f>
        <v>WA</v>
      </c>
    </row>
    <row r="604" spans="36:43" x14ac:dyDescent="0.25">
      <c r="AJ604" s="3">
        <v>44890</v>
      </c>
      <c r="AK604">
        <v>2</v>
      </c>
      <c r="AL604">
        <v>4</v>
      </c>
      <c r="AM604">
        <v>5</v>
      </c>
      <c r="AN604">
        <f>_xlfn.XLOOKUP(fSales[[#This Row],[ProductID]],dProduct[ProductID],dProduct[Price])*fSales[[#This Row],[Units]]</f>
        <v>149.75</v>
      </c>
      <c r="AO604" t="str">
        <f>_xlfn.XLOOKUP(fSales[[#This Row],[ProductID]],dProduct[ProductID],dProduct[Product])</f>
        <v>Carlota</v>
      </c>
      <c r="AP604" t="str">
        <f>_xlfn.XLOOKUP(fSales[[#This Row],[ProductID]],dProduct[ProductID],dProduct[Supplier])</f>
        <v>Gel Booms</v>
      </c>
      <c r="AQ604" t="str">
        <f>_xlfn.XLOOKUP(fSales[[#This Row],[SalesRepID]],dSalesRep[SalesRepID],dSalesRep[Region])</f>
        <v>WA</v>
      </c>
    </row>
    <row r="605" spans="36:43" x14ac:dyDescent="0.25">
      <c r="AJ605" s="3">
        <v>44392</v>
      </c>
      <c r="AK605">
        <v>2</v>
      </c>
      <c r="AL605">
        <v>1</v>
      </c>
      <c r="AM605">
        <v>1</v>
      </c>
      <c r="AN605">
        <f>_xlfn.XLOOKUP(fSales[[#This Row],[ProductID]],dProduct[ProductID],dProduct[Price])*fSales[[#This Row],[Units]]</f>
        <v>29.95</v>
      </c>
      <c r="AO605" t="str">
        <f>_xlfn.XLOOKUP(fSales[[#This Row],[ProductID]],dProduct[ProductID],dProduct[Product])</f>
        <v>Carlota</v>
      </c>
      <c r="AP605" t="str">
        <f>_xlfn.XLOOKUP(fSales[[#This Row],[ProductID]],dProduct[ProductID],dProduct[Supplier])</f>
        <v>Gel Booms</v>
      </c>
      <c r="AQ605" t="str">
        <f>_xlfn.XLOOKUP(fSales[[#This Row],[SalesRepID]],dSalesRep[SalesRepID],dSalesRep[Region])</f>
        <v>CA</v>
      </c>
    </row>
    <row r="606" spans="36:43" x14ac:dyDescent="0.25">
      <c r="AJ606" s="3">
        <v>45128</v>
      </c>
      <c r="AK606">
        <v>2</v>
      </c>
      <c r="AL606">
        <v>2</v>
      </c>
      <c r="AM606">
        <v>107</v>
      </c>
      <c r="AN606">
        <f>_xlfn.XLOOKUP(fSales[[#This Row],[ProductID]],dProduct[ProductID],dProduct[Price])*fSales[[#This Row],[Units]]</f>
        <v>3204.65</v>
      </c>
      <c r="AO606" t="str">
        <f>_xlfn.XLOOKUP(fSales[[#This Row],[ProductID]],dProduct[ProductID],dProduct[Product])</f>
        <v>Carlota</v>
      </c>
      <c r="AP606" t="str">
        <f>_xlfn.XLOOKUP(fSales[[#This Row],[ProductID]],dProduct[ProductID],dProduct[Supplier])</f>
        <v>Gel Booms</v>
      </c>
      <c r="AQ606" t="str">
        <f>_xlfn.XLOOKUP(fSales[[#This Row],[SalesRepID]],dSalesRep[SalesRepID],dSalesRep[Region])</f>
        <v>CA</v>
      </c>
    </row>
    <row r="607" spans="36:43" x14ac:dyDescent="0.25">
      <c r="AJ607" s="3">
        <v>44894</v>
      </c>
      <c r="AK607">
        <v>2</v>
      </c>
      <c r="AL607">
        <v>4</v>
      </c>
      <c r="AM607">
        <v>285</v>
      </c>
      <c r="AN607">
        <f>_xlfn.XLOOKUP(fSales[[#This Row],[ProductID]],dProduct[ProductID],dProduct[Price])*fSales[[#This Row],[Units]]</f>
        <v>8535.75</v>
      </c>
      <c r="AO607" t="str">
        <f>_xlfn.XLOOKUP(fSales[[#This Row],[ProductID]],dProduct[ProductID],dProduct[Product])</f>
        <v>Carlota</v>
      </c>
      <c r="AP607" t="str">
        <f>_xlfn.XLOOKUP(fSales[[#This Row],[ProductID]],dProduct[ProductID],dProduct[Supplier])</f>
        <v>Gel Booms</v>
      </c>
      <c r="AQ607" t="str">
        <f>_xlfn.XLOOKUP(fSales[[#This Row],[SalesRepID]],dSalesRep[SalesRepID],dSalesRep[Region])</f>
        <v>WA</v>
      </c>
    </row>
    <row r="608" spans="36:43" x14ac:dyDescent="0.25">
      <c r="AJ608" s="3">
        <v>44519</v>
      </c>
      <c r="AK608">
        <v>1</v>
      </c>
      <c r="AL608">
        <v>4</v>
      </c>
      <c r="AM608">
        <v>3</v>
      </c>
      <c r="AN608">
        <f>_xlfn.XLOOKUP(fSales[[#This Row],[ProductID]],dProduct[ProductID],dProduct[Price])*fSales[[#This Row],[Units]]</f>
        <v>131.85000000000002</v>
      </c>
      <c r="AO608" t="str">
        <f>_xlfn.XLOOKUP(fSales[[#This Row],[ProductID]],dProduct[ProductID],dProduct[Product])</f>
        <v>Quad</v>
      </c>
      <c r="AP608" t="str">
        <f>_xlfn.XLOOKUP(fSales[[#This Row],[ProductID]],dProduct[ProductID],dProduct[Supplier])</f>
        <v>Gel Booms</v>
      </c>
      <c r="AQ608" t="str">
        <f>_xlfn.XLOOKUP(fSales[[#This Row],[SalesRepID]],dSalesRep[SalesRepID],dSalesRep[Region])</f>
        <v>WA</v>
      </c>
    </row>
    <row r="609" spans="36:43" x14ac:dyDescent="0.25">
      <c r="AJ609" s="3">
        <v>45193</v>
      </c>
      <c r="AK609">
        <v>2</v>
      </c>
      <c r="AL609">
        <v>2</v>
      </c>
      <c r="AM609">
        <v>131</v>
      </c>
      <c r="AN609">
        <f>_xlfn.XLOOKUP(fSales[[#This Row],[ProductID]],dProduct[ProductID],dProduct[Price])*fSales[[#This Row],[Units]]</f>
        <v>3923.45</v>
      </c>
      <c r="AO609" t="str">
        <f>_xlfn.XLOOKUP(fSales[[#This Row],[ProductID]],dProduct[ProductID],dProduct[Product])</f>
        <v>Carlota</v>
      </c>
      <c r="AP609" t="str">
        <f>_xlfn.XLOOKUP(fSales[[#This Row],[ProductID]],dProduct[ProductID],dProduct[Supplier])</f>
        <v>Gel Booms</v>
      </c>
      <c r="AQ609" t="str">
        <f>_xlfn.XLOOKUP(fSales[[#This Row],[SalesRepID]],dSalesRep[SalesRepID],dSalesRep[Region])</f>
        <v>CA</v>
      </c>
    </row>
    <row r="610" spans="36:43" x14ac:dyDescent="0.25">
      <c r="AJ610" s="3">
        <v>45114</v>
      </c>
      <c r="AK610">
        <v>2</v>
      </c>
      <c r="AL610">
        <v>2</v>
      </c>
      <c r="AM610">
        <v>88</v>
      </c>
      <c r="AN610">
        <f>_xlfn.XLOOKUP(fSales[[#This Row],[ProductID]],dProduct[ProductID],dProduct[Price])*fSales[[#This Row],[Units]]</f>
        <v>2635.6</v>
      </c>
      <c r="AO610" t="str">
        <f>_xlfn.XLOOKUP(fSales[[#This Row],[ProductID]],dProduct[ProductID],dProduct[Product])</f>
        <v>Carlota</v>
      </c>
      <c r="AP610" t="str">
        <f>_xlfn.XLOOKUP(fSales[[#This Row],[ProductID]],dProduct[ProductID],dProduct[Supplier])</f>
        <v>Gel Booms</v>
      </c>
      <c r="AQ610" t="str">
        <f>_xlfn.XLOOKUP(fSales[[#This Row],[SalesRepID]],dSalesRep[SalesRepID],dSalesRep[Region])</f>
        <v>CA</v>
      </c>
    </row>
    <row r="611" spans="36:43" x14ac:dyDescent="0.25">
      <c r="AJ611" s="3">
        <v>45569</v>
      </c>
      <c r="AK611">
        <v>2</v>
      </c>
      <c r="AL611">
        <v>2</v>
      </c>
      <c r="AM611">
        <v>5</v>
      </c>
      <c r="AN611">
        <f>_xlfn.XLOOKUP(fSales[[#This Row],[ProductID]],dProduct[ProductID],dProduct[Price])*fSales[[#This Row],[Units]]</f>
        <v>149.75</v>
      </c>
      <c r="AO611" t="str">
        <f>_xlfn.XLOOKUP(fSales[[#This Row],[ProductID]],dProduct[ProductID],dProduct[Product])</f>
        <v>Carlota</v>
      </c>
      <c r="AP611" t="str">
        <f>_xlfn.XLOOKUP(fSales[[#This Row],[ProductID]],dProduct[ProductID],dProduct[Supplier])</f>
        <v>Gel Booms</v>
      </c>
      <c r="AQ611" t="str">
        <f>_xlfn.XLOOKUP(fSales[[#This Row],[SalesRepID]],dSalesRep[SalesRepID],dSalesRep[Region])</f>
        <v>CA</v>
      </c>
    </row>
    <row r="612" spans="36:43" x14ac:dyDescent="0.25">
      <c r="AJ612" s="3">
        <v>45401</v>
      </c>
      <c r="AK612">
        <v>2</v>
      </c>
      <c r="AL612">
        <v>2</v>
      </c>
      <c r="AM612">
        <v>200</v>
      </c>
      <c r="AN612">
        <f>_xlfn.XLOOKUP(fSales[[#This Row],[ProductID]],dProduct[ProductID],dProduct[Price])*fSales[[#This Row],[Units]]</f>
        <v>5990</v>
      </c>
      <c r="AO612" t="str">
        <f>_xlfn.XLOOKUP(fSales[[#This Row],[ProductID]],dProduct[ProductID],dProduct[Product])</f>
        <v>Carlota</v>
      </c>
      <c r="AP612" t="str">
        <f>_xlfn.XLOOKUP(fSales[[#This Row],[ProductID]],dProduct[ProductID],dProduct[Supplier])</f>
        <v>Gel Booms</v>
      </c>
      <c r="AQ612" t="str">
        <f>_xlfn.XLOOKUP(fSales[[#This Row],[SalesRepID]],dSalesRep[SalesRepID],dSalesRep[Region])</f>
        <v>CA</v>
      </c>
    </row>
    <row r="613" spans="36:43" x14ac:dyDescent="0.25">
      <c r="AJ613" s="3">
        <v>45606</v>
      </c>
      <c r="AK613">
        <v>2</v>
      </c>
      <c r="AL613">
        <v>4</v>
      </c>
      <c r="AM613">
        <v>242</v>
      </c>
      <c r="AN613">
        <f>_xlfn.XLOOKUP(fSales[[#This Row],[ProductID]],dProduct[ProductID],dProduct[Price])*fSales[[#This Row],[Units]]</f>
        <v>7247.9</v>
      </c>
      <c r="AO613" t="str">
        <f>_xlfn.XLOOKUP(fSales[[#This Row],[ProductID]],dProduct[ProductID],dProduct[Product])</f>
        <v>Carlota</v>
      </c>
      <c r="AP613" t="str">
        <f>_xlfn.XLOOKUP(fSales[[#This Row],[ProductID]],dProduct[ProductID],dProduct[Supplier])</f>
        <v>Gel Booms</v>
      </c>
      <c r="AQ613" t="str">
        <f>_xlfn.XLOOKUP(fSales[[#This Row],[SalesRepID]],dSalesRep[SalesRepID],dSalesRep[Region])</f>
        <v>WA</v>
      </c>
    </row>
    <row r="614" spans="36:43" x14ac:dyDescent="0.25">
      <c r="AJ614" s="3">
        <v>45638</v>
      </c>
      <c r="AK614">
        <v>2</v>
      </c>
      <c r="AL614">
        <v>4</v>
      </c>
      <c r="AM614">
        <v>83</v>
      </c>
      <c r="AN614">
        <f>_xlfn.XLOOKUP(fSales[[#This Row],[ProductID]],dProduct[ProductID],dProduct[Price])*fSales[[#This Row],[Units]]</f>
        <v>2485.85</v>
      </c>
      <c r="AO614" t="str">
        <f>_xlfn.XLOOKUP(fSales[[#This Row],[ProductID]],dProduct[ProductID],dProduct[Product])</f>
        <v>Carlota</v>
      </c>
      <c r="AP614" t="str">
        <f>_xlfn.XLOOKUP(fSales[[#This Row],[ProductID]],dProduct[ProductID],dProduct[Supplier])</f>
        <v>Gel Booms</v>
      </c>
      <c r="AQ614" t="str">
        <f>_xlfn.XLOOKUP(fSales[[#This Row],[SalesRepID]],dSalesRep[SalesRepID],dSalesRep[Region])</f>
        <v>WA</v>
      </c>
    </row>
    <row r="615" spans="36:43" x14ac:dyDescent="0.25">
      <c r="AJ615" s="3">
        <v>45648</v>
      </c>
      <c r="AK615">
        <v>2</v>
      </c>
      <c r="AL615">
        <v>2</v>
      </c>
      <c r="AM615">
        <v>50</v>
      </c>
      <c r="AN615">
        <f>_xlfn.XLOOKUP(fSales[[#This Row],[ProductID]],dProduct[ProductID],dProduct[Price])*fSales[[#This Row],[Units]]</f>
        <v>1497.5</v>
      </c>
      <c r="AO615" t="str">
        <f>_xlfn.XLOOKUP(fSales[[#This Row],[ProductID]],dProduct[ProductID],dProduct[Product])</f>
        <v>Carlota</v>
      </c>
      <c r="AP615" t="str">
        <f>_xlfn.XLOOKUP(fSales[[#This Row],[ProductID]],dProduct[ProductID],dProduct[Supplier])</f>
        <v>Gel Booms</v>
      </c>
      <c r="AQ615" t="str">
        <f>_xlfn.XLOOKUP(fSales[[#This Row],[SalesRepID]],dSalesRep[SalesRepID],dSalesRep[Region])</f>
        <v>CA</v>
      </c>
    </row>
    <row r="616" spans="36:43" x14ac:dyDescent="0.25">
      <c r="AJ616" s="3">
        <v>45564</v>
      </c>
      <c r="AK616">
        <v>4</v>
      </c>
      <c r="AL616">
        <v>2</v>
      </c>
      <c r="AM616">
        <v>89</v>
      </c>
      <c r="AN616">
        <f>_xlfn.XLOOKUP(fSales[[#This Row],[ProductID]],dProduct[ProductID],dProduct[Price])*fSales[[#This Row],[Units]]</f>
        <v>2131.5499999999997</v>
      </c>
      <c r="AO616" t="str">
        <f>_xlfn.XLOOKUP(fSales[[#This Row],[ProductID]],dProduct[ProductID],dProduct[Product])</f>
        <v>Yanaki</v>
      </c>
      <c r="AP616" t="str">
        <f>_xlfn.XLOOKUP(fSales[[#This Row],[ProductID]],dProduct[ProductID],dProduct[Supplier])</f>
        <v>Colorado Booms</v>
      </c>
      <c r="AQ616" t="str">
        <f>_xlfn.XLOOKUP(fSales[[#This Row],[SalesRepID]],dSalesRep[SalesRepID],dSalesRep[Region])</f>
        <v>CA</v>
      </c>
    </row>
    <row r="617" spans="36:43" x14ac:dyDescent="0.25">
      <c r="AJ617" s="3">
        <v>45579</v>
      </c>
      <c r="AK617">
        <v>2</v>
      </c>
      <c r="AL617">
        <v>4</v>
      </c>
      <c r="AM617">
        <v>183</v>
      </c>
      <c r="AN617">
        <f>_xlfn.XLOOKUP(fSales[[#This Row],[ProductID]],dProduct[ProductID],dProduct[Price])*fSales[[#This Row],[Units]]</f>
        <v>5480.8499999999995</v>
      </c>
      <c r="AO617" t="str">
        <f>_xlfn.XLOOKUP(fSales[[#This Row],[ProductID]],dProduct[ProductID],dProduct[Product])</f>
        <v>Carlota</v>
      </c>
      <c r="AP617" t="str">
        <f>_xlfn.XLOOKUP(fSales[[#This Row],[ProductID]],dProduct[ProductID],dProduct[Supplier])</f>
        <v>Gel Booms</v>
      </c>
      <c r="AQ617" t="str">
        <f>_xlfn.XLOOKUP(fSales[[#This Row],[SalesRepID]],dSalesRep[SalesRepID],dSalesRep[Region])</f>
        <v>WA</v>
      </c>
    </row>
    <row r="618" spans="36:43" x14ac:dyDescent="0.25">
      <c r="AJ618" s="3">
        <v>45595</v>
      </c>
      <c r="AK618">
        <v>2</v>
      </c>
      <c r="AL618">
        <v>4</v>
      </c>
      <c r="AM618">
        <v>102</v>
      </c>
      <c r="AN618">
        <f>_xlfn.XLOOKUP(fSales[[#This Row],[ProductID]],dProduct[ProductID],dProduct[Price])*fSales[[#This Row],[Units]]</f>
        <v>3054.9</v>
      </c>
      <c r="AO618" t="str">
        <f>_xlfn.XLOOKUP(fSales[[#This Row],[ProductID]],dProduct[ProductID],dProduct[Product])</f>
        <v>Carlota</v>
      </c>
      <c r="AP618" t="str">
        <f>_xlfn.XLOOKUP(fSales[[#This Row],[ProductID]],dProduct[ProductID],dProduct[Supplier])</f>
        <v>Gel Booms</v>
      </c>
      <c r="AQ618" t="str">
        <f>_xlfn.XLOOKUP(fSales[[#This Row],[SalesRepID]],dSalesRep[SalesRepID],dSalesRep[Region])</f>
        <v>WA</v>
      </c>
    </row>
    <row r="619" spans="36:43" x14ac:dyDescent="0.25">
      <c r="AJ619" s="3">
        <v>45624</v>
      </c>
      <c r="AK619">
        <v>2</v>
      </c>
      <c r="AL619">
        <v>2</v>
      </c>
      <c r="AM619">
        <v>86</v>
      </c>
      <c r="AN619">
        <f>_xlfn.XLOOKUP(fSales[[#This Row],[ProductID]],dProduct[ProductID],dProduct[Price])*fSales[[#This Row],[Units]]</f>
        <v>2575.6999999999998</v>
      </c>
      <c r="AO619" t="str">
        <f>_xlfn.XLOOKUP(fSales[[#This Row],[ProductID]],dProduct[ProductID],dProduct[Product])</f>
        <v>Carlota</v>
      </c>
      <c r="AP619" t="str">
        <f>_xlfn.XLOOKUP(fSales[[#This Row],[ProductID]],dProduct[ProductID],dProduct[Supplier])</f>
        <v>Gel Booms</v>
      </c>
      <c r="AQ619" t="str">
        <f>_xlfn.XLOOKUP(fSales[[#This Row],[SalesRepID]],dSalesRep[SalesRepID],dSalesRep[Region])</f>
        <v>CA</v>
      </c>
    </row>
    <row r="620" spans="36:43" x14ac:dyDescent="0.25">
      <c r="AJ620" s="3">
        <v>45443</v>
      </c>
      <c r="AK620">
        <v>1</v>
      </c>
      <c r="AL620">
        <v>2</v>
      </c>
      <c r="AM620">
        <v>142</v>
      </c>
      <c r="AN620">
        <f>_xlfn.XLOOKUP(fSales[[#This Row],[ProductID]],dProduct[ProductID],dProduct[Price])*fSales[[#This Row],[Units]]</f>
        <v>6240.9000000000005</v>
      </c>
      <c r="AO620" t="str">
        <f>_xlfn.XLOOKUP(fSales[[#This Row],[ProductID]],dProduct[ProductID],dProduct[Product])</f>
        <v>Quad</v>
      </c>
      <c r="AP620" t="str">
        <f>_xlfn.XLOOKUP(fSales[[#This Row],[ProductID]],dProduct[ProductID],dProduct[Supplier])</f>
        <v>Gel Booms</v>
      </c>
      <c r="AQ620" t="str">
        <f>_xlfn.XLOOKUP(fSales[[#This Row],[SalesRepID]],dSalesRep[SalesRepID],dSalesRep[Region])</f>
        <v>CA</v>
      </c>
    </row>
    <row r="621" spans="36:43" x14ac:dyDescent="0.25">
      <c r="AJ621" s="3">
        <v>45458</v>
      </c>
      <c r="AK621">
        <v>3</v>
      </c>
      <c r="AL621">
        <v>2</v>
      </c>
      <c r="AM621">
        <v>205</v>
      </c>
      <c r="AN621">
        <f>_xlfn.XLOOKUP(fSales[[#This Row],[ProductID]],dProduct[ProductID],dProduct[Price])*fSales[[#This Row],[Units]]</f>
        <v>5319.75</v>
      </c>
      <c r="AO621" t="str">
        <f>_xlfn.XLOOKUP(fSales[[#This Row],[ProductID]],dProduct[ProductID],dProduct[Product])</f>
        <v>Aspen</v>
      </c>
      <c r="AP621" t="str">
        <f>_xlfn.XLOOKUP(fSales[[#This Row],[ProductID]],dProduct[ProductID],dProduct[Supplier])</f>
        <v>Colorado Booms</v>
      </c>
      <c r="AQ621" t="str">
        <f>_xlfn.XLOOKUP(fSales[[#This Row],[SalesRepID]],dSalesRep[SalesRepID],dSalesRep[Region])</f>
        <v>CA</v>
      </c>
    </row>
    <row r="622" spans="36:43" x14ac:dyDescent="0.25">
      <c r="AJ622" s="3">
        <v>45517</v>
      </c>
      <c r="AK622">
        <v>2</v>
      </c>
      <c r="AL622">
        <v>2</v>
      </c>
      <c r="AM622">
        <v>5</v>
      </c>
      <c r="AN622">
        <f>_xlfn.XLOOKUP(fSales[[#This Row],[ProductID]],dProduct[ProductID],dProduct[Price])*fSales[[#This Row],[Units]]</f>
        <v>149.75</v>
      </c>
      <c r="AO622" t="str">
        <f>_xlfn.XLOOKUP(fSales[[#This Row],[ProductID]],dProduct[ProductID],dProduct[Product])</f>
        <v>Carlota</v>
      </c>
      <c r="AP622" t="str">
        <f>_xlfn.XLOOKUP(fSales[[#This Row],[ProductID]],dProduct[ProductID],dProduct[Supplier])</f>
        <v>Gel Booms</v>
      </c>
      <c r="AQ622" t="str">
        <f>_xlfn.XLOOKUP(fSales[[#This Row],[SalesRepID]],dSalesRep[SalesRepID],dSalesRep[Region])</f>
        <v>CA</v>
      </c>
    </row>
    <row r="623" spans="36:43" x14ac:dyDescent="0.25">
      <c r="AJ623" s="3">
        <v>45367</v>
      </c>
      <c r="AK623">
        <v>3</v>
      </c>
      <c r="AL623">
        <v>2</v>
      </c>
      <c r="AM623">
        <v>3</v>
      </c>
      <c r="AN623">
        <f>_xlfn.XLOOKUP(fSales[[#This Row],[ProductID]],dProduct[ProductID],dProduct[Price])*fSales[[#This Row],[Units]]</f>
        <v>77.849999999999994</v>
      </c>
      <c r="AO623" t="str">
        <f>_xlfn.XLOOKUP(fSales[[#This Row],[ProductID]],dProduct[ProductID],dProduct[Product])</f>
        <v>Aspen</v>
      </c>
      <c r="AP623" t="str">
        <f>_xlfn.XLOOKUP(fSales[[#This Row],[ProductID]],dProduct[ProductID],dProduct[Supplier])</f>
        <v>Colorado Booms</v>
      </c>
      <c r="AQ623" t="str">
        <f>_xlfn.XLOOKUP(fSales[[#This Row],[SalesRepID]],dSalesRep[SalesRepID],dSalesRep[Region])</f>
        <v>CA</v>
      </c>
    </row>
    <row r="624" spans="36:43" x14ac:dyDescent="0.25">
      <c r="AJ624" s="3">
        <v>45459</v>
      </c>
      <c r="AK624">
        <v>4</v>
      </c>
      <c r="AL624">
        <v>1</v>
      </c>
      <c r="AM624">
        <v>131</v>
      </c>
      <c r="AN624">
        <f>_xlfn.XLOOKUP(fSales[[#This Row],[ProductID]],dProduct[ProductID],dProduct[Price])*fSales[[#This Row],[Units]]</f>
        <v>3137.45</v>
      </c>
      <c r="AO624" t="str">
        <f>_xlfn.XLOOKUP(fSales[[#This Row],[ProductID]],dProduct[ProductID],dProduct[Product])</f>
        <v>Yanaki</v>
      </c>
      <c r="AP624" t="str">
        <f>_xlfn.XLOOKUP(fSales[[#This Row],[ProductID]],dProduct[ProductID],dProduct[Supplier])</f>
        <v>Colorado Booms</v>
      </c>
      <c r="AQ624" t="str">
        <f>_xlfn.XLOOKUP(fSales[[#This Row],[SalesRepID]],dSalesRep[SalesRepID],dSalesRep[Region])</f>
        <v>CA</v>
      </c>
    </row>
    <row r="625" spans="36:43" x14ac:dyDescent="0.25">
      <c r="AJ625" s="3">
        <v>45527</v>
      </c>
      <c r="AK625">
        <v>3</v>
      </c>
      <c r="AL625">
        <v>3</v>
      </c>
      <c r="AM625">
        <v>132</v>
      </c>
      <c r="AN625">
        <f>_xlfn.XLOOKUP(fSales[[#This Row],[ProductID]],dProduct[ProductID],dProduct[Price])*fSales[[#This Row],[Units]]</f>
        <v>3425.4</v>
      </c>
      <c r="AO625" t="str">
        <f>_xlfn.XLOOKUP(fSales[[#This Row],[ProductID]],dProduct[ProductID],dProduct[Product])</f>
        <v>Aspen</v>
      </c>
      <c r="AP625" t="str">
        <f>_xlfn.XLOOKUP(fSales[[#This Row],[ProductID]],dProduct[ProductID],dProduct[Supplier])</f>
        <v>Colorado Booms</v>
      </c>
      <c r="AQ625" t="str">
        <f>_xlfn.XLOOKUP(fSales[[#This Row],[SalesRepID]],dSalesRep[SalesRepID],dSalesRep[Region])</f>
        <v>WA</v>
      </c>
    </row>
    <row r="626" spans="36:43" x14ac:dyDescent="0.25">
      <c r="AJ626" s="3">
        <v>45615</v>
      </c>
      <c r="AK626">
        <v>1</v>
      </c>
      <c r="AL626">
        <v>4</v>
      </c>
      <c r="AM626">
        <v>80</v>
      </c>
      <c r="AN626">
        <f>_xlfn.XLOOKUP(fSales[[#This Row],[ProductID]],dProduct[ProductID],dProduct[Price])*fSales[[#This Row],[Units]]</f>
        <v>3516</v>
      </c>
      <c r="AO626" t="str">
        <f>_xlfn.XLOOKUP(fSales[[#This Row],[ProductID]],dProduct[ProductID],dProduct[Product])</f>
        <v>Quad</v>
      </c>
      <c r="AP626" t="str">
        <f>_xlfn.XLOOKUP(fSales[[#This Row],[ProductID]],dProduct[ProductID],dProduct[Supplier])</f>
        <v>Gel Booms</v>
      </c>
      <c r="AQ626" t="str">
        <f>_xlfn.XLOOKUP(fSales[[#This Row],[SalesRepID]],dSalesRep[SalesRepID],dSalesRep[Region])</f>
        <v>WA</v>
      </c>
    </row>
    <row r="627" spans="36:43" x14ac:dyDescent="0.25">
      <c r="AJ627" s="3">
        <v>45562</v>
      </c>
      <c r="AK627">
        <v>4</v>
      </c>
      <c r="AL627">
        <v>4</v>
      </c>
      <c r="AM627">
        <v>4</v>
      </c>
      <c r="AN627">
        <f>_xlfn.XLOOKUP(fSales[[#This Row],[ProductID]],dProduct[ProductID],dProduct[Price])*fSales[[#This Row],[Units]]</f>
        <v>95.8</v>
      </c>
      <c r="AO627" t="str">
        <f>_xlfn.XLOOKUP(fSales[[#This Row],[ProductID]],dProduct[ProductID],dProduct[Product])</f>
        <v>Yanaki</v>
      </c>
      <c r="AP627" t="str">
        <f>_xlfn.XLOOKUP(fSales[[#This Row],[ProductID]],dProduct[ProductID],dProduct[Supplier])</f>
        <v>Colorado Booms</v>
      </c>
      <c r="AQ627" t="str">
        <f>_xlfn.XLOOKUP(fSales[[#This Row],[SalesRepID]],dSalesRep[SalesRepID],dSalesRep[Region])</f>
        <v>WA</v>
      </c>
    </row>
    <row r="628" spans="36:43" x14ac:dyDescent="0.25">
      <c r="AJ628" s="3">
        <v>45487</v>
      </c>
      <c r="AK628">
        <v>2</v>
      </c>
      <c r="AL628">
        <v>4</v>
      </c>
      <c r="AM628">
        <v>176</v>
      </c>
      <c r="AN628">
        <f>_xlfn.XLOOKUP(fSales[[#This Row],[ProductID]],dProduct[ProductID],dProduct[Price])*fSales[[#This Row],[Units]]</f>
        <v>5271.2</v>
      </c>
      <c r="AO628" t="str">
        <f>_xlfn.XLOOKUP(fSales[[#This Row],[ProductID]],dProduct[ProductID],dProduct[Product])</f>
        <v>Carlota</v>
      </c>
      <c r="AP628" t="str">
        <f>_xlfn.XLOOKUP(fSales[[#This Row],[ProductID]],dProduct[ProductID],dProduct[Supplier])</f>
        <v>Gel Booms</v>
      </c>
      <c r="AQ628" t="str">
        <f>_xlfn.XLOOKUP(fSales[[#This Row],[SalesRepID]],dSalesRep[SalesRepID],dSalesRep[Region])</f>
        <v>WA</v>
      </c>
    </row>
    <row r="629" spans="36:43" x14ac:dyDescent="0.25">
      <c r="AJ629" s="3">
        <v>45610</v>
      </c>
      <c r="AK629">
        <v>2</v>
      </c>
      <c r="AL629">
        <v>2</v>
      </c>
      <c r="AM629">
        <v>5</v>
      </c>
      <c r="AN629">
        <f>_xlfn.XLOOKUP(fSales[[#This Row],[ProductID]],dProduct[ProductID],dProduct[Price])*fSales[[#This Row],[Units]]</f>
        <v>149.75</v>
      </c>
      <c r="AO629" t="str">
        <f>_xlfn.XLOOKUP(fSales[[#This Row],[ProductID]],dProduct[ProductID],dProduct[Product])</f>
        <v>Carlota</v>
      </c>
      <c r="AP629" t="str">
        <f>_xlfn.XLOOKUP(fSales[[#This Row],[ProductID]],dProduct[ProductID],dProduct[Supplier])</f>
        <v>Gel Booms</v>
      </c>
      <c r="AQ629" t="str">
        <f>_xlfn.XLOOKUP(fSales[[#This Row],[SalesRepID]],dSalesRep[SalesRepID],dSalesRep[Region])</f>
        <v>CA</v>
      </c>
    </row>
    <row r="630" spans="36:43" x14ac:dyDescent="0.25">
      <c r="AJ630" s="3">
        <v>45604</v>
      </c>
      <c r="AK630">
        <v>2</v>
      </c>
      <c r="AL630">
        <v>2</v>
      </c>
      <c r="AM630">
        <v>56</v>
      </c>
      <c r="AN630">
        <f>_xlfn.XLOOKUP(fSales[[#This Row],[ProductID]],dProduct[ProductID],dProduct[Price])*fSales[[#This Row],[Units]]</f>
        <v>1677.2</v>
      </c>
      <c r="AO630" t="str">
        <f>_xlfn.XLOOKUP(fSales[[#This Row],[ProductID]],dProduct[ProductID],dProduct[Product])</f>
        <v>Carlota</v>
      </c>
      <c r="AP630" t="str">
        <f>_xlfn.XLOOKUP(fSales[[#This Row],[ProductID]],dProduct[ProductID],dProduct[Supplier])</f>
        <v>Gel Booms</v>
      </c>
      <c r="AQ630" t="str">
        <f>_xlfn.XLOOKUP(fSales[[#This Row],[SalesRepID]],dSalesRep[SalesRepID],dSalesRep[Region])</f>
        <v>CA</v>
      </c>
    </row>
    <row r="631" spans="36:43" x14ac:dyDescent="0.25">
      <c r="AJ631" s="3">
        <v>45531</v>
      </c>
      <c r="AK631">
        <v>1</v>
      </c>
      <c r="AL631">
        <v>4</v>
      </c>
      <c r="AM631">
        <v>2</v>
      </c>
      <c r="AN631">
        <f>_xlfn.XLOOKUP(fSales[[#This Row],[ProductID]],dProduct[ProductID],dProduct[Price])*fSales[[#This Row],[Units]]</f>
        <v>87.9</v>
      </c>
      <c r="AO631" t="str">
        <f>_xlfn.XLOOKUP(fSales[[#This Row],[ProductID]],dProduct[ProductID],dProduct[Product])</f>
        <v>Quad</v>
      </c>
      <c r="AP631" t="str">
        <f>_xlfn.XLOOKUP(fSales[[#This Row],[ProductID]],dProduct[ProductID],dProduct[Supplier])</f>
        <v>Gel Booms</v>
      </c>
      <c r="AQ631" t="str">
        <f>_xlfn.XLOOKUP(fSales[[#This Row],[SalesRepID]],dSalesRep[SalesRepID],dSalesRep[Region])</f>
        <v>WA</v>
      </c>
    </row>
    <row r="632" spans="36:43" x14ac:dyDescent="0.25">
      <c r="AJ632" s="3">
        <v>45577</v>
      </c>
      <c r="AK632">
        <v>2</v>
      </c>
      <c r="AL632">
        <v>4</v>
      </c>
      <c r="AM632">
        <v>78</v>
      </c>
      <c r="AN632">
        <f>_xlfn.XLOOKUP(fSales[[#This Row],[ProductID]],dProduct[ProductID],dProduct[Price])*fSales[[#This Row],[Units]]</f>
        <v>2336.1</v>
      </c>
      <c r="AO632" t="str">
        <f>_xlfn.XLOOKUP(fSales[[#This Row],[ProductID]],dProduct[ProductID],dProduct[Product])</f>
        <v>Carlota</v>
      </c>
      <c r="AP632" t="str">
        <f>_xlfn.XLOOKUP(fSales[[#This Row],[ProductID]],dProduct[ProductID],dProduct[Supplier])</f>
        <v>Gel Booms</v>
      </c>
      <c r="AQ632" t="str">
        <f>_xlfn.XLOOKUP(fSales[[#This Row],[SalesRepID]],dSalesRep[SalesRepID],dSalesRep[Region])</f>
        <v>WA</v>
      </c>
    </row>
    <row r="633" spans="36:43" x14ac:dyDescent="0.25">
      <c r="AJ633" s="3">
        <v>45537</v>
      </c>
      <c r="AK633">
        <v>2</v>
      </c>
      <c r="AL633">
        <v>2</v>
      </c>
      <c r="AM633">
        <v>63</v>
      </c>
      <c r="AN633">
        <f>_xlfn.XLOOKUP(fSales[[#This Row],[ProductID]],dProduct[ProductID],dProduct[Price])*fSales[[#This Row],[Units]]</f>
        <v>1886.85</v>
      </c>
      <c r="AO633" t="str">
        <f>_xlfn.XLOOKUP(fSales[[#This Row],[ProductID]],dProduct[ProductID],dProduct[Product])</f>
        <v>Carlota</v>
      </c>
      <c r="AP633" t="str">
        <f>_xlfn.XLOOKUP(fSales[[#This Row],[ProductID]],dProduct[ProductID],dProduct[Supplier])</f>
        <v>Gel Booms</v>
      </c>
      <c r="AQ633" t="str">
        <f>_xlfn.XLOOKUP(fSales[[#This Row],[SalesRepID]],dSalesRep[SalesRepID],dSalesRep[Region])</f>
        <v>CA</v>
      </c>
    </row>
    <row r="634" spans="36:43" x14ac:dyDescent="0.25">
      <c r="AJ634" s="3">
        <v>45608</v>
      </c>
      <c r="AK634">
        <v>2</v>
      </c>
      <c r="AL634">
        <v>2</v>
      </c>
      <c r="AM634">
        <v>188</v>
      </c>
      <c r="AN634">
        <f>_xlfn.XLOOKUP(fSales[[#This Row],[ProductID]],dProduct[ProductID],dProduct[Price])*fSales[[#This Row],[Units]]</f>
        <v>5630.5999999999995</v>
      </c>
      <c r="AO634" t="str">
        <f>_xlfn.XLOOKUP(fSales[[#This Row],[ProductID]],dProduct[ProductID],dProduct[Product])</f>
        <v>Carlota</v>
      </c>
      <c r="AP634" t="str">
        <f>_xlfn.XLOOKUP(fSales[[#This Row],[ProductID]],dProduct[ProductID],dProduct[Supplier])</f>
        <v>Gel Booms</v>
      </c>
      <c r="AQ634" t="str">
        <f>_xlfn.XLOOKUP(fSales[[#This Row],[SalesRepID]],dSalesRep[SalesRepID],dSalesRep[Region])</f>
        <v>CA</v>
      </c>
    </row>
    <row r="635" spans="36:43" x14ac:dyDescent="0.25">
      <c r="AJ635" s="3">
        <v>45461</v>
      </c>
      <c r="AK635">
        <v>4</v>
      </c>
      <c r="AL635">
        <v>2</v>
      </c>
      <c r="AM635">
        <v>85</v>
      </c>
      <c r="AN635">
        <f>_xlfn.XLOOKUP(fSales[[#This Row],[ProductID]],dProduct[ProductID],dProduct[Price])*fSales[[#This Row],[Units]]</f>
        <v>2035.75</v>
      </c>
      <c r="AO635" t="str">
        <f>_xlfn.XLOOKUP(fSales[[#This Row],[ProductID]],dProduct[ProductID],dProduct[Product])</f>
        <v>Yanaki</v>
      </c>
      <c r="AP635" t="str">
        <f>_xlfn.XLOOKUP(fSales[[#This Row],[ProductID]],dProduct[ProductID],dProduct[Supplier])</f>
        <v>Colorado Booms</v>
      </c>
      <c r="AQ635" t="str">
        <f>_xlfn.XLOOKUP(fSales[[#This Row],[SalesRepID]],dSalesRep[SalesRepID],dSalesRep[Region])</f>
        <v>CA</v>
      </c>
    </row>
    <row r="636" spans="36:43" x14ac:dyDescent="0.25">
      <c r="AJ636" s="3">
        <v>45542</v>
      </c>
      <c r="AK636">
        <v>2</v>
      </c>
      <c r="AL636">
        <v>4</v>
      </c>
      <c r="AM636">
        <v>139</v>
      </c>
      <c r="AN636">
        <f>_xlfn.XLOOKUP(fSales[[#This Row],[ProductID]],dProduct[ProductID],dProduct[Price])*fSales[[#This Row],[Units]]</f>
        <v>4163.05</v>
      </c>
      <c r="AO636" t="str">
        <f>_xlfn.XLOOKUP(fSales[[#This Row],[ProductID]],dProduct[ProductID],dProduct[Product])</f>
        <v>Carlota</v>
      </c>
      <c r="AP636" t="str">
        <f>_xlfn.XLOOKUP(fSales[[#This Row],[ProductID]],dProduct[ProductID],dProduct[Supplier])</f>
        <v>Gel Booms</v>
      </c>
      <c r="AQ636" t="str">
        <f>_xlfn.XLOOKUP(fSales[[#This Row],[SalesRepID]],dSalesRep[SalesRepID],dSalesRep[Region])</f>
        <v>WA</v>
      </c>
    </row>
    <row r="637" spans="36:43" x14ac:dyDescent="0.25">
      <c r="AJ637" s="3">
        <v>45573</v>
      </c>
      <c r="AK637">
        <v>2</v>
      </c>
      <c r="AL637">
        <v>2</v>
      </c>
      <c r="AM637">
        <v>175</v>
      </c>
      <c r="AN637">
        <f>_xlfn.XLOOKUP(fSales[[#This Row],[ProductID]],dProduct[ProductID],dProduct[Price])*fSales[[#This Row],[Units]]</f>
        <v>5241.25</v>
      </c>
      <c r="AO637" t="str">
        <f>_xlfn.XLOOKUP(fSales[[#This Row],[ProductID]],dProduct[ProductID],dProduct[Product])</f>
        <v>Carlota</v>
      </c>
      <c r="AP637" t="str">
        <f>_xlfn.XLOOKUP(fSales[[#This Row],[ProductID]],dProduct[ProductID],dProduct[Supplier])</f>
        <v>Gel Booms</v>
      </c>
      <c r="AQ637" t="str">
        <f>_xlfn.XLOOKUP(fSales[[#This Row],[SalesRepID]],dSalesRep[SalesRepID],dSalesRep[Region])</f>
        <v>CA</v>
      </c>
    </row>
    <row r="638" spans="36:43" x14ac:dyDescent="0.25">
      <c r="AJ638" s="3">
        <v>45593</v>
      </c>
      <c r="AK638">
        <v>1</v>
      </c>
      <c r="AL638">
        <v>2</v>
      </c>
      <c r="AM638">
        <v>3</v>
      </c>
      <c r="AN638">
        <f>_xlfn.XLOOKUP(fSales[[#This Row],[ProductID]],dProduct[ProductID],dProduct[Price])*fSales[[#This Row],[Units]]</f>
        <v>131.85000000000002</v>
      </c>
      <c r="AO638" t="str">
        <f>_xlfn.XLOOKUP(fSales[[#This Row],[ProductID]],dProduct[ProductID],dProduct[Product])</f>
        <v>Quad</v>
      </c>
      <c r="AP638" t="str">
        <f>_xlfn.XLOOKUP(fSales[[#This Row],[ProductID]],dProduct[ProductID],dProduct[Supplier])</f>
        <v>Gel Booms</v>
      </c>
      <c r="AQ638" t="str">
        <f>_xlfn.XLOOKUP(fSales[[#This Row],[SalesRepID]],dSalesRep[SalesRepID],dSalesRep[Region])</f>
        <v>CA</v>
      </c>
    </row>
    <row r="639" spans="36:43" x14ac:dyDescent="0.25">
      <c r="AJ639" s="3">
        <v>45436</v>
      </c>
      <c r="AK639">
        <v>2</v>
      </c>
      <c r="AL639">
        <v>4</v>
      </c>
      <c r="AM639">
        <v>64</v>
      </c>
      <c r="AN639">
        <f>_xlfn.XLOOKUP(fSales[[#This Row],[ProductID]],dProduct[ProductID],dProduct[Price])*fSales[[#This Row],[Units]]</f>
        <v>1916.8</v>
      </c>
      <c r="AO639" t="str">
        <f>_xlfn.XLOOKUP(fSales[[#This Row],[ProductID]],dProduct[ProductID],dProduct[Product])</f>
        <v>Carlota</v>
      </c>
      <c r="AP639" t="str">
        <f>_xlfn.XLOOKUP(fSales[[#This Row],[ProductID]],dProduct[ProductID],dProduct[Supplier])</f>
        <v>Gel Booms</v>
      </c>
      <c r="AQ639" t="str">
        <f>_xlfn.XLOOKUP(fSales[[#This Row],[SalesRepID]],dSalesRep[SalesRepID],dSalesRep[Region])</f>
        <v>WA</v>
      </c>
    </row>
    <row r="640" spans="36:43" x14ac:dyDescent="0.25">
      <c r="AJ640" s="3">
        <v>45610</v>
      </c>
      <c r="AK640">
        <v>2</v>
      </c>
      <c r="AL640">
        <v>2</v>
      </c>
      <c r="AM640">
        <v>95</v>
      </c>
      <c r="AN640">
        <f>_xlfn.XLOOKUP(fSales[[#This Row],[ProductID]],dProduct[ProductID],dProduct[Price])*fSales[[#This Row],[Units]]</f>
        <v>2845.25</v>
      </c>
      <c r="AO640" t="str">
        <f>_xlfn.XLOOKUP(fSales[[#This Row],[ProductID]],dProduct[ProductID],dProduct[Product])</f>
        <v>Carlota</v>
      </c>
      <c r="AP640" t="str">
        <f>_xlfn.XLOOKUP(fSales[[#This Row],[ProductID]],dProduct[ProductID],dProduct[Supplier])</f>
        <v>Gel Booms</v>
      </c>
      <c r="AQ640" t="str">
        <f>_xlfn.XLOOKUP(fSales[[#This Row],[SalesRepID]],dSalesRep[SalesRepID],dSalesRep[Region])</f>
        <v>CA</v>
      </c>
    </row>
    <row r="641" spans="36:43" x14ac:dyDescent="0.25">
      <c r="AJ641" s="3">
        <v>45531</v>
      </c>
      <c r="AK641">
        <v>3</v>
      </c>
      <c r="AL641">
        <v>4</v>
      </c>
      <c r="AM641">
        <v>85</v>
      </c>
      <c r="AN641">
        <f>_xlfn.XLOOKUP(fSales[[#This Row],[ProductID]],dProduct[ProductID],dProduct[Price])*fSales[[#This Row],[Units]]</f>
        <v>2205.75</v>
      </c>
      <c r="AO641" t="str">
        <f>_xlfn.XLOOKUP(fSales[[#This Row],[ProductID]],dProduct[ProductID],dProduct[Product])</f>
        <v>Aspen</v>
      </c>
      <c r="AP641" t="str">
        <f>_xlfn.XLOOKUP(fSales[[#This Row],[ProductID]],dProduct[ProductID],dProduct[Supplier])</f>
        <v>Colorado Booms</v>
      </c>
      <c r="AQ641" t="str">
        <f>_xlfn.XLOOKUP(fSales[[#This Row],[SalesRepID]],dSalesRep[SalesRepID],dSalesRep[Region])</f>
        <v>WA</v>
      </c>
    </row>
    <row r="642" spans="36:43" x14ac:dyDescent="0.25">
      <c r="AJ642" s="3">
        <v>45410</v>
      </c>
      <c r="AK642">
        <v>2</v>
      </c>
      <c r="AL642">
        <v>2</v>
      </c>
      <c r="AM642">
        <v>89</v>
      </c>
      <c r="AN642">
        <f>_xlfn.XLOOKUP(fSales[[#This Row],[ProductID]],dProduct[ProductID],dProduct[Price])*fSales[[#This Row],[Units]]</f>
        <v>2665.5499999999997</v>
      </c>
      <c r="AO642" t="str">
        <f>_xlfn.XLOOKUP(fSales[[#This Row],[ProductID]],dProduct[ProductID],dProduct[Product])</f>
        <v>Carlota</v>
      </c>
      <c r="AP642" t="str">
        <f>_xlfn.XLOOKUP(fSales[[#This Row],[ProductID]],dProduct[ProductID],dProduct[Supplier])</f>
        <v>Gel Booms</v>
      </c>
      <c r="AQ642" t="str">
        <f>_xlfn.XLOOKUP(fSales[[#This Row],[SalesRepID]],dSalesRep[SalesRepID],dSalesRep[Region])</f>
        <v>CA</v>
      </c>
    </row>
    <row r="643" spans="36:43" x14ac:dyDescent="0.25">
      <c r="AJ643" s="3">
        <v>45652</v>
      </c>
      <c r="AK643">
        <v>3</v>
      </c>
      <c r="AL643">
        <v>4</v>
      </c>
      <c r="AM643">
        <v>3</v>
      </c>
      <c r="AN643">
        <f>_xlfn.XLOOKUP(fSales[[#This Row],[ProductID]],dProduct[ProductID],dProduct[Price])*fSales[[#This Row],[Units]]</f>
        <v>77.849999999999994</v>
      </c>
      <c r="AO643" t="str">
        <f>_xlfn.XLOOKUP(fSales[[#This Row],[ProductID]],dProduct[ProductID],dProduct[Product])</f>
        <v>Aspen</v>
      </c>
      <c r="AP643" t="str">
        <f>_xlfn.XLOOKUP(fSales[[#This Row],[ProductID]],dProduct[ProductID],dProduct[Supplier])</f>
        <v>Colorado Booms</v>
      </c>
      <c r="AQ643" t="str">
        <f>_xlfn.XLOOKUP(fSales[[#This Row],[SalesRepID]],dSalesRep[SalesRepID],dSalesRep[Region])</f>
        <v>WA</v>
      </c>
    </row>
    <row r="644" spans="36:43" x14ac:dyDescent="0.25">
      <c r="AJ644" s="3">
        <v>45645</v>
      </c>
      <c r="AK644">
        <v>2</v>
      </c>
      <c r="AL644">
        <v>4</v>
      </c>
      <c r="AM644">
        <v>287</v>
      </c>
      <c r="AN644">
        <f>_xlfn.XLOOKUP(fSales[[#This Row],[ProductID]],dProduct[ProductID],dProduct[Price])*fSales[[#This Row],[Units]]</f>
        <v>8595.65</v>
      </c>
      <c r="AO644" t="str">
        <f>_xlfn.XLOOKUP(fSales[[#This Row],[ProductID]],dProduct[ProductID],dProduct[Product])</f>
        <v>Carlota</v>
      </c>
      <c r="AP644" t="str">
        <f>_xlfn.XLOOKUP(fSales[[#This Row],[ProductID]],dProduct[ProductID],dProduct[Supplier])</f>
        <v>Gel Booms</v>
      </c>
      <c r="AQ644" t="str">
        <f>_xlfn.XLOOKUP(fSales[[#This Row],[SalesRepID]],dSalesRep[SalesRepID],dSalesRep[Region])</f>
        <v>WA</v>
      </c>
    </row>
    <row r="645" spans="36:43" x14ac:dyDescent="0.25">
      <c r="AJ645" s="3">
        <v>45571</v>
      </c>
      <c r="AK645">
        <v>3</v>
      </c>
      <c r="AL645">
        <v>4</v>
      </c>
      <c r="AM645">
        <v>1</v>
      </c>
      <c r="AN645">
        <f>_xlfn.XLOOKUP(fSales[[#This Row],[ProductID]],dProduct[ProductID],dProduct[Price])*fSales[[#This Row],[Units]]</f>
        <v>25.95</v>
      </c>
      <c r="AO645" t="str">
        <f>_xlfn.XLOOKUP(fSales[[#This Row],[ProductID]],dProduct[ProductID],dProduct[Product])</f>
        <v>Aspen</v>
      </c>
      <c r="AP645" t="str">
        <f>_xlfn.XLOOKUP(fSales[[#This Row],[ProductID]],dProduct[ProductID],dProduct[Supplier])</f>
        <v>Colorado Booms</v>
      </c>
      <c r="AQ645" t="str">
        <f>_xlfn.XLOOKUP(fSales[[#This Row],[SalesRepID]],dSalesRep[SalesRepID],dSalesRep[Region])</f>
        <v>WA</v>
      </c>
    </row>
    <row r="646" spans="36:43" x14ac:dyDescent="0.25">
      <c r="AJ646" s="3">
        <v>45488</v>
      </c>
      <c r="AK646">
        <v>1</v>
      </c>
      <c r="AL646">
        <v>2</v>
      </c>
      <c r="AM646">
        <v>171</v>
      </c>
      <c r="AN646">
        <f>_xlfn.XLOOKUP(fSales[[#This Row],[ProductID]],dProduct[ProductID],dProduct[Price])*fSales[[#This Row],[Units]]</f>
        <v>7515.4500000000007</v>
      </c>
      <c r="AO646" t="str">
        <f>_xlfn.XLOOKUP(fSales[[#This Row],[ProductID]],dProduct[ProductID],dProduct[Product])</f>
        <v>Quad</v>
      </c>
      <c r="AP646" t="str">
        <f>_xlfn.XLOOKUP(fSales[[#This Row],[ProductID]],dProduct[ProductID],dProduct[Supplier])</f>
        <v>Gel Booms</v>
      </c>
      <c r="AQ646" t="str">
        <f>_xlfn.XLOOKUP(fSales[[#This Row],[SalesRepID]],dSalesRep[SalesRepID],dSalesRep[Region])</f>
        <v>CA</v>
      </c>
    </row>
    <row r="647" spans="36:43" x14ac:dyDescent="0.25">
      <c r="AJ647" s="3">
        <v>45584</v>
      </c>
      <c r="AK647">
        <v>2</v>
      </c>
      <c r="AL647">
        <v>4</v>
      </c>
      <c r="AM647">
        <v>29</v>
      </c>
      <c r="AN647">
        <f>_xlfn.XLOOKUP(fSales[[#This Row],[ProductID]],dProduct[ProductID],dProduct[Price])*fSales[[#This Row],[Units]]</f>
        <v>868.55</v>
      </c>
      <c r="AO647" t="str">
        <f>_xlfn.XLOOKUP(fSales[[#This Row],[ProductID]],dProduct[ProductID],dProduct[Product])</f>
        <v>Carlota</v>
      </c>
      <c r="AP647" t="str">
        <f>_xlfn.XLOOKUP(fSales[[#This Row],[ProductID]],dProduct[ProductID],dProduct[Supplier])</f>
        <v>Gel Booms</v>
      </c>
      <c r="AQ647" t="str">
        <f>_xlfn.XLOOKUP(fSales[[#This Row],[SalesRepID]],dSalesRep[SalesRepID],dSalesRep[Region])</f>
        <v>WA</v>
      </c>
    </row>
    <row r="648" spans="36:43" x14ac:dyDescent="0.25">
      <c r="AJ648" s="3">
        <v>45506</v>
      </c>
      <c r="AK648">
        <v>4</v>
      </c>
      <c r="AL648">
        <v>2</v>
      </c>
      <c r="AM648">
        <v>142</v>
      </c>
      <c r="AN648">
        <f>_xlfn.XLOOKUP(fSales[[#This Row],[ProductID]],dProduct[ProductID],dProduct[Price])*fSales[[#This Row],[Units]]</f>
        <v>3400.9</v>
      </c>
      <c r="AO648" t="str">
        <f>_xlfn.XLOOKUP(fSales[[#This Row],[ProductID]],dProduct[ProductID],dProduct[Product])</f>
        <v>Yanaki</v>
      </c>
      <c r="AP648" t="str">
        <f>_xlfn.XLOOKUP(fSales[[#This Row],[ProductID]],dProduct[ProductID],dProduct[Supplier])</f>
        <v>Colorado Booms</v>
      </c>
      <c r="AQ648" t="str">
        <f>_xlfn.XLOOKUP(fSales[[#This Row],[SalesRepID]],dSalesRep[SalesRepID],dSalesRep[Region])</f>
        <v>CA</v>
      </c>
    </row>
    <row r="649" spans="36:43" x14ac:dyDescent="0.25">
      <c r="AJ649" s="3">
        <v>45436</v>
      </c>
      <c r="AK649">
        <v>2</v>
      </c>
      <c r="AL649">
        <v>4</v>
      </c>
      <c r="AM649">
        <v>4</v>
      </c>
      <c r="AN649">
        <f>_xlfn.XLOOKUP(fSales[[#This Row],[ProductID]],dProduct[ProductID],dProduct[Price])*fSales[[#This Row],[Units]]</f>
        <v>119.8</v>
      </c>
      <c r="AO649" t="str">
        <f>_xlfn.XLOOKUP(fSales[[#This Row],[ProductID]],dProduct[ProductID],dProduct[Product])</f>
        <v>Carlota</v>
      </c>
      <c r="AP649" t="str">
        <f>_xlfn.XLOOKUP(fSales[[#This Row],[ProductID]],dProduct[ProductID],dProduct[Supplier])</f>
        <v>Gel Booms</v>
      </c>
      <c r="AQ649" t="str">
        <f>_xlfn.XLOOKUP(fSales[[#This Row],[SalesRepID]],dSalesRep[SalesRepID],dSalesRep[Region])</f>
        <v>WA</v>
      </c>
    </row>
    <row r="650" spans="36:43" x14ac:dyDescent="0.25">
      <c r="AJ650" s="3">
        <v>45585</v>
      </c>
      <c r="AK650">
        <v>2</v>
      </c>
      <c r="AL650">
        <v>1</v>
      </c>
      <c r="AM650">
        <v>66</v>
      </c>
      <c r="AN650">
        <f>_xlfn.XLOOKUP(fSales[[#This Row],[ProductID]],dProduct[ProductID],dProduct[Price])*fSales[[#This Row],[Units]]</f>
        <v>1976.7</v>
      </c>
      <c r="AO650" t="str">
        <f>_xlfn.XLOOKUP(fSales[[#This Row],[ProductID]],dProduct[ProductID],dProduct[Product])</f>
        <v>Carlota</v>
      </c>
      <c r="AP650" t="str">
        <f>_xlfn.XLOOKUP(fSales[[#This Row],[ProductID]],dProduct[ProductID],dProduct[Supplier])</f>
        <v>Gel Booms</v>
      </c>
      <c r="AQ650" t="str">
        <f>_xlfn.XLOOKUP(fSales[[#This Row],[SalesRepID]],dSalesRep[SalesRepID],dSalesRep[Region])</f>
        <v>CA</v>
      </c>
    </row>
    <row r="651" spans="36:43" x14ac:dyDescent="0.25">
      <c r="AJ651" s="3">
        <v>45457</v>
      </c>
      <c r="AK651">
        <v>2</v>
      </c>
      <c r="AL651">
        <v>2</v>
      </c>
      <c r="AM651">
        <v>4</v>
      </c>
      <c r="AN651">
        <f>_xlfn.XLOOKUP(fSales[[#This Row],[ProductID]],dProduct[ProductID],dProduct[Price])*fSales[[#This Row],[Units]]</f>
        <v>119.8</v>
      </c>
      <c r="AO651" t="str">
        <f>_xlfn.XLOOKUP(fSales[[#This Row],[ProductID]],dProduct[ProductID],dProduct[Product])</f>
        <v>Carlota</v>
      </c>
      <c r="AP651" t="str">
        <f>_xlfn.XLOOKUP(fSales[[#This Row],[ProductID]],dProduct[ProductID],dProduct[Supplier])</f>
        <v>Gel Booms</v>
      </c>
      <c r="AQ651" t="str">
        <f>_xlfn.XLOOKUP(fSales[[#This Row],[SalesRepID]],dSalesRep[SalesRepID],dSalesRep[Region])</f>
        <v>CA</v>
      </c>
    </row>
    <row r="652" spans="36:43" x14ac:dyDescent="0.25">
      <c r="AJ652" s="3">
        <v>45493</v>
      </c>
      <c r="AK652">
        <v>2</v>
      </c>
      <c r="AL652">
        <v>2</v>
      </c>
      <c r="AM652">
        <v>3</v>
      </c>
      <c r="AN652">
        <f>_xlfn.XLOOKUP(fSales[[#This Row],[ProductID]],dProduct[ProductID],dProduct[Price])*fSales[[#This Row],[Units]]</f>
        <v>89.85</v>
      </c>
      <c r="AO652" t="str">
        <f>_xlfn.XLOOKUP(fSales[[#This Row],[ProductID]],dProduct[ProductID],dProduct[Product])</f>
        <v>Carlota</v>
      </c>
      <c r="AP652" t="str">
        <f>_xlfn.XLOOKUP(fSales[[#This Row],[ProductID]],dProduct[ProductID],dProduct[Supplier])</f>
        <v>Gel Booms</v>
      </c>
      <c r="AQ652" t="str">
        <f>_xlfn.XLOOKUP(fSales[[#This Row],[SalesRepID]],dSalesRep[SalesRepID],dSalesRep[Region])</f>
        <v>CA</v>
      </c>
    </row>
    <row r="653" spans="36:43" x14ac:dyDescent="0.25">
      <c r="AJ653" s="3">
        <v>45618</v>
      </c>
      <c r="AK653">
        <v>1</v>
      </c>
      <c r="AL653">
        <v>3</v>
      </c>
      <c r="AM653">
        <v>88</v>
      </c>
      <c r="AN653">
        <f>_xlfn.XLOOKUP(fSales[[#This Row],[ProductID]],dProduct[ProductID],dProduct[Price])*fSales[[#This Row],[Units]]</f>
        <v>3867.6000000000004</v>
      </c>
      <c r="AO653" t="str">
        <f>_xlfn.XLOOKUP(fSales[[#This Row],[ProductID]],dProduct[ProductID],dProduct[Product])</f>
        <v>Quad</v>
      </c>
      <c r="AP653" t="str">
        <f>_xlfn.XLOOKUP(fSales[[#This Row],[ProductID]],dProduct[ProductID],dProduct[Supplier])</f>
        <v>Gel Booms</v>
      </c>
      <c r="AQ653" t="str">
        <f>_xlfn.XLOOKUP(fSales[[#This Row],[SalesRepID]],dSalesRep[SalesRepID],dSalesRep[Region])</f>
        <v>WA</v>
      </c>
    </row>
    <row r="654" spans="36:43" x14ac:dyDescent="0.25">
      <c r="AJ654" s="3">
        <v>45598</v>
      </c>
      <c r="AK654">
        <v>3</v>
      </c>
      <c r="AL654">
        <v>1</v>
      </c>
      <c r="AM654">
        <v>2</v>
      </c>
      <c r="AN654">
        <f>_xlfn.XLOOKUP(fSales[[#This Row],[ProductID]],dProduct[ProductID],dProduct[Price])*fSales[[#This Row],[Units]]</f>
        <v>51.9</v>
      </c>
      <c r="AO654" t="str">
        <f>_xlfn.XLOOKUP(fSales[[#This Row],[ProductID]],dProduct[ProductID],dProduct[Product])</f>
        <v>Aspen</v>
      </c>
      <c r="AP654" t="str">
        <f>_xlfn.XLOOKUP(fSales[[#This Row],[ProductID]],dProduct[ProductID],dProduct[Supplier])</f>
        <v>Colorado Booms</v>
      </c>
      <c r="AQ654" t="str">
        <f>_xlfn.XLOOKUP(fSales[[#This Row],[SalesRepID]],dSalesRep[SalesRepID],dSalesRep[Region])</f>
        <v>CA</v>
      </c>
    </row>
    <row r="655" spans="36:43" x14ac:dyDescent="0.25">
      <c r="AJ655" s="3">
        <v>45540</v>
      </c>
      <c r="AK655">
        <v>4</v>
      </c>
      <c r="AL655">
        <v>2</v>
      </c>
      <c r="AM655">
        <v>69</v>
      </c>
      <c r="AN655">
        <f>_xlfn.XLOOKUP(fSales[[#This Row],[ProductID]],dProduct[ProductID],dProduct[Price])*fSales[[#This Row],[Units]]</f>
        <v>1652.55</v>
      </c>
      <c r="AO655" t="str">
        <f>_xlfn.XLOOKUP(fSales[[#This Row],[ProductID]],dProduct[ProductID],dProduct[Product])</f>
        <v>Yanaki</v>
      </c>
      <c r="AP655" t="str">
        <f>_xlfn.XLOOKUP(fSales[[#This Row],[ProductID]],dProduct[ProductID],dProduct[Supplier])</f>
        <v>Colorado Booms</v>
      </c>
      <c r="AQ655" t="str">
        <f>_xlfn.XLOOKUP(fSales[[#This Row],[SalesRepID]],dSalesRep[SalesRepID],dSalesRep[Region])</f>
        <v>CA</v>
      </c>
    </row>
    <row r="656" spans="36:43" x14ac:dyDescent="0.25">
      <c r="AJ656" s="3">
        <v>45657</v>
      </c>
      <c r="AK656">
        <v>2</v>
      </c>
      <c r="AL656">
        <v>2</v>
      </c>
      <c r="AM656">
        <v>97</v>
      </c>
      <c r="AN656">
        <f>_xlfn.XLOOKUP(fSales[[#This Row],[ProductID]],dProduct[ProductID],dProduct[Price])*fSales[[#This Row],[Units]]</f>
        <v>2905.15</v>
      </c>
      <c r="AO656" t="str">
        <f>_xlfn.XLOOKUP(fSales[[#This Row],[ProductID]],dProduct[ProductID],dProduct[Product])</f>
        <v>Carlota</v>
      </c>
      <c r="AP656" t="str">
        <f>_xlfn.XLOOKUP(fSales[[#This Row],[ProductID]],dProduct[ProductID],dProduct[Supplier])</f>
        <v>Gel Booms</v>
      </c>
      <c r="AQ656" t="str">
        <f>_xlfn.XLOOKUP(fSales[[#This Row],[SalesRepID]],dSalesRep[SalesRepID],dSalesRep[Region])</f>
        <v>CA</v>
      </c>
    </row>
    <row r="657" spans="36:43" x14ac:dyDescent="0.25">
      <c r="AJ657" s="3">
        <v>45332</v>
      </c>
      <c r="AK657">
        <v>2</v>
      </c>
      <c r="AL657">
        <v>4</v>
      </c>
      <c r="AM657">
        <v>4</v>
      </c>
      <c r="AN657">
        <f>_xlfn.XLOOKUP(fSales[[#This Row],[ProductID]],dProduct[ProductID],dProduct[Price])*fSales[[#This Row],[Units]]</f>
        <v>119.8</v>
      </c>
      <c r="AO657" t="str">
        <f>_xlfn.XLOOKUP(fSales[[#This Row],[ProductID]],dProduct[ProductID],dProduct[Product])</f>
        <v>Carlota</v>
      </c>
      <c r="AP657" t="str">
        <f>_xlfn.XLOOKUP(fSales[[#This Row],[ProductID]],dProduct[ProductID],dProduct[Supplier])</f>
        <v>Gel Booms</v>
      </c>
      <c r="AQ657" t="str">
        <f>_xlfn.XLOOKUP(fSales[[#This Row],[SalesRepID]],dSalesRep[SalesRepID],dSalesRep[Region])</f>
        <v>WA</v>
      </c>
    </row>
    <row r="658" spans="36:43" x14ac:dyDescent="0.25">
      <c r="AJ658" s="3">
        <v>45602</v>
      </c>
      <c r="AK658">
        <v>2</v>
      </c>
      <c r="AL658">
        <v>4</v>
      </c>
      <c r="AM658">
        <v>76</v>
      </c>
      <c r="AN658">
        <f>_xlfn.XLOOKUP(fSales[[#This Row],[ProductID]],dProduct[ProductID],dProduct[Price])*fSales[[#This Row],[Units]]</f>
        <v>2276.1999999999998</v>
      </c>
      <c r="AO658" t="str">
        <f>_xlfn.XLOOKUP(fSales[[#This Row],[ProductID]],dProduct[ProductID],dProduct[Product])</f>
        <v>Carlota</v>
      </c>
      <c r="AP658" t="str">
        <f>_xlfn.XLOOKUP(fSales[[#This Row],[ProductID]],dProduct[ProductID],dProduct[Supplier])</f>
        <v>Gel Booms</v>
      </c>
      <c r="AQ658" t="str">
        <f>_xlfn.XLOOKUP(fSales[[#This Row],[SalesRepID]],dSalesRep[SalesRepID],dSalesRep[Region])</f>
        <v>WA</v>
      </c>
    </row>
    <row r="659" spans="36:43" x14ac:dyDescent="0.25">
      <c r="AJ659" s="3">
        <v>45591</v>
      </c>
      <c r="AK659">
        <v>2</v>
      </c>
      <c r="AL659">
        <v>4</v>
      </c>
      <c r="AM659">
        <v>75</v>
      </c>
      <c r="AN659">
        <f>_xlfn.XLOOKUP(fSales[[#This Row],[ProductID]],dProduct[ProductID],dProduct[Price])*fSales[[#This Row],[Units]]</f>
        <v>2246.25</v>
      </c>
      <c r="AO659" t="str">
        <f>_xlfn.XLOOKUP(fSales[[#This Row],[ProductID]],dProduct[ProductID],dProduct[Product])</f>
        <v>Carlota</v>
      </c>
      <c r="AP659" t="str">
        <f>_xlfn.XLOOKUP(fSales[[#This Row],[ProductID]],dProduct[ProductID],dProduct[Supplier])</f>
        <v>Gel Booms</v>
      </c>
      <c r="AQ659" t="str">
        <f>_xlfn.XLOOKUP(fSales[[#This Row],[SalesRepID]],dSalesRep[SalesRepID],dSalesRep[Region])</f>
        <v>WA</v>
      </c>
    </row>
    <row r="660" spans="36:43" x14ac:dyDescent="0.25">
      <c r="AJ660" s="3">
        <v>45341</v>
      </c>
      <c r="AK660">
        <v>2</v>
      </c>
      <c r="AL660">
        <v>2</v>
      </c>
      <c r="AM660">
        <v>145</v>
      </c>
      <c r="AN660">
        <f>_xlfn.XLOOKUP(fSales[[#This Row],[ProductID]],dProduct[ProductID],dProduct[Price])*fSales[[#This Row],[Units]]</f>
        <v>4342.75</v>
      </c>
      <c r="AO660" t="str">
        <f>_xlfn.XLOOKUP(fSales[[#This Row],[ProductID]],dProduct[ProductID],dProduct[Product])</f>
        <v>Carlota</v>
      </c>
      <c r="AP660" t="str">
        <f>_xlfn.XLOOKUP(fSales[[#This Row],[ProductID]],dProduct[ProductID],dProduct[Supplier])</f>
        <v>Gel Booms</v>
      </c>
      <c r="AQ660" t="str">
        <f>_xlfn.XLOOKUP(fSales[[#This Row],[SalesRepID]],dSalesRep[SalesRepID],dSalesRep[Region])</f>
        <v>CA</v>
      </c>
    </row>
    <row r="661" spans="36:43" x14ac:dyDescent="0.25">
      <c r="AJ661" s="3">
        <v>45516</v>
      </c>
      <c r="AK661">
        <v>2</v>
      </c>
      <c r="AL661">
        <v>2</v>
      </c>
      <c r="AM661">
        <v>81</v>
      </c>
      <c r="AN661">
        <f>_xlfn.XLOOKUP(fSales[[#This Row],[ProductID]],dProduct[ProductID],dProduct[Price])*fSales[[#This Row],[Units]]</f>
        <v>2425.9499999999998</v>
      </c>
      <c r="AO661" t="str">
        <f>_xlfn.XLOOKUP(fSales[[#This Row],[ProductID]],dProduct[ProductID],dProduct[Product])</f>
        <v>Carlota</v>
      </c>
      <c r="AP661" t="str">
        <f>_xlfn.XLOOKUP(fSales[[#This Row],[ProductID]],dProduct[ProductID],dProduct[Supplier])</f>
        <v>Gel Booms</v>
      </c>
      <c r="AQ661" t="str">
        <f>_xlfn.XLOOKUP(fSales[[#This Row],[SalesRepID]],dSalesRep[SalesRepID],dSalesRep[Region])</f>
        <v>CA</v>
      </c>
    </row>
    <row r="662" spans="36:43" x14ac:dyDescent="0.25">
      <c r="AJ662" s="3">
        <v>45397</v>
      </c>
      <c r="AK662">
        <v>3</v>
      </c>
      <c r="AL662">
        <v>4</v>
      </c>
      <c r="AM662">
        <v>2</v>
      </c>
      <c r="AN662">
        <f>_xlfn.XLOOKUP(fSales[[#This Row],[ProductID]],dProduct[ProductID],dProduct[Price])*fSales[[#This Row],[Units]]</f>
        <v>51.9</v>
      </c>
      <c r="AO662" t="str">
        <f>_xlfn.XLOOKUP(fSales[[#This Row],[ProductID]],dProduct[ProductID],dProduct[Product])</f>
        <v>Aspen</v>
      </c>
      <c r="AP662" t="str">
        <f>_xlfn.XLOOKUP(fSales[[#This Row],[ProductID]],dProduct[ProductID],dProduct[Supplier])</f>
        <v>Colorado Booms</v>
      </c>
      <c r="AQ662" t="str">
        <f>_xlfn.XLOOKUP(fSales[[#This Row],[SalesRepID]],dSalesRep[SalesRepID],dSalesRep[Region])</f>
        <v>WA</v>
      </c>
    </row>
    <row r="663" spans="36:43" x14ac:dyDescent="0.25">
      <c r="AJ663" s="3">
        <v>45629</v>
      </c>
      <c r="AK663">
        <v>1</v>
      </c>
      <c r="AL663">
        <v>4</v>
      </c>
      <c r="AM663">
        <v>81</v>
      </c>
      <c r="AN663">
        <f>_xlfn.XLOOKUP(fSales[[#This Row],[ProductID]],dProduct[ProductID],dProduct[Price])*fSales[[#This Row],[Units]]</f>
        <v>3559.9500000000003</v>
      </c>
      <c r="AO663" t="str">
        <f>_xlfn.XLOOKUP(fSales[[#This Row],[ProductID]],dProduct[ProductID],dProduct[Product])</f>
        <v>Quad</v>
      </c>
      <c r="AP663" t="str">
        <f>_xlfn.XLOOKUP(fSales[[#This Row],[ProductID]],dProduct[ProductID],dProduct[Supplier])</f>
        <v>Gel Booms</v>
      </c>
      <c r="AQ663" t="str">
        <f>_xlfn.XLOOKUP(fSales[[#This Row],[SalesRepID]],dSalesRep[SalesRepID],dSalesRep[Region])</f>
        <v>WA</v>
      </c>
    </row>
    <row r="664" spans="36:43" x14ac:dyDescent="0.25">
      <c r="AJ664" s="3">
        <v>45495</v>
      </c>
      <c r="AK664">
        <v>2</v>
      </c>
      <c r="AL664">
        <v>4</v>
      </c>
      <c r="AM664">
        <v>92</v>
      </c>
      <c r="AN664">
        <f>_xlfn.XLOOKUP(fSales[[#This Row],[ProductID]],dProduct[ProductID],dProduct[Price])*fSales[[#This Row],[Units]]</f>
        <v>2755.4</v>
      </c>
      <c r="AO664" t="str">
        <f>_xlfn.XLOOKUP(fSales[[#This Row],[ProductID]],dProduct[ProductID],dProduct[Product])</f>
        <v>Carlota</v>
      </c>
      <c r="AP664" t="str">
        <f>_xlfn.XLOOKUP(fSales[[#This Row],[ProductID]],dProduct[ProductID],dProduct[Supplier])</f>
        <v>Gel Booms</v>
      </c>
      <c r="AQ664" t="str">
        <f>_xlfn.XLOOKUP(fSales[[#This Row],[SalesRepID]],dSalesRep[SalesRepID],dSalesRep[Region])</f>
        <v>WA</v>
      </c>
    </row>
    <row r="665" spans="36:43" x14ac:dyDescent="0.25">
      <c r="AJ665" s="3">
        <v>45526</v>
      </c>
      <c r="AK665">
        <v>2</v>
      </c>
      <c r="AL665">
        <v>2</v>
      </c>
      <c r="AM665">
        <v>93</v>
      </c>
      <c r="AN665">
        <f>_xlfn.XLOOKUP(fSales[[#This Row],[ProductID]],dProduct[ProductID],dProduct[Price])*fSales[[#This Row],[Units]]</f>
        <v>2785.35</v>
      </c>
      <c r="AO665" t="str">
        <f>_xlfn.XLOOKUP(fSales[[#This Row],[ProductID]],dProduct[ProductID],dProduct[Product])</f>
        <v>Carlota</v>
      </c>
      <c r="AP665" t="str">
        <f>_xlfn.XLOOKUP(fSales[[#This Row],[ProductID]],dProduct[ProductID],dProduct[Supplier])</f>
        <v>Gel Booms</v>
      </c>
      <c r="AQ665" t="str">
        <f>_xlfn.XLOOKUP(fSales[[#This Row],[SalesRepID]],dSalesRep[SalesRepID],dSalesRep[Region])</f>
        <v>CA</v>
      </c>
    </row>
    <row r="666" spans="36:43" x14ac:dyDescent="0.25">
      <c r="AJ666" s="3">
        <v>45472</v>
      </c>
      <c r="AK666">
        <v>2</v>
      </c>
      <c r="AL666">
        <v>1</v>
      </c>
      <c r="AM666">
        <v>51</v>
      </c>
      <c r="AN666">
        <f>_xlfn.XLOOKUP(fSales[[#This Row],[ProductID]],dProduct[ProductID],dProduct[Price])*fSales[[#This Row],[Units]]</f>
        <v>1527.45</v>
      </c>
      <c r="AO666" t="str">
        <f>_xlfn.XLOOKUP(fSales[[#This Row],[ProductID]],dProduct[ProductID],dProduct[Product])</f>
        <v>Carlota</v>
      </c>
      <c r="AP666" t="str">
        <f>_xlfn.XLOOKUP(fSales[[#This Row],[ProductID]],dProduct[ProductID],dProduct[Supplier])</f>
        <v>Gel Booms</v>
      </c>
      <c r="AQ666" t="str">
        <f>_xlfn.XLOOKUP(fSales[[#This Row],[SalesRepID]],dSalesRep[SalesRepID],dSalesRep[Region])</f>
        <v>CA</v>
      </c>
    </row>
    <row r="667" spans="36:43" x14ac:dyDescent="0.25">
      <c r="AJ667" s="3">
        <v>45618</v>
      </c>
      <c r="AK667">
        <v>2</v>
      </c>
      <c r="AL667">
        <v>4</v>
      </c>
      <c r="AM667">
        <v>102</v>
      </c>
      <c r="AN667">
        <f>_xlfn.XLOOKUP(fSales[[#This Row],[ProductID]],dProduct[ProductID],dProduct[Price])*fSales[[#This Row],[Units]]</f>
        <v>3054.9</v>
      </c>
      <c r="AO667" t="str">
        <f>_xlfn.XLOOKUP(fSales[[#This Row],[ProductID]],dProduct[ProductID],dProduct[Product])</f>
        <v>Carlota</v>
      </c>
      <c r="AP667" t="str">
        <f>_xlfn.XLOOKUP(fSales[[#This Row],[ProductID]],dProduct[ProductID],dProduct[Supplier])</f>
        <v>Gel Booms</v>
      </c>
      <c r="AQ667" t="str">
        <f>_xlfn.XLOOKUP(fSales[[#This Row],[SalesRepID]],dSalesRep[SalesRepID],dSalesRep[Region])</f>
        <v>WA</v>
      </c>
    </row>
    <row r="668" spans="36:43" x14ac:dyDescent="0.25">
      <c r="AJ668" s="3">
        <v>45582</v>
      </c>
      <c r="AK668">
        <v>2</v>
      </c>
      <c r="AL668">
        <v>4</v>
      </c>
      <c r="AM668">
        <v>62</v>
      </c>
      <c r="AN668">
        <f>_xlfn.XLOOKUP(fSales[[#This Row],[ProductID]],dProduct[ProductID],dProduct[Price])*fSales[[#This Row],[Units]]</f>
        <v>1856.8999999999999</v>
      </c>
      <c r="AO668" t="str">
        <f>_xlfn.XLOOKUP(fSales[[#This Row],[ProductID]],dProduct[ProductID],dProduct[Product])</f>
        <v>Carlota</v>
      </c>
      <c r="AP668" t="str">
        <f>_xlfn.XLOOKUP(fSales[[#This Row],[ProductID]],dProduct[ProductID],dProduct[Supplier])</f>
        <v>Gel Booms</v>
      </c>
      <c r="AQ668" t="str">
        <f>_xlfn.XLOOKUP(fSales[[#This Row],[SalesRepID]],dSalesRep[SalesRepID],dSalesRep[Region])</f>
        <v>WA</v>
      </c>
    </row>
    <row r="669" spans="36:43" x14ac:dyDescent="0.25">
      <c r="AJ669" s="3">
        <v>45645</v>
      </c>
      <c r="AK669">
        <v>1</v>
      </c>
      <c r="AL669">
        <v>2</v>
      </c>
      <c r="AM669">
        <v>173</v>
      </c>
      <c r="AN669">
        <f>_xlfn.XLOOKUP(fSales[[#This Row],[ProductID]],dProduct[ProductID],dProduct[Price])*fSales[[#This Row],[Units]]</f>
        <v>7603.35</v>
      </c>
      <c r="AO669" t="str">
        <f>_xlfn.XLOOKUP(fSales[[#This Row],[ProductID]],dProduct[ProductID],dProduct[Product])</f>
        <v>Quad</v>
      </c>
      <c r="AP669" t="str">
        <f>_xlfn.XLOOKUP(fSales[[#This Row],[ProductID]],dProduct[ProductID],dProduct[Supplier])</f>
        <v>Gel Booms</v>
      </c>
      <c r="AQ669" t="str">
        <f>_xlfn.XLOOKUP(fSales[[#This Row],[SalesRepID]],dSalesRep[SalesRepID],dSalesRep[Region])</f>
        <v>CA</v>
      </c>
    </row>
    <row r="670" spans="36:43" x14ac:dyDescent="0.25">
      <c r="AJ670" s="3">
        <v>45329</v>
      </c>
      <c r="AK670">
        <v>2</v>
      </c>
      <c r="AL670">
        <v>2</v>
      </c>
      <c r="AM670">
        <v>118</v>
      </c>
      <c r="AN670">
        <f>_xlfn.XLOOKUP(fSales[[#This Row],[ProductID]],dProduct[ProductID],dProduct[Price])*fSales[[#This Row],[Units]]</f>
        <v>3534.1</v>
      </c>
      <c r="AO670" t="str">
        <f>_xlfn.XLOOKUP(fSales[[#This Row],[ProductID]],dProduct[ProductID],dProduct[Product])</f>
        <v>Carlota</v>
      </c>
      <c r="AP670" t="str">
        <f>_xlfn.XLOOKUP(fSales[[#This Row],[ProductID]],dProduct[ProductID],dProduct[Supplier])</f>
        <v>Gel Booms</v>
      </c>
      <c r="AQ670" t="str">
        <f>_xlfn.XLOOKUP(fSales[[#This Row],[SalesRepID]],dSalesRep[SalesRepID],dSalesRep[Region])</f>
        <v>CA</v>
      </c>
    </row>
    <row r="671" spans="36:43" x14ac:dyDescent="0.25">
      <c r="AJ671" s="3">
        <v>45627</v>
      </c>
      <c r="AK671">
        <v>2</v>
      </c>
      <c r="AL671">
        <v>4</v>
      </c>
      <c r="AM671">
        <v>52</v>
      </c>
      <c r="AN671">
        <f>_xlfn.XLOOKUP(fSales[[#This Row],[ProductID]],dProduct[ProductID],dProduct[Price])*fSales[[#This Row],[Units]]</f>
        <v>1557.3999999999999</v>
      </c>
      <c r="AO671" t="str">
        <f>_xlfn.XLOOKUP(fSales[[#This Row],[ProductID]],dProduct[ProductID],dProduct[Product])</f>
        <v>Carlota</v>
      </c>
      <c r="AP671" t="str">
        <f>_xlfn.XLOOKUP(fSales[[#This Row],[ProductID]],dProduct[ProductID],dProduct[Supplier])</f>
        <v>Gel Booms</v>
      </c>
      <c r="AQ671" t="str">
        <f>_xlfn.XLOOKUP(fSales[[#This Row],[SalesRepID]],dSalesRep[SalesRepID],dSalesRep[Region])</f>
        <v>WA</v>
      </c>
    </row>
    <row r="672" spans="36:43" x14ac:dyDescent="0.25">
      <c r="AJ672" s="3">
        <v>45494</v>
      </c>
      <c r="AK672">
        <v>2</v>
      </c>
      <c r="AL672">
        <v>3</v>
      </c>
      <c r="AM672">
        <v>63</v>
      </c>
      <c r="AN672">
        <f>_xlfn.XLOOKUP(fSales[[#This Row],[ProductID]],dProduct[ProductID],dProduct[Price])*fSales[[#This Row],[Units]]</f>
        <v>1886.85</v>
      </c>
      <c r="AO672" t="str">
        <f>_xlfn.XLOOKUP(fSales[[#This Row],[ProductID]],dProduct[ProductID],dProduct[Product])</f>
        <v>Carlota</v>
      </c>
      <c r="AP672" t="str">
        <f>_xlfn.XLOOKUP(fSales[[#This Row],[ProductID]],dProduct[ProductID],dProduct[Supplier])</f>
        <v>Gel Booms</v>
      </c>
      <c r="AQ672" t="str">
        <f>_xlfn.XLOOKUP(fSales[[#This Row],[SalesRepID]],dSalesRep[SalesRepID],dSalesRep[Region])</f>
        <v>WA</v>
      </c>
    </row>
    <row r="673" spans="36:43" x14ac:dyDescent="0.25">
      <c r="AJ673" s="3">
        <v>45533</v>
      </c>
      <c r="AK673">
        <v>2</v>
      </c>
      <c r="AL673">
        <v>4</v>
      </c>
      <c r="AM673">
        <v>86</v>
      </c>
      <c r="AN673">
        <f>_xlfn.XLOOKUP(fSales[[#This Row],[ProductID]],dProduct[ProductID],dProduct[Price])*fSales[[#This Row],[Units]]</f>
        <v>2575.6999999999998</v>
      </c>
      <c r="AO673" t="str">
        <f>_xlfn.XLOOKUP(fSales[[#This Row],[ProductID]],dProduct[ProductID],dProduct[Product])</f>
        <v>Carlota</v>
      </c>
      <c r="AP673" t="str">
        <f>_xlfn.XLOOKUP(fSales[[#This Row],[ProductID]],dProduct[ProductID],dProduct[Supplier])</f>
        <v>Gel Booms</v>
      </c>
      <c r="AQ673" t="str">
        <f>_xlfn.XLOOKUP(fSales[[#This Row],[SalesRepID]],dSalesRep[SalesRepID],dSalesRep[Region])</f>
        <v>WA</v>
      </c>
    </row>
    <row r="674" spans="36:43" x14ac:dyDescent="0.25">
      <c r="AJ674" s="3">
        <v>45456</v>
      </c>
      <c r="AK674">
        <v>4</v>
      </c>
      <c r="AL674">
        <v>4</v>
      </c>
      <c r="AM674">
        <v>282</v>
      </c>
      <c r="AN674">
        <f>_xlfn.XLOOKUP(fSales[[#This Row],[ProductID]],dProduct[ProductID],dProduct[Price])*fSales[[#This Row],[Units]]</f>
        <v>6753.9</v>
      </c>
      <c r="AO674" t="str">
        <f>_xlfn.XLOOKUP(fSales[[#This Row],[ProductID]],dProduct[ProductID],dProduct[Product])</f>
        <v>Yanaki</v>
      </c>
      <c r="AP674" t="str">
        <f>_xlfn.XLOOKUP(fSales[[#This Row],[ProductID]],dProduct[ProductID],dProduct[Supplier])</f>
        <v>Colorado Booms</v>
      </c>
      <c r="AQ674" t="str">
        <f>_xlfn.XLOOKUP(fSales[[#This Row],[SalesRepID]],dSalesRep[SalesRepID],dSalesRep[Region])</f>
        <v>WA</v>
      </c>
    </row>
    <row r="675" spans="36:43" x14ac:dyDescent="0.25">
      <c r="AJ675" s="3">
        <v>45590</v>
      </c>
      <c r="AK675">
        <v>3</v>
      </c>
      <c r="AL675">
        <v>4</v>
      </c>
      <c r="AM675">
        <v>24</v>
      </c>
      <c r="AN675">
        <f>_xlfn.XLOOKUP(fSales[[#This Row],[ProductID]],dProduct[ProductID],dProduct[Price])*fSales[[#This Row],[Units]]</f>
        <v>622.79999999999995</v>
      </c>
      <c r="AO675" t="str">
        <f>_xlfn.XLOOKUP(fSales[[#This Row],[ProductID]],dProduct[ProductID],dProduct[Product])</f>
        <v>Aspen</v>
      </c>
      <c r="AP675" t="str">
        <f>_xlfn.XLOOKUP(fSales[[#This Row],[ProductID]],dProduct[ProductID],dProduct[Supplier])</f>
        <v>Colorado Booms</v>
      </c>
      <c r="AQ675" t="str">
        <f>_xlfn.XLOOKUP(fSales[[#This Row],[SalesRepID]],dSalesRep[SalesRepID],dSalesRep[Region])</f>
        <v>WA</v>
      </c>
    </row>
    <row r="676" spans="36:43" x14ac:dyDescent="0.25">
      <c r="AJ676" s="3">
        <v>45459</v>
      </c>
      <c r="AK676">
        <v>2</v>
      </c>
      <c r="AL676">
        <v>4</v>
      </c>
      <c r="AM676">
        <v>88</v>
      </c>
      <c r="AN676">
        <f>_xlfn.XLOOKUP(fSales[[#This Row],[ProductID]],dProduct[ProductID],dProduct[Price])*fSales[[#This Row],[Units]]</f>
        <v>2635.6</v>
      </c>
      <c r="AO676" t="str">
        <f>_xlfn.XLOOKUP(fSales[[#This Row],[ProductID]],dProduct[ProductID],dProduct[Product])</f>
        <v>Carlota</v>
      </c>
      <c r="AP676" t="str">
        <f>_xlfn.XLOOKUP(fSales[[#This Row],[ProductID]],dProduct[ProductID],dProduct[Supplier])</f>
        <v>Gel Booms</v>
      </c>
      <c r="AQ676" t="str">
        <f>_xlfn.XLOOKUP(fSales[[#This Row],[SalesRepID]],dSalesRep[SalesRepID],dSalesRep[Region])</f>
        <v>WA</v>
      </c>
    </row>
    <row r="677" spans="36:43" x14ac:dyDescent="0.25">
      <c r="AJ677" s="3">
        <v>45615</v>
      </c>
      <c r="AK677">
        <v>3</v>
      </c>
      <c r="AL677">
        <v>2</v>
      </c>
      <c r="AM677">
        <v>259</v>
      </c>
      <c r="AN677">
        <f>_xlfn.XLOOKUP(fSales[[#This Row],[ProductID]],dProduct[ProductID],dProduct[Price])*fSales[[#This Row],[Units]]</f>
        <v>6721.05</v>
      </c>
      <c r="AO677" t="str">
        <f>_xlfn.XLOOKUP(fSales[[#This Row],[ProductID]],dProduct[ProductID],dProduct[Product])</f>
        <v>Aspen</v>
      </c>
      <c r="AP677" t="str">
        <f>_xlfn.XLOOKUP(fSales[[#This Row],[ProductID]],dProduct[ProductID],dProduct[Supplier])</f>
        <v>Colorado Booms</v>
      </c>
      <c r="AQ677" t="str">
        <f>_xlfn.XLOOKUP(fSales[[#This Row],[SalesRepID]],dSalesRep[SalesRepID],dSalesRep[Region])</f>
        <v>CA</v>
      </c>
    </row>
    <row r="678" spans="36:43" x14ac:dyDescent="0.25">
      <c r="AJ678" s="3">
        <v>45615</v>
      </c>
      <c r="AK678">
        <v>2</v>
      </c>
      <c r="AL678">
        <v>4</v>
      </c>
      <c r="AM678">
        <v>98</v>
      </c>
      <c r="AN678">
        <f>_xlfn.XLOOKUP(fSales[[#This Row],[ProductID]],dProduct[ProductID],dProduct[Price])*fSales[[#This Row],[Units]]</f>
        <v>2935.1</v>
      </c>
      <c r="AO678" t="str">
        <f>_xlfn.XLOOKUP(fSales[[#This Row],[ProductID]],dProduct[ProductID],dProduct[Product])</f>
        <v>Carlota</v>
      </c>
      <c r="AP678" t="str">
        <f>_xlfn.XLOOKUP(fSales[[#This Row],[ProductID]],dProduct[ProductID],dProduct[Supplier])</f>
        <v>Gel Booms</v>
      </c>
      <c r="AQ678" t="str">
        <f>_xlfn.XLOOKUP(fSales[[#This Row],[SalesRepID]],dSalesRep[SalesRepID],dSalesRep[Region])</f>
        <v>WA</v>
      </c>
    </row>
    <row r="679" spans="36:43" x14ac:dyDescent="0.25">
      <c r="AJ679" s="3">
        <v>45608</v>
      </c>
      <c r="AK679">
        <v>2</v>
      </c>
      <c r="AL679">
        <v>4</v>
      </c>
      <c r="AM679">
        <v>4</v>
      </c>
      <c r="AN679">
        <f>_xlfn.XLOOKUP(fSales[[#This Row],[ProductID]],dProduct[ProductID],dProduct[Price])*fSales[[#This Row],[Units]]</f>
        <v>119.8</v>
      </c>
      <c r="AO679" t="str">
        <f>_xlfn.XLOOKUP(fSales[[#This Row],[ProductID]],dProduct[ProductID],dProduct[Product])</f>
        <v>Carlota</v>
      </c>
      <c r="AP679" t="str">
        <f>_xlfn.XLOOKUP(fSales[[#This Row],[ProductID]],dProduct[ProductID],dProduct[Supplier])</f>
        <v>Gel Booms</v>
      </c>
      <c r="AQ679" t="str">
        <f>_xlfn.XLOOKUP(fSales[[#This Row],[SalesRepID]],dSalesRep[SalesRepID],dSalesRep[Region])</f>
        <v>WA</v>
      </c>
    </row>
    <row r="680" spans="36:43" x14ac:dyDescent="0.25">
      <c r="AJ680" s="3">
        <v>45615</v>
      </c>
      <c r="AK680">
        <v>2</v>
      </c>
      <c r="AL680">
        <v>4</v>
      </c>
      <c r="AM680">
        <v>65</v>
      </c>
      <c r="AN680">
        <f>_xlfn.XLOOKUP(fSales[[#This Row],[ProductID]],dProduct[ProductID],dProduct[Price])*fSales[[#This Row],[Units]]</f>
        <v>1946.75</v>
      </c>
      <c r="AO680" t="str">
        <f>_xlfn.XLOOKUP(fSales[[#This Row],[ProductID]],dProduct[ProductID],dProduct[Product])</f>
        <v>Carlota</v>
      </c>
      <c r="AP680" t="str">
        <f>_xlfn.XLOOKUP(fSales[[#This Row],[ProductID]],dProduct[ProductID],dProduct[Supplier])</f>
        <v>Gel Booms</v>
      </c>
      <c r="AQ680" t="str">
        <f>_xlfn.XLOOKUP(fSales[[#This Row],[SalesRepID]],dSalesRep[SalesRepID],dSalesRep[Region])</f>
        <v>WA</v>
      </c>
    </row>
    <row r="681" spans="36:43" x14ac:dyDescent="0.25">
      <c r="AJ681" s="3">
        <v>45597</v>
      </c>
      <c r="AK681">
        <v>2</v>
      </c>
      <c r="AL681">
        <v>3</v>
      </c>
      <c r="AM681">
        <v>238</v>
      </c>
      <c r="AN681">
        <f>_xlfn.XLOOKUP(fSales[[#This Row],[ProductID]],dProduct[ProductID],dProduct[Price])*fSales[[#This Row],[Units]]</f>
        <v>7128.0999999999995</v>
      </c>
      <c r="AO681" t="str">
        <f>_xlfn.XLOOKUP(fSales[[#This Row],[ProductID]],dProduct[ProductID],dProduct[Product])</f>
        <v>Carlota</v>
      </c>
      <c r="AP681" t="str">
        <f>_xlfn.XLOOKUP(fSales[[#This Row],[ProductID]],dProduct[ProductID],dProduct[Supplier])</f>
        <v>Gel Booms</v>
      </c>
      <c r="AQ681" t="str">
        <f>_xlfn.XLOOKUP(fSales[[#This Row],[SalesRepID]],dSalesRep[SalesRepID],dSalesRep[Region])</f>
        <v>WA</v>
      </c>
    </row>
    <row r="682" spans="36:43" x14ac:dyDescent="0.25">
      <c r="AJ682" s="3">
        <v>45496</v>
      </c>
      <c r="AK682">
        <v>1</v>
      </c>
      <c r="AL682">
        <v>1</v>
      </c>
      <c r="AM682">
        <v>1</v>
      </c>
      <c r="AN682">
        <f>_xlfn.XLOOKUP(fSales[[#This Row],[ProductID]],dProduct[ProductID],dProduct[Price])*fSales[[#This Row],[Units]]</f>
        <v>43.95</v>
      </c>
      <c r="AO682" t="str">
        <f>_xlfn.XLOOKUP(fSales[[#This Row],[ProductID]],dProduct[ProductID],dProduct[Product])</f>
        <v>Quad</v>
      </c>
      <c r="AP682" t="str">
        <f>_xlfn.XLOOKUP(fSales[[#This Row],[ProductID]],dProduct[ProductID],dProduct[Supplier])</f>
        <v>Gel Booms</v>
      </c>
      <c r="AQ682" t="str">
        <f>_xlfn.XLOOKUP(fSales[[#This Row],[SalesRepID]],dSalesRep[SalesRepID],dSalesRep[Region])</f>
        <v>CA</v>
      </c>
    </row>
    <row r="683" spans="36:43" x14ac:dyDescent="0.25">
      <c r="AJ683" s="3">
        <v>45480</v>
      </c>
      <c r="AK683">
        <v>2</v>
      </c>
      <c r="AL683">
        <v>2</v>
      </c>
      <c r="AM683">
        <v>116</v>
      </c>
      <c r="AN683">
        <f>_xlfn.XLOOKUP(fSales[[#This Row],[ProductID]],dProduct[ProductID],dProduct[Price])*fSales[[#This Row],[Units]]</f>
        <v>3474.2</v>
      </c>
      <c r="AO683" t="str">
        <f>_xlfn.XLOOKUP(fSales[[#This Row],[ProductID]],dProduct[ProductID],dProduct[Product])</f>
        <v>Carlota</v>
      </c>
      <c r="AP683" t="str">
        <f>_xlfn.XLOOKUP(fSales[[#This Row],[ProductID]],dProduct[ProductID],dProduct[Supplier])</f>
        <v>Gel Booms</v>
      </c>
      <c r="AQ683" t="str">
        <f>_xlfn.XLOOKUP(fSales[[#This Row],[SalesRepID]],dSalesRep[SalesRepID],dSalesRep[Region])</f>
        <v>CA</v>
      </c>
    </row>
    <row r="684" spans="36:43" x14ac:dyDescent="0.25">
      <c r="AJ684" s="3">
        <v>45606</v>
      </c>
      <c r="AK684">
        <v>2</v>
      </c>
      <c r="AL684">
        <v>1</v>
      </c>
      <c r="AM684">
        <v>176</v>
      </c>
      <c r="AN684">
        <f>_xlfn.XLOOKUP(fSales[[#This Row],[ProductID]],dProduct[ProductID],dProduct[Price])*fSales[[#This Row],[Units]]</f>
        <v>5271.2</v>
      </c>
      <c r="AO684" t="str">
        <f>_xlfn.XLOOKUP(fSales[[#This Row],[ProductID]],dProduct[ProductID],dProduct[Product])</f>
        <v>Carlota</v>
      </c>
      <c r="AP684" t="str">
        <f>_xlfn.XLOOKUP(fSales[[#This Row],[ProductID]],dProduct[ProductID],dProduct[Supplier])</f>
        <v>Gel Booms</v>
      </c>
      <c r="AQ684" t="str">
        <f>_xlfn.XLOOKUP(fSales[[#This Row],[SalesRepID]],dSalesRep[SalesRepID],dSalesRep[Region])</f>
        <v>CA</v>
      </c>
    </row>
    <row r="685" spans="36:43" x14ac:dyDescent="0.25">
      <c r="AJ685" s="3">
        <v>45466</v>
      </c>
      <c r="AK685">
        <v>2</v>
      </c>
      <c r="AL685">
        <v>4</v>
      </c>
      <c r="AM685">
        <v>98</v>
      </c>
      <c r="AN685">
        <f>_xlfn.XLOOKUP(fSales[[#This Row],[ProductID]],dProduct[ProductID],dProduct[Price])*fSales[[#This Row],[Units]]</f>
        <v>2935.1</v>
      </c>
      <c r="AO685" t="str">
        <f>_xlfn.XLOOKUP(fSales[[#This Row],[ProductID]],dProduct[ProductID],dProduct[Product])</f>
        <v>Carlota</v>
      </c>
      <c r="AP685" t="str">
        <f>_xlfn.XLOOKUP(fSales[[#This Row],[ProductID]],dProduct[ProductID],dProduct[Supplier])</f>
        <v>Gel Booms</v>
      </c>
      <c r="AQ685" t="str">
        <f>_xlfn.XLOOKUP(fSales[[#This Row],[SalesRepID]],dSalesRep[SalesRepID],dSalesRep[Region])</f>
        <v>WA</v>
      </c>
    </row>
    <row r="686" spans="36:43" x14ac:dyDescent="0.25">
      <c r="AJ686" s="3">
        <v>45635</v>
      </c>
      <c r="AK686">
        <v>2</v>
      </c>
      <c r="AL686">
        <v>4</v>
      </c>
      <c r="AM686">
        <v>6</v>
      </c>
      <c r="AN686">
        <f>_xlfn.XLOOKUP(fSales[[#This Row],[ProductID]],dProduct[ProductID],dProduct[Price])*fSales[[#This Row],[Units]]</f>
        <v>179.7</v>
      </c>
      <c r="AO686" t="str">
        <f>_xlfn.XLOOKUP(fSales[[#This Row],[ProductID]],dProduct[ProductID],dProduct[Product])</f>
        <v>Carlota</v>
      </c>
      <c r="AP686" t="str">
        <f>_xlfn.XLOOKUP(fSales[[#This Row],[ProductID]],dProduct[ProductID],dProduct[Supplier])</f>
        <v>Gel Booms</v>
      </c>
      <c r="AQ686" t="str">
        <f>_xlfn.XLOOKUP(fSales[[#This Row],[SalesRepID]],dSalesRep[SalesRepID],dSalesRep[Region])</f>
        <v>WA</v>
      </c>
    </row>
    <row r="687" spans="36:43" x14ac:dyDescent="0.25">
      <c r="AJ687" s="3">
        <v>45519</v>
      </c>
      <c r="AK687">
        <v>1</v>
      </c>
      <c r="AL687">
        <v>4</v>
      </c>
      <c r="AM687">
        <v>64</v>
      </c>
      <c r="AN687">
        <f>_xlfn.XLOOKUP(fSales[[#This Row],[ProductID]],dProduct[ProductID],dProduct[Price])*fSales[[#This Row],[Units]]</f>
        <v>2812.8</v>
      </c>
      <c r="AO687" t="str">
        <f>_xlfn.XLOOKUP(fSales[[#This Row],[ProductID]],dProduct[ProductID],dProduct[Product])</f>
        <v>Quad</v>
      </c>
      <c r="AP687" t="str">
        <f>_xlfn.XLOOKUP(fSales[[#This Row],[ProductID]],dProduct[ProductID],dProduct[Supplier])</f>
        <v>Gel Booms</v>
      </c>
      <c r="AQ687" t="str">
        <f>_xlfn.XLOOKUP(fSales[[#This Row],[SalesRepID]],dSalesRep[SalesRepID],dSalesRep[Region])</f>
        <v>WA</v>
      </c>
    </row>
    <row r="688" spans="36:43" x14ac:dyDescent="0.25">
      <c r="AJ688" s="3">
        <v>45578</v>
      </c>
      <c r="AK688">
        <v>2</v>
      </c>
      <c r="AL688">
        <v>2</v>
      </c>
      <c r="AM688">
        <v>119</v>
      </c>
      <c r="AN688">
        <f>_xlfn.XLOOKUP(fSales[[#This Row],[ProductID]],dProduct[ProductID],dProduct[Price])*fSales[[#This Row],[Units]]</f>
        <v>3564.0499999999997</v>
      </c>
      <c r="AO688" t="str">
        <f>_xlfn.XLOOKUP(fSales[[#This Row],[ProductID]],dProduct[ProductID],dProduct[Product])</f>
        <v>Carlota</v>
      </c>
      <c r="AP688" t="str">
        <f>_xlfn.XLOOKUP(fSales[[#This Row],[ProductID]],dProduct[ProductID],dProduct[Supplier])</f>
        <v>Gel Booms</v>
      </c>
      <c r="AQ688" t="str">
        <f>_xlfn.XLOOKUP(fSales[[#This Row],[SalesRepID]],dSalesRep[SalesRepID],dSalesRep[Region])</f>
        <v>CA</v>
      </c>
    </row>
    <row r="689" spans="36:43" x14ac:dyDescent="0.25">
      <c r="AJ689" s="3">
        <v>45650</v>
      </c>
      <c r="AK689">
        <v>1</v>
      </c>
      <c r="AL689">
        <v>2</v>
      </c>
      <c r="AM689">
        <v>262</v>
      </c>
      <c r="AN689">
        <f>_xlfn.XLOOKUP(fSales[[#This Row],[ProductID]],dProduct[ProductID],dProduct[Price])*fSales[[#This Row],[Units]]</f>
        <v>11514.900000000001</v>
      </c>
      <c r="AO689" t="str">
        <f>_xlfn.XLOOKUP(fSales[[#This Row],[ProductID]],dProduct[ProductID],dProduct[Product])</f>
        <v>Quad</v>
      </c>
      <c r="AP689" t="str">
        <f>_xlfn.XLOOKUP(fSales[[#This Row],[ProductID]],dProduct[ProductID],dProduct[Supplier])</f>
        <v>Gel Booms</v>
      </c>
      <c r="AQ689" t="str">
        <f>_xlfn.XLOOKUP(fSales[[#This Row],[SalesRepID]],dSalesRep[SalesRepID],dSalesRep[Region])</f>
        <v>CA</v>
      </c>
    </row>
    <row r="690" spans="36:43" x14ac:dyDescent="0.25">
      <c r="AJ690" s="3">
        <v>45651</v>
      </c>
      <c r="AK690">
        <v>2</v>
      </c>
      <c r="AL690">
        <v>1</v>
      </c>
      <c r="AM690">
        <v>4</v>
      </c>
      <c r="AN690">
        <f>_xlfn.XLOOKUP(fSales[[#This Row],[ProductID]],dProduct[ProductID],dProduct[Price])*fSales[[#This Row],[Units]]</f>
        <v>119.8</v>
      </c>
      <c r="AO690" t="str">
        <f>_xlfn.XLOOKUP(fSales[[#This Row],[ProductID]],dProduct[ProductID],dProduct[Product])</f>
        <v>Carlota</v>
      </c>
      <c r="AP690" t="str">
        <f>_xlfn.XLOOKUP(fSales[[#This Row],[ProductID]],dProduct[ProductID],dProduct[Supplier])</f>
        <v>Gel Booms</v>
      </c>
      <c r="AQ690" t="str">
        <f>_xlfn.XLOOKUP(fSales[[#This Row],[SalesRepID]],dSalesRep[SalesRepID],dSalesRep[Region])</f>
        <v>CA</v>
      </c>
    </row>
    <row r="691" spans="36:43" x14ac:dyDescent="0.25">
      <c r="AJ691" s="3">
        <v>45657</v>
      </c>
      <c r="AK691">
        <v>2</v>
      </c>
      <c r="AL691">
        <v>1</v>
      </c>
      <c r="AM691">
        <v>1</v>
      </c>
      <c r="AN691">
        <f>_xlfn.XLOOKUP(fSales[[#This Row],[ProductID]],dProduct[ProductID],dProduct[Price])*fSales[[#This Row],[Units]]</f>
        <v>29.95</v>
      </c>
      <c r="AO691" t="str">
        <f>_xlfn.XLOOKUP(fSales[[#This Row],[ProductID]],dProduct[ProductID],dProduct[Product])</f>
        <v>Carlota</v>
      </c>
      <c r="AP691" t="str">
        <f>_xlfn.XLOOKUP(fSales[[#This Row],[ProductID]],dProduct[ProductID],dProduct[Supplier])</f>
        <v>Gel Booms</v>
      </c>
      <c r="AQ691" t="str">
        <f>_xlfn.XLOOKUP(fSales[[#This Row],[SalesRepID]],dSalesRep[SalesRepID],dSalesRep[Region])</f>
        <v>CA</v>
      </c>
    </row>
    <row r="692" spans="36:43" x14ac:dyDescent="0.25">
      <c r="AJ692" s="3">
        <v>45561</v>
      </c>
      <c r="AK692">
        <v>2</v>
      </c>
      <c r="AL692">
        <v>2</v>
      </c>
      <c r="AM692">
        <v>96</v>
      </c>
      <c r="AN692">
        <f>_xlfn.XLOOKUP(fSales[[#This Row],[ProductID]],dProduct[ProductID],dProduct[Price])*fSales[[#This Row],[Units]]</f>
        <v>2875.2</v>
      </c>
      <c r="AO692" t="str">
        <f>_xlfn.XLOOKUP(fSales[[#This Row],[ProductID]],dProduct[ProductID],dProduct[Product])</f>
        <v>Carlota</v>
      </c>
      <c r="AP692" t="str">
        <f>_xlfn.XLOOKUP(fSales[[#This Row],[ProductID]],dProduct[ProductID],dProduct[Supplier])</f>
        <v>Gel Booms</v>
      </c>
      <c r="AQ692" t="str">
        <f>_xlfn.XLOOKUP(fSales[[#This Row],[SalesRepID]],dSalesRep[SalesRepID],dSalesRep[Region])</f>
        <v>CA</v>
      </c>
    </row>
    <row r="693" spans="36:43" x14ac:dyDescent="0.25">
      <c r="AJ693" s="3">
        <v>45639</v>
      </c>
      <c r="AK693">
        <v>3</v>
      </c>
      <c r="AL693">
        <v>2</v>
      </c>
      <c r="AM693">
        <v>4</v>
      </c>
      <c r="AN693">
        <f>_xlfn.XLOOKUP(fSales[[#This Row],[ProductID]],dProduct[ProductID],dProduct[Price])*fSales[[#This Row],[Units]]</f>
        <v>103.8</v>
      </c>
      <c r="AO693" t="str">
        <f>_xlfn.XLOOKUP(fSales[[#This Row],[ProductID]],dProduct[ProductID],dProduct[Product])</f>
        <v>Aspen</v>
      </c>
      <c r="AP693" t="str">
        <f>_xlfn.XLOOKUP(fSales[[#This Row],[ProductID]],dProduct[ProductID],dProduct[Supplier])</f>
        <v>Colorado Booms</v>
      </c>
      <c r="AQ693" t="str">
        <f>_xlfn.XLOOKUP(fSales[[#This Row],[SalesRepID]],dSalesRep[SalesRepID],dSalesRep[Region])</f>
        <v>CA</v>
      </c>
    </row>
    <row r="694" spans="36:43" x14ac:dyDescent="0.25">
      <c r="AJ694" s="3">
        <v>45592</v>
      </c>
      <c r="AK694">
        <v>2</v>
      </c>
      <c r="AL694">
        <v>2</v>
      </c>
      <c r="AM694">
        <v>116</v>
      </c>
      <c r="AN694">
        <f>_xlfn.XLOOKUP(fSales[[#This Row],[ProductID]],dProduct[ProductID],dProduct[Price])*fSales[[#This Row],[Units]]</f>
        <v>3474.2</v>
      </c>
      <c r="AO694" t="str">
        <f>_xlfn.XLOOKUP(fSales[[#This Row],[ProductID]],dProduct[ProductID],dProduct[Product])</f>
        <v>Carlota</v>
      </c>
      <c r="AP694" t="str">
        <f>_xlfn.XLOOKUP(fSales[[#This Row],[ProductID]],dProduct[ProductID],dProduct[Supplier])</f>
        <v>Gel Booms</v>
      </c>
      <c r="AQ694" t="str">
        <f>_xlfn.XLOOKUP(fSales[[#This Row],[SalesRepID]],dSalesRep[SalesRepID],dSalesRep[Region])</f>
        <v>CA</v>
      </c>
    </row>
    <row r="695" spans="36:43" x14ac:dyDescent="0.25">
      <c r="AJ695" s="3">
        <v>45551</v>
      </c>
      <c r="AK695">
        <v>3</v>
      </c>
      <c r="AL695">
        <v>4</v>
      </c>
      <c r="AM695">
        <v>91</v>
      </c>
      <c r="AN695">
        <f>_xlfn.XLOOKUP(fSales[[#This Row],[ProductID]],dProduct[ProductID],dProduct[Price])*fSales[[#This Row],[Units]]</f>
        <v>2361.4499999999998</v>
      </c>
      <c r="AO695" t="str">
        <f>_xlfn.XLOOKUP(fSales[[#This Row],[ProductID]],dProduct[ProductID],dProduct[Product])</f>
        <v>Aspen</v>
      </c>
      <c r="AP695" t="str">
        <f>_xlfn.XLOOKUP(fSales[[#This Row],[ProductID]],dProduct[ProductID],dProduct[Supplier])</f>
        <v>Colorado Booms</v>
      </c>
      <c r="AQ695" t="str">
        <f>_xlfn.XLOOKUP(fSales[[#This Row],[SalesRepID]],dSalesRep[SalesRepID],dSalesRep[Region])</f>
        <v>WA</v>
      </c>
    </row>
    <row r="696" spans="36:43" x14ac:dyDescent="0.25">
      <c r="AJ696" s="3">
        <v>45553</v>
      </c>
      <c r="AK696">
        <v>1</v>
      </c>
      <c r="AL696">
        <v>2</v>
      </c>
      <c r="AM696">
        <v>107</v>
      </c>
      <c r="AN696">
        <f>_xlfn.XLOOKUP(fSales[[#This Row],[ProductID]],dProduct[ProductID],dProduct[Price])*fSales[[#This Row],[Units]]</f>
        <v>4702.6500000000005</v>
      </c>
      <c r="AO696" t="str">
        <f>_xlfn.XLOOKUP(fSales[[#This Row],[ProductID]],dProduct[ProductID],dProduct[Product])</f>
        <v>Quad</v>
      </c>
      <c r="AP696" t="str">
        <f>_xlfn.XLOOKUP(fSales[[#This Row],[ProductID]],dProduct[ProductID],dProduct[Supplier])</f>
        <v>Gel Booms</v>
      </c>
      <c r="AQ696" t="str">
        <f>_xlfn.XLOOKUP(fSales[[#This Row],[SalesRepID]],dSalesRep[SalesRepID],dSalesRep[Region])</f>
        <v>CA</v>
      </c>
    </row>
    <row r="697" spans="36:43" x14ac:dyDescent="0.25">
      <c r="AJ697" s="3">
        <v>45598</v>
      </c>
      <c r="AK697">
        <v>2</v>
      </c>
      <c r="AL697">
        <v>4</v>
      </c>
      <c r="AM697">
        <v>101</v>
      </c>
      <c r="AN697">
        <f>_xlfn.XLOOKUP(fSales[[#This Row],[ProductID]],dProduct[ProductID],dProduct[Price])*fSales[[#This Row],[Units]]</f>
        <v>3024.95</v>
      </c>
      <c r="AO697" t="str">
        <f>_xlfn.XLOOKUP(fSales[[#This Row],[ProductID]],dProduct[ProductID],dProduct[Product])</f>
        <v>Carlota</v>
      </c>
      <c r="AP697" t="str">
        <f>_xlfn.XLOOKUP(fSales[[#This Row],[ProductID]],dProduct[ProductID],dProduct[Supplier])</f>
        <v>Gel Booms</v>
      </c>
      <c r="AQ697" t="str">
        <f>_xlfn.XLOOKUP(fSales[[#This Row],[SalesRepID]],dSalesRep[SalesRepID],dSalesRep[Region])</f>
        <v>WA</v>
      </c>
    </row>
    <row r="698" spans="36:43" x14ac:dyDescent="0.25">
      <c r="AJ698" s="3">
        <v>45625</v>
      </c>
      <c r="AK698">
        <v>2</v>
      </c>
      <c r="AL698">
        <v>1</v>
      </c>
      <c r="AM698">
        <v>61</v>
      </c>
      <c r="AN698">
        <f>_xlfn.XLOOKUP(fSales[[#This Row],[ProductID]],dProduct[ProductID],dProduct[Price])*fSales[[#This Row],[Units]]</f>
        <v>1826.95</v>
      </c>
      <c r="AO698" t="str">
        <f>_xlfn.XLOOKUP(fSales[[#This Row],[ProductID]],dProduct[ProductID],dProduct[Product])</f>
        <v>Carlota</v>
      </c>
      <c r="AP698" t="str">
        <f>_xlfn.XLOOKUP(fSales[[#This Row],[ProductID]],dProduct[ProductID],dProduct[Supplier])</f>
        <v>Gel Booms</v>
      </c>
      <c r="AQ698" t="str">
        <f>_xlfn.XLOOKUP(fSales[[#This Row],[SalesRepID]],dSalesRep[SalesRepID],dSalesRep[Region])</f>
        <v>CA</v>
      </c>
    </row>
    <row r="699" spans="36:43" x14ac:dyDescent="0.25">
      <c r="AJ699" s="3">
        <v>45302</v>
      </c>
      <c r="AK699">
        <v>2</v>
      </c>
      <c r="AL699">
        <v>4</v>
      </c>
      <c r="AM699">
        <v>77</v>
      </c>
      <c r="AN699">
        <f>_xlfn.XLOOKUP(fSales[[#This Row],[ProductID]],dProduct[ProductID],dProduct[Price])*fSales[[#This Row],[Units]]</f>
        <v>2306.15</v>
      </c>
      <c r="AO699" t="str">
        <f>_xlfn.XLOOKUP(fSales[[#This Row],[ProductID]],dProduct[ProductID],dProduct[Product])</f>
        <v>Carlota</v>
      </c>
      <c r="AP699" t="str">
        <f>_xlfn.XLOOKUP(fSales[[#This Row],[ProductID]],dProduct[ProductID],dProduct[Supplier])</f>
        <v>Gel Booms</v>
      </c>
      <c r="AQ699" t="str">
        <f>_xlfn.XLOOKUP(fSales[[#This Row],[SalesRepID]],dSalesRep[SalesRepID],dSalesRep[Region])</f>
        <v>WA</v>
      </c>
    </row>
    <row r="700" spans="36:43" x14ac:dyDescent="0.25">
      <c r="AJ700" s="3">
        <v>45389</v>
      </c>
      <c r="AK700">
        <v>4</v>
      </c>
      <c r="AL700">
        <v>4</v>
      </c>
      <c r="AM700">
        <v>265</v>
      </c>
      <c r="AN700">
        <f>_xlfn.XLOOKUP(fSales[[#This Row],[ProductID]],dProduct[ProductID],dProduct[Price])*fSales[[#This Row],[Units]]</f>
        <v>6346.75</v>
      </c>
      <c r="AO700" t="str">
        <f>_xlfn.XLOOKUP(fSales[[#This Row],[ProductID]],dProduct[ProductID],dProduct[Product])</f>
        <v>Yanaki</v>
      </c>
      <c r="AP700" t="str">
        <f>_xlfn.XLOOKUP(fSales[[#This Row],[ProductID]],dProduct[ProductID],dProduct[Supplier])</f>
        <v>Colorado Booms</v>
      </c>
      <c r="AQ700" t="str">
        <f>_xlfn.XLOOKUP(fSales[[#This Row],[SalesRepID]],dSalesRep[SalesRepID],dSalesRep[Region])</f>
        <v>WA</v>
      </c>
    </row>
    <row r="701" spans="36:43" x14ac:dyDescent="0.25">
      <c r="AJ701" s="3">
        <v>45401</v>
      </c>
      <c r="AK701">
        <v>1</v>
      </c>
      <c r="AL701">
        <v>4</v>
      </c>
      <c r="AM701">
        <v>4</v>
      </c>
      <c r="AN701">
        <f>_xlfn.XLOOKUP(fSales[[#This Row],[ProductID]],dProduct[ProductID],dProduct[Price])*fSales[[#This Row],[Units]]</f>
        <v>175.8</v>
      </c>
      <c r="AO701" t="str">
        <f>_xlfn.XLOOKUP(fSales[[#This Row],[ProductID]],dProduct[ProductID],dProduct[Product])</f>
        <v>Quad</v>
      </c>
      <c r="AP701" t="str">
        <f>_xlfn.XLOOKUP(fSales[[#This Row],[ProductID]],dProduct[ProductID],dProduct[Supplier])</f>
        <v>Gel Booms</v>
      </c>
      <c r="AQ701" t="str">
        <f>_xlfn.XLOOKUP(fSales[[#This Row],[SalesRepID]],dSalesRep[SalesRepID],dSalesRep[Region])</f>
        <v>WA</v>
      </c>
    </row>
    <row r="702" spans="36:43" x14ac:dyDescent="0.25">
      <c r="AJ702" s="3">
        <v>45584</v>
      </c>
      <c r="AK702">
        <v>3</v>
      </c>
      <c r="AL702">
        <v>2</v>
      </c>
      <c r="AM702">
        <v>3</v>
      </c>
      <c r="AN702">
        <f>_xlfn.XLOOKUP(fSales[[#This Row],[ProductID]],dProduct[ProductID],dProduct[Price])*fSales[[#This Row],[Units]]</f>
        <v>77.849999999999994</v>
      </c>
      <c r="AO702" t="str">
        <f>_xlfn.XLOOKUP(fSales[[#This Row],[ProductID]],dProduct[ProductID],dProduct[Product])</f>
        <v>Aspen</v>
      </c>
      <c r="AP702" t="str">
        <f>_xlfn.XLOOKUP(fSales[[#This Row],[ProductID]],dProduct[ProductID],dProduct[Supplier])</f>
        <v>Colorado Booms</v>
      </c>
      <c r="AQ702" t="str">
        <f>_xlfn.XLOOKUP(fSales[[#This Row],[SalesRepID]],dSalesRep[SalesRepID],dSalesRep[Region])</f>
        <v>CA</v>
      </c>
    </row>
    <row r="703" spans="36:43" x14ac:dyDescent="0.25">
      <c r="AJ703" s="3">
        <v>45644</v>
      </c>
      <c r="AK703">
        <v>2</v>
      </c>
      <c r="AL703">
        <v>2</v>
      </c>
      <c r="AM703">
        <v>92</v>
      </c>
      <c r="AN703">
        <f>_xlfn.XLOOKUP(fSales[[#This Row],[ProductID]],dProduct[ProductID],dProduct[Price])*fSales[[#This Row],[Units]]</f>
        <v>2755.4</v>
      </c>
      <c r="AO703" t="str">
        <f>_xlfn.XLOOKUP(fSales[[#This Row],[ProductID]],dProduct[ProductID],dProduct[Product])</f>
        <v>Carlota</v>
      </c>
      <c r="AP703" t="str">
        <f>_xlfn.XLOOKUP(fSales[[#This Row],[ProductID]],dProduct[ProductID],dProduct[Supplier])</f>
        <v>Gel Booms</v>
      </c>
      <c r="AQ703" t="str">
        <f>_xlfn.XLOOKUP(fSales[[#This Row],[SalesRepID]],dSalesRep[SalesRepID],dSalesRep[Region])</f>
        <v>CA</v>
      </c>
    </row>
    <row r="704" spans="36:43" x14ac:dyDescent="0.25">
      <c r="AJ704" s="3">
        <v>45568</v>
      </c>
      <c r="AK704">
        <v>3</v>
      </c>
      <c r="AL704">
        <v>4</v>
      </c>
      <c r="AM704">
        <v>103</v>
      </c>
      <c r="AN704">
        <f>_xlfn.XLOOKUP(fSales[[#This Row],[ProductID]],dProduct[ProductID],dProduct[Price])*fSales[[#This Row],[Units]]</f>
        <v>2672.85</v>
      </c>
      <c r="AO704" t="str">
        <f>_xlfn.XLOOKUP(fSales[[#This Row],[ProductID]],dProduct[ProductID],dProduct[Product])</f>
        <v>Aspen</v>
      </c>
      <c r="AP704" t="str">
        <f>_xlfn.XLOOKUP(fSales[[#This Row],[ProductID]],dProduct[ProductID],dProduct[Supplier])</f>
        <v>Colorado Booms</v>
      </c>
      <c r="AQ704" t="str">
        <f>_xlfn.XLOOKUP(fSales[[#This Row],[SalesRepID]],dSalesRep[SalesRepID],dSalesRep[Region])</f>
        <v>WA</v>
      </c>
    </row>
    <row r="705" spans="36:43" x14ac:dyDescent="0.25">
      <c r="AJ705" s="3">
        <v>45655</v>
      </c>
      <c r="AK705">
        <v>3</v>
      </c>
      <c r="AL705">
        <v>2</v>
      </c>
      <c r="AM705">
        <v>94</v>
      </c>
      <c r="AN705">
        <f>_xlfn.XLOOKUP(fSales[[#This Row],[ProductID]],dProduct[ProductID],dProduct[Price])*fSales[[#This Row],[Units]]</f>
        <v>2439.2999999999997</v>
      </c>
      <c r="AO705" t="str">
        <f>_xlfn.XLOOKUP(fSales[[#This Row],[ProductID]],dProduct[ProductID],dProduct[Product])</f>
        <v>Aspen</v>
      </c>
      <c r="AP705" t="str">
        <f>_xlfn.XLOOKUP(fSales[[#This Row],[ProductID]],dProduct[ProductID],dProduct[Supplier])</f>
        <v>Colorado Booms</v>
      </c>
      <c r="AQ705" t="str">
        <f>_xlfn.XLOOKUP(fSales[[#This Row],[SalesRepID]],dSalesRep[SalesRepID],dSalesRep[Region])</f>
        <v>CA</v>
      </c>
    </row>
    <row r="706" spans="36:43" x14ac:dyDescent="0.25">
      <c r="AJ706" s="3">
        <v>45398</v>
      </c>
      <c r="AK706">
        <v>2</v>
      </c>
      <c r="AL706">
        <v>2</v>
      </c>
      <c r="AM706">
        <v>177</v>
      </c>
      <c r="AN706">
        <f>_xlfn.XLOOKUP(fSales[[#This Row],[ProductID]],dProduct[ProductID],dProduct[Price])*fSales[[#This Row],[Units]]</f>
        <v>5301.15</v>
      </c>
      <c r="AO706" t="str">
        <f>_xlfn.XLOOKUP(fSales[[#This Row],[ProductID]],dProduct[ProductID],dProduct[Product])</f>
        <v>Carlota</v>
      </c>
      <c r="AP706" t="str">
        <f>_xlfn.XLOOKUP(fSales[[#This Row],[ProductID]],dProduct[ProductID],dProduct[Supplier])</f>
        <v>Gel Booms</v>
      </c>
      <c r="AQ706" t="str">
        <f>_xlfn.XLOOKUP(fSales[[#This Row],[SalesRepID]],dSalesRep[SalesRepID],dSalesRep[Region])</f>
        <v>CA</v>
      </c>
    </row>
    <row r="707" spans="36:43" x14ac:dyDescent="0.25">
      <c r="AJ707" s="3">
        <v>45425</v>
      </c>
      <c r="AK707">
        <v>2</v>
      </c>
      <c r="AL707">
        <v>2</v>
      </c>
      <c r="AM707">
        <v>58</v>
      </c>
      <c r="AN707">
        <f>_xlfn.XLOOKUP(fSales[[#This Row],[ProductID]],dProduct[ProductID],dProduct[Price])*fSales[[#This Row],[Units]]</f>
        <v>1737.1</v>
      </c>
      <c r="AO707" t="str">
        <f>_xlfn.XLOOKUP(fSales[[#This Row],[ProductID]],dProduct[ProductID],dProduct[Product])</f>
        <v>Carlota</v>
      </c>
      <c r="AP707" t="str">
        <f>_xlfn.XLOOKUP(fSales[[#This Row],[ProductID]],dProduct[ProductID],dProduct[Supplier])</f>
        <v>Gel Booms</v>
      </c>
      <c r="AQ707" t="str">
        <f>_xlfn.XLOOKUP(fSales[[#This Row],[SalesRepID]],dSalesRep[SalesRepID],dSalesRep[Region])</f>
        <v>CA</v>
      </c>
    </row>
    <row r="708" spans="36:43" x14ac:dyDescent="0.25">
      <c r="AJ708" s="3">
        <v>45562</v>
      </c>
      <c r="AK708">
        <v>2</v>
      </c>
      <c r="AL708">
        <v>4</v>
      </c>
      <c r="AM708">
        <v>80</v>
      </c>
      <c r="AN708">
        <f>_xlfn.XLOOKUP(fSales[[#This Row],[ProductID]],dProduct[ProductID],dProduct[Price])*fSales[[#This Row],[Units]]</f>
        <v>2396</v>
      </c>
      <c r="AO708" t="str">
        <f>_xlfn.XLOOKUP(fSales[[#This Row],[ProductID]],dProduct[ProductID],dProduct[Product])</f>
        <v>Carlota</v>
      </c>
      <c r="AP708" t="str">
        <f>_xlfn.XLOOKUP(fSales[[#This Row],[ProductID]],dProduct[ProductID],dProduct[Supplier])</f>
        <v>Gel Booms</v>
      </c>
      <c r="AQ708" t="str">
        <f>_xlfn.XLOOKUP(fSales[[#This Row],[SalesRepID]],dSalesRep[SalesRepID],dSalesRep[Region])</f>
        <v>WA</v>
      </c>
    </row>
    <row r="709" spans="36:43" x14ac:dyDescent="0.25">
      <c r="AJ709" s="3">
        <v>45617</v>
      </c>
      <c r="AK709">
        <v>2</v>
      </c>
      <c r="AL709">
        <v>2</v>
      </c>
      <c r="AM709">
        <v>80</v>
      </c>
      <c r="AN709">
        <f>_xlfn.XLOOKUP(fSales[[#This Row],[ProductID]],dProduct[ProductID],dProduct[Price])*fSales[[#This Row],[Units]]</f>
        <v>2396</v>
      </c>
      <c r="AO709" t="str">
        <f>_xlfn.XLOOKUP(fSales[[#This Row],[ProductID]],dProduct[ProductID],dProduct[Product])</f>
        <v>Carlota</v>
      </c>
      <c r="AP709" t="str">
        <f>_xlfn.XLOOKUP(fSales[[#This Row],[ProductID]],dProduct[ProductID],dProduct[Supplier])</f>
        <v>Gel Booms</v>
      </c>
      <c r="AQ709" t="str">
        <f>_xlfn.XLOOKUP(fSales[[#This Row],[SalesRepID]],dSalesRep[SalesRepID],dSalesRep[Region])</f>
        <v>CA</v>
      </c>
    </row>
    <row r="710" spans="36:43" x14ac:dyDescent="0.25">
      <c r="AJ710" s="3">
        <v>45299</v>
      </c>
      <c r="AK710">
        <v>2</v>
      </c>
      <c r="AL710">
        <v>2</v>
      </c>
      <c r="AM710">
        <v>269</v>
      </c>
      <c r="AN710">
        <f>_xlfn.XLOOKUP(fSales[[#This Row],[ProductID]],dProduct[ProductID],dProduct[Price])*fSales[[#This Row],[Units]]</f>
        <v>8056.55</v>
      </c>
      <c r="AO710" t="str">
        <f>_xlfn.XLOOKUP(fSales[[#This Row],[ProductID]],dProduct[ProductID],dProduct[Product])</f>
        <v>Carlota</v>
      </c>
      <c r="AP710" t="str">
        <f>_xlfn.XLOOKUP(fSales[[#This Row],[ProductID]],dProduct[ProductID],dProduct[Supplier])</f>
        <v>Gel Booms</v>
      </c>
      <c r="AQ710" t="str">
        <f>_xlfn.XLOOKUP(fSales[[#This Row],[SalesRepID]],dSalesRep[SalesRepID],dSalesRep[Region])</f>
        <v>CA</v>
      </c>
    </row>
    <row r="711" spans="36:43" x14ac:dyDescent="0.25">
      <c r="AJ711" s="3">
        <v>45575</v>
      </c>
      <c r="AK711">
        <v>2</v>
      </c>
      <c r="AL711">
        <v>3</v>
      </c>
      <c r="AM711">
        <v>37</v>
      </c>
      <c r="AN711">
        <f>_xlfn.XLOOKUP(fSales[[#This Row],[ProductID]],dProduct[ProductID],dProduct[Price])*fSales[[#This Row],[Units]]</f>
        <v>1108.1499999999999</v>
      </c>
      <c r="AO711" t="str">
        <f>_xlfn.XLOOKUP(fSales[[#This Row],[ProductID]],dProduct[ProductID],dProduct[Product])</f>
        <v>Carlota</v>
      </c>
      <c r="AP711" t="str">
        <f>_xlfn.XLOOKUP(fSales[[#This Row],[ProductID]],dProduct[ProductID],dProduct[Supplier])</f>
        <v>Gel Booms</v>
      </c>
      <c r="AQ711" t="str">
        <f>_xlfn.XLOOKUP(fSales[[#This Row],[SalesRepID]],dSalesRep[SalesRepID],dSalesRep[Region])</f>
        <v>WA</v>
      </c>
    </row>
    <row r="712" spans="36:43" x14ac:dyDescent="0.25">
      <c r="AJ712" s="3">
        <v>45654</v>
      </c>
      <c r="AK712">
        <v>2</v>
      </c>
      <c r="AL712">
        <v>4</v>
      </c>
      <c r="AM712">
        <v>36</v>
      </c>
      <c r="AN712">
        <f>_xlfn.XLOOKUP(fSales[[#This Row],[ProductID]],dProduct[ProductID],dProduct[Price])*fSales[[#This Row],[Units]]</f>
        <v>1078.2</v>
      </c>
      <c r="AO712" t="str">
        <f>_xlfn.XLOOKUP(fSales[[#This Row],[ProductID]],dProduct[ProductID],dProduct[Product])</f>
        <v>Carlota</v>
      </c>
      <c r="AP712" t="str">
        <f>_xlfn.XLOOKUP(fSales[[#This Row],[ProductID]],dProduct[ProductID],dProduct[Supplier])</f>
        <v>Gel Booms</v>
      </c>
      <c r="AQ712" t="str">
        <f>_xlfn.XLOOKUP(fSales[[#This Row],[SalesRepID]],dSalesRep[SalesRepID],dSalesRep[Region])</f>
        <v>WA</v>
      </c>
    </row>
    <row r="713" spans="36:43" x14ac:dyDescent="0.25">
      <c r="AJ713" s="3">
        <v>45403</v>
      </c>
      <c r="AK713">
        <v>4</v>
      </c>
      <c r="AL713">
        <v>2</v>
      </c>
      <c r="AM713">
        <v>4</v>
      </c>
      <c r="AN713">
        <f>_xlfn.XLOOKUP(fSales[[#This Row],[ProductID]],dProduct[ProductID],dProduct[Price])*fSales[[#This Row],[Units]]</f>
        <v>95.8</v>
      </c>
      <c r="AO713" t="str">
        <f>_xlfn.XLOOKUP(fSales[[#This Row],[ProductID]],dProduct[ProductID],dProduct[Product])</f>
        <v>Yanaki</v>
      </c>
      <c r="AP713" t="str">
        <f>_xlfn.XLOOKUP(fSales[[#This Row],[ProductID]],dProduct[ProductID],dProduct[Supplier])</f>
        <v>Colorado Booms</v>
      </c>
      <c r="AQ713" t="str">
        <f>_xlfn.XLOOKUP(fSales[[#This Row],[SalesRepID]],dSalesRep[SalesRepID],dSalesRep[Region])</f>
        <v>CA</v>
      </c>
    </row>
    <row r="714" spans="36:43" x14ac:dyDescent="0.25">
      <c r="AJ714" s="3">
        <v>45624</v>
      </c>
      <c r="AK714">
        <v>2</v>
      </c>
      <c r="AL714">
        <v>2</v>
      </c>
      <c r="AM714">
        <v>94</v>
      </c>
      <c r="AN714">
        <f>_xlfn.XLOOKUP(fSales[[#This Row],[ProductID]],dProduct[ProductID],dProduct[Price])*fSales[[#This Row],[Units]]</f>
        <v>2815.2999999999997</v>
      </c>
      <c r="AO714" t="str">
        <f>_xlfn.XLOOKUP(fSales[[#This Row],[ProductID]],dProduct[ProductID],dProduct[Product])</f>
        <v>Carlota</v>
      </c>
      <c r="AP714" t="str">
        <f>_xlfn.XLOOKUP(fSales[[#This Row],[ProductID]],dProduct[ProductID],dProduct[Supplier])</f>
        <v>Gel Booms</v>
      </c>
      <c r="AQ714" t="str">
        <f>_xlfn.XLOOKUP(fSales[[#This Row],[SalesRepID]],dSalesRep[SalesRepID],dSalesRep[Region])</f>
        <v>CA</v>
      </c>
    </row>
    <row r="715" spans="36:43" x14ac:dyDescent="0.25">
      <c r="AJ715" s="3">
        <v>45650</v>
      </c>
      <c r="AK715">
        <v>1</v>
      </c>
      <c r="AL715">
        <v>4</v>
      </c>
      <c r="AM715">
        <v>4</v>
      </c>
      <c r="AN715">
        <f>_xlfn.XLOOKUP(fSales[[#This Row],[ProductID]],dProduct[ProductID],dProduct[Price])*fSales[[#This Row],[Units]]</f>
        <v>175.8</v>
      </c>
      <c r="AO715" t="str">
        <f>_xlfn.XLOOKUP(fSales[[#This Row],[ProductID]],dProduct[ProductID],dProduct[Product])</f>
        <v>Quad</v>
      </c>
      <c r="AP715" t="str">
        <f>_xlfn.XLOOKUP(fSales[[#This Row],[ProductID]],dProduct[ProductID],dProduct[Supplier])</f>
        <v>Gel Booms</v>
      </c>
      <c r="AQ715" t="str">
        <f>_xlfn.XLOOKUP(fSales[[#This Row],[SalesRepID]],dSalesRep[SalesRepID],dSalesRep[Region])</f>
        <v>WA</v>
      </c>
    </row>
    <row r="716" spans="36:43" x14ac:dyDescent="0.25">
      <c r="AJ716" s="3">
        <v>45651</v>
      </c>
      <c r="AK716">
        <v>3</v>
      </c>
      <c r="AL716">
        <v>2</v>
      </c>
      <c r="AM716">
        <v>64</v>
      </c>
      <c r="AN716">
        <f>_xlfn.XLOOKUP(fSales[[#This Row],[ProductID]],dProduct[ProductID],dProduct[Price])*fSales[[#This Row],[Units]]</f>
        <v>1660.8</v>
      </c>
      <c r="AO716" t="str">
        <f>_xlfn.XLOOKUP(fSales[[#This Row],[ProductID]],dProduct[ProductID],dProduct[Product])</f>
        <v>Aspen</v>
      </c>
      <c r="AP716" t="str">
        <f>_xlfn.XLOOKUP(fSales[[#This Row],[ProductID]],dProduct[ProductID],dProduct[Supplier])</f>
        <v>Colorado Booms</v>
      </c>
      <c r="AQ716" t="str">
        <f>_xlfn.XLOOKUP(fSales[[#This Row],[SalesRepID]],dSalesRep[SalesRepID],dSalesRep[Region])</f>
        <v>CA</v>
      </c>
    </row>
    <row r="717" spans="36:43" x14ac:dyDescent="0.25">
      <c r="AJ717" s="3">
        <v>45520</v>
      </c>
      <c r="AK717">
        <v>2</v>
      </c>
      <c r="AL717">
        <v>1</v>
      </c>
      <c r="AM717">
        <v>2</v>
      </c>
      <c r="AN717">
        <f>_xlfn.XLOOKUP(fSales[[#This Row],[ProductID]],dProduct[ProductID],dProduct[Price])*fSales[[#This Row],[Units]]</f>
        <v>59.9</v>
      </c>
      <c r="AO717" t="str">
        <f>_xlfn.XLOOKUP(fSales[[#This Row],[ProductID]],dProduct[ProductID],dProduct[Product])</f>
        <v>Carlota</v>
      </c>
      <c r="AP717" t="str">
        <f>_xlfn.XLOOKUP(fSales[[#This Row],[ProductID]],dProduct[ProductID],dProduct[Supplier])</f>
        <v>Gel Booms</v>
      </c>
      <c r="AQ717" t="str">
        <f>_xlfn.XLOOKUP(fSales[[#This Row],[SalesRepID]],dSalesRep[SalesRepID],dSalesRep[Region])</f>
        <v>CA</v>
      </c>
    </row>
    <row r="718" spans="36:43" x14ac:dyDescent="0.25">
      <c r="AJ718" s="3">
        <v>45424</v>
      </c>
      <c r="AK718">
        <v>4</v>
      </c>
      <c r="AL718">
        <v>4</v>
      </c>
      <c r="AM718">
        <v>80</v>
      </c>
      <c r="AN718">
        <f>_xlfn.XLOOKUP(fSales[[#This Row],[ProductID]],dProduct[ProductID],dProduct[Price])*fSales[[#This Row],[Units]]</f>
        <v>1916</v>
      </c>
      <c r="AO718" t="str">
        <f>_xlfn.XLOOKUP(fSales[[#This Row],[ProductID]],dProduct[ProductID],dProduct[Product])</f>
        <v>Yanaki</v>
      </c>
      <c r="AP718" t="str">
        <f>_xlfn.XLOOKUP(fSales[[#This Row],[ProductID]],dProduct[ProductID],dProduct[Supplier])</f>
        <v>Colorado Booms</v>
      </c>
      <c r="AQ718" t="str">
        <f>_xlfn.XLOOKUP(fSales[[#This Row],[SalesRepID]],dSalesRep[SalesRepID],dSalesRep[Region])</f>
        <v>WA</v>
      </c>
    </row>
    <row r="719" spans="36:43" x14ac:dyDescent="0.25">
      <c r="AJ719" s="3">
        <v>45401</v>
      </c>
      <c r="AK719">
        <v>2</v>
      </c>
      <c r="AL719">
        <v>1</v>
      </c>
      <c r="AM719">
        <v>155</v>
      </c>
      <c r="AN719">
        <f>_xlfn.XLOOKUP(fSales[[#This Row],[ProductID]],dProduct[ProductID],dProduct[Price])*fSales[[#This Row],[Units]]</f>
        <v>4642.25</v>
      </c>
      <c r="AO719" t="str">
        <f>_xlfn.XLOOKUP(fSales[[#This Row],[ProductID]],dProduct[ProductID],dProduct[Product])</f>
        <v>Carlota</v>
      </c>
      <c r="AP719" t="str">
        <f>_xlfn.XLOOKUP(fSales[[#This Row],[ProductID]],dProduct[ProductID],dProduct[Supplier])</f>
        <v>Gel Booms</v>
      </c>
      <c r="AQ719" t="str">
        <f>_xlfn.XLOOKUP(fSales[[#This Row],[SalesRepID]],dSalesRep[SalesRepID],dSalesRep[Region])</f>
        <v>CA</v>
      </c>
    </row>
    <row r="720" spans="36:43" x14ac:dyDescent="0.25">
      <c r="AJ720" s="3">
        <v>45436</v>
      </c>
      <c r="AK720">
        <v>2</v>
      </c>
      <c r="AL720">
        <v>4</v>
      </c>
      <c r="AM720">
        <v>64</v>
      </c>
      <c r="AN720">
        <f>_xlfn.XLOOKUP(fSales[[#This Row],[ProductID]],dProduct[ProductID],dProduct[Price])*fSales[[#This Row],[Units]]</f>
        <v>1916.8</v>
      </c>
      <c r="AO720" t="str">
        <f>_xlfn.XLOOKUP(fSales[[#This Row],[ProductID]],dProduct[ProductID],dProduct[Product])</f>
        <v>Carlota</v>
      </c>
      <c r="AP720" t="str">
        <f>_xlfn.XLOOKUP(fSales[[#This Row],[ProductID]],dProduct[ProductID],dProduct[Supplier])</f>
        <v>Gel Booms</v>
      </c>
      <c r="AQ720" t="str">
        <f>_xlfn.XLOOKUP(fSales[[#This Row],[SalesRepID]],dSalesRep[SalesRepID],dSalesRep[Region])</f>
        <v>WA</v>
      </c>
    </row>
    <row r="721" spans="36:43" x14ac:dyDescent="0.25">
      <c r="AJ721" s="3">
        <v>45411</v>
      </c>
      <c r="AK721">
        <v>2</v>
      </c>
      <c r="AL721">
        <v>4</v>
      </c>
      <c r="AM721">
        <v>86</v>
      </c>
      <c r="AN721">
        <f>_xlfn.XLOOKUP(fSales[[#This Row],[ProductID]],dProduct[ProductID],dProduct[Price])*fSales[[#This Row],[Units]]</f>
        <v>2575.6999999999998</v>
      </c>
      <c r="AO721" t="str">
        <f>_xlfn.XLOOKUP(fSales[[#This Row],[ProductID]],dProduct[ProductID],dProduct[Product])</f>
        <v>Carlota</v>
      </c>
      <c r="AP721" t="str">
        <f>_xlfn.XLOOKUP(fSales[[#This Row],[ProductID]],dProduct[ProductID],dProduct[Supplier])</f>
        <v>Gel Booms</v>
      </c>
      <c r="AQ721" t="str">
        <f>_xlfn.XLOOKUP(fSales[[#This Row],[SalesRepID]],dSalesRep[SalesRepID],dSalesRep[Region])</f>
        <v>WA</v>
      </c>
    </row>
    <row r="722" spans="36:43" x14ac:dyDescent="0.25">
      <c r="AJ722" s="3">
        <v>45537</v>
      </c>
      <c r="AK722">
        <v>2</v>
      </c>
      <c r="AL722">
        <v>2</v>
      </c>
      <c r="AM722">
        <v>49</v>
      </c>
      <c r="AN722">
        <f>_xlfn.XLOOKUP(fSales[[#This Row],[ProductID]],dProduct[ProductID],dProduct[Price])*fSales[[#This Row],[Units]]</f>
        <v>1467.55</v>
      </c>
      <c r="AO722" t="str">
        <f>_xlfn.XLOOKUP(fSales[[#This Row],[ProductID]],dProduct[ProductID],dProduct[Product])</f>
        <v>Carlota</v>
      </c>
      <c r="AP722" t="str">
        <f>_xlfn.XLOOKUP(fSales[[#This Row],[ProductID]],dProduct[ProductID],dProduct[Supplier])</f>
        <v>Gel Booms</v>
      </c>
      <c r="AQ722" t="str">
        <f>_xlfn.XLOOKUP(fSales[[#This Row],[SalesRepID]],dSalesRep[SalesRepID],dSalesRep[Region])</f>
        <v>CA</v>
      </c>
    </row>
    <row r="723" spans="36:43" x14ac:dyDescent="0.25">
      <c r="AJ723" s="3">
        <v>45654</v>
      </c>
      <c r="AK723">
        <v>2</v>
      </c>
      <c r="AL723">
        <v>4</v>
      </c>
      <c r="AM723">
        <v>153</v>
      </c>
      <c r="AN723">
        <f>_xlfn.XLOOKUP(fSales[[#This Row],[ProductID]],dProduct[ProductID],dProduct[Price])*fSales[[#This Row],[Units]]</f>
        <v>4582.3499999999995</v>
      </c>
      <c r="AO723" t="str">
        <f>_xlfn.XLOOKUP(fSales[[#This Row],[ProductID]],dProduct[ProductID],dProduct[Product])</f>
        <v>Carlota</v>
      </c>
      <c r="AP723" t="str">
        <f>_xlfn.XLOOKUP(fSales[[#This Row],[ProductID]],dProduct[ProductID],dProduct[Supplier])</f>
        <v>Gel Booms</v>
      </c>
      <c r="AQ723" t="str">
        <f>_xlfn.XLOOKUP(fSales[[#This Row],[SalesRepID]],dSalesRep[SalesRepID],dSalesRep[Region])</f>
        <v>WA</v>
      </c>
    </row>
    <row r="724" spans="36:43" x14ac:dyDescent="0.25">
      <c r="AJ724" s="3">
        <v>45618</v>
      </c>
      <c r="AK724">
        <v>2</v>
      </c>
      <c r="AL724">
        <v>1</v>
      </c>
      <c r="AM724">
        <v>110</v>
      </c>
      <c r="AN724">
        <f>_xlfn.XLOOKUP(fSales[[#This Row],[ProductID]],dProduct[ProductID],dProduct[Price])*fSales[[#This Row],[Units]]</f>
        <v>3294.5</v>
      </c>
      <c r="AO724" t="str">
        <f>_xlfn.XLOOKUP(fSales[[#This Row],[ProductID]],dProduct[ProductID],dProduct[Product])</f>
        <v>Carlota</v>
      </c>
      <c r="AP724" t="str">
        <f>_xlfn.XLOOKUP(fSales[[#This Row],[ProductID]],dProduct[ProductID],dProduct[Supplier])</f>
        <v>Gel Booms</v>
      </c>
      <c r="AQ724" t="str">
        <f>_xlfn.XLOOKUP(fSales[[#This Row],[SalesRepID]],dSalesRep[SalesRepID],dSalesRep[Region])</f>
        <v>CA</v>
      </c>
    </row>
    <row r="725" spans="36:43" x14ac:dyDescent="0.25">
      <c r="AJ725" s="3">
        <v>45609</v>
      </c>
      <c r="AK725">
        <v>3</v>
      </c>
      <c r="AL725">
        <v>2</v>
      </c>
      <c r="AM725">
        <v>291</v>
      </c>
      <c r="AN725">
        <f>_xlfn.XLOOKUP(fSales[[#This Row],[ProductID]],dProduct[ProductID],dProduct[Price])*fSales[[#This Row],[Units]]</f>
        <v>7551.45</v>
      </c>
      <c r="AO725" t="str">
        <f>_xlfn.XLOOKUP(fSales[[#This Row],[ProductID]],dProduct[ProductID],dProduct[Product])</f>
        <v>Aspen</v>
      </c>
      <c r="AP725" t="str">
        <f>_xlfn.XLOOKUP(fSales[[#This Row],[ProductID]],dProduct[ProductID],dProduct[Supplier])</f>
        <v>Colorado Booms</v>
      </c>
      <c r="AQ725" t="str">
        <f>_xlfn.XLOOKUP(fSales[[#This Row],[SalesRepID]],dSalesRep[SalesRepID],dSalesRep[Region])</f>
        <v>CA</v>
      </c>
    </row>
    <row r="726" spans="36:43" x14ac:dyDescent="0.25">
      <c r="AJ726" s="3">
        <v>45612</v>
      </c>
      <c r="AK726">
        <v>2</v>
      </c>
      <c r="AL726">
        <v>4</v>
      </c>
      <c r="AM726">
        <v>131</v>
      </c>
      <c r="AN726">
        <f>_xlfn.XLOOKUP(fSales[[#This Row],[ProductID]],dProduct[ProductID],dProduct[Price])*fSales[[#This Row],[Units]]</f>
        <v>3923.45</v>
      </c>
      <c r="AO726" t="str">
        <f>_xlfn.XLOOKUP(fSales[[#This Row],[ProductID]],dProduct[ProductID],dProduct[Product])</f>
        <v>Carlota</v>
      </c>
      <c r="AP726" t="str">
        <f>_xlfn.XLOOKUP(fSales[[#This Row],[ProductID]],dProduct[ProductID],dProduct[Supplier])</f>
        <v>Gel Booms</v>
      </c>
      <c r="AQ726" t="str">
        <f>_xlfn.XLOOKUP(fSales[[#This Row],[SalesRepID]],dSalesRep[SalesRepID],dSalesRep[Region])</f>
        <v>WA</v>
      </c>
    </row>
    <row r="727" spans="36:43" x14ac:dyDescent="0.25">
      <c r="AJ727" s="3">
        <v>45630</v>
      </c>
      <c r="AK727">
        <v>2</v>
      </c>
      <c r="AL727">
        <v>4</v>
      </c>
      <c r="AM727">
        <v>87</v>
      </c>
      <c r="AN727">
        <f>_xlfn.XLOOKUP(fSales[[#This Row],[ProductID]],dProduct[ProductID],dProduct[Price])*fSales[[#This Row],[Units]]</f>
        <v>2605.65</v>
      </c>
      <c r="AO727" t="str">
        <f>_xlfn.XLOOKUP(fSales[[#This Row],[ProductID]],dProduct[ProductID],dProduct[Product])</f>
        <v>Carlota</v>
      </c>
      <c r="AP727" t="str">
        <f>_xlfn.XLOOKUP(fSales[[#This Row],[ProductID]],dProduct[ProductID],dProduct[Supplier])</f>
        <v>Gel Booms</v>
      </c>
      <c r="AQ727" t="str">
        <f>_xlfn.XLOOKUP(fSales[[#This Row],[SalesRepID]],dSalesRep[SalesRepID],dSalesRep[Region])</f>
        <v>WA</v>
      </c>
    </row>
    <row r="728" spans="36:43" x14ac:dyDescent="0.25">
      <c r="AJ728" s="3">
        <v>45600</v>
      </c>
      <c r="AK728">
        <v>3</v>
      </c>
      <c r="AL728">
        <v>4</v>
      </c>
      <c r="AM728">
        <v>112</v>
      </c>
      <c r="AN728">
        <f>_xlfn.XLOOKUP(fSales[[#This Row],[ProductID]],dProduct[ProductID],dProduct[Price])*fSales[[#This Row],[Units]]</f>
        <v>2906.4</v>
      </c>
      <c r="AO728" t="str">
        <f>_xlfn.XLOOKUP(fSales[[#This Row],[ProductID]],dProduct[ProductID],dProduct[Product])</f>
        <v>Aspen</v>
      </c>
      <c r="AP728" t="str">
        <f>_xlfn.XLOOKUP(fSales[[#This Row],[ProductID]],dProduct[ProductID],dProduct[Supplier])</f>
        <v>Colorado Booms</v>
      </c>
      <c r="AQ728" t="str">
        <f>_xlfn.XLOOKUP(fSales[[#This Row],[SalesRepID]],dSalesRep[SalesRepID],dSalesRep[Region])</f>
        <v>WA</v>
      </c>
    </row>
    <row r="729" spans="36:43" x14ac:dyDescent="0.25">
      <c r="AJ729" s="3">
        <v>45589</v>
      </c>
      <c r="AK729">
        <v>1</v>
      </c>
      <c r="AL729">
        <v>2</v>
      </c>
      <c r="AM729">
        <v>83</v>
      </c>
      <c r="AN729">
        <f>_xlfn.XLOOKUP(fSales[[#This Row],[ProductID]],dProduct[ProductID],dProduct[Price])*fSales[[#This Row],[Units]]</f>
        <v>3647.8500000000004</v>
      </c>
      <c r="AO729" t="str">
        <f>_xlfn.XLOOKUP(fSales[[#This Row],[ProductID]],dProduct[ProductID],dProduct[Product])</f>
        <v>Quad</v>
      </c>
      <c r="AP729" t="str">
        <f>_xlfn.XLOOKUP(fSales[[#This Row],[ProductID]],dProduct[ProductID],dProduct[Supplier])</f>
        <v>Gel Booms</v>
      </c>
      <c r="AQ729" t="str">
        <f>_xlfn.XLOOKUP(fSales[[#This Row],[SalesRepID]],dSalesRep[SalesRepID],dSalesRep[Region])</f>
        <v>CA</v>
      </c>
    </row>
    <row r="730" spans="36:43" x14ac:dyDescent="0.25">
      <c r="AJ730" s="3">
        <v>45582</v>
      </c>
      <c r="AK730">
        <v>2</v>
      </c>
      <c r="AL730">
        <v>2</v>
      </c>
      <c r="AM730">
        <v>4</v>
      </c>
      <c r="AN730">
        <f>_xlfn.XLOOKUP(fSales[[#This Row],[ProductID]],dProduct[ProductID],dProduct[Price])*fSales[[#This Row],[Units]]</f>
        <v>119.8</v>
      </c>
      <c r="AO730" t="str">
        <f>_xlfn.XLOOKUP(fSales[[#This Row],[ProductID]],dProduct[ProductID],dProduct[Product])</f>
        <v>Carlota</v>
      </c>
      <c r="AP730" t="str">
        <f>_xlfn.XLOOKUP(fSales[[#This Row],[ProductID]],dProduct[ProductID],dProduct[Supplier])</f>
        <v>Gel Booms</v>
      </c>
      <c r="AQ730" t="str">
        <f>_xlfn.XLOOKUP(fSales[[#This Row],[SalesRepID]],dSalesRep[SalesRepID],dSalesRep[Region])</f>
        <v>CA</v>
      </c>
    </row>
    <row r="731" spans="36:43" x14ac:dyDescent="0.25">
      <c r="AJ731" s="3">
        <v>45638</v>
      </c>
      <c r="AK731">
        <v>3</v>
      </c>
      <c r="AL731">
        <v>2</v>
      </c>
      <c r="AM731">
        <v>102</v>
      </c>
      <c r="AN731">
        <f>_xlfn.XLOOKUP(fSales[[#This Row],[ProductID]],dProduct[ProductID],dProduct[Price])*fSales[[#This Row],[Units]]</f>
        <v>2646.9</v>
      </c>
      <c r="AO731" t="str">
        <f>_xlfn.XLOOKUP(fSales[[#This Row],[ProductID]],dProduct[ProductID],dProduct[Product])</f>
        <v>Aspen</v>
      </c>
      <c r="AP731" t="str">
        <f>_xlfn.XLOOKUP(fSales[[#This Row],[ProductID]],dProduct[ProductID],dProduct[Supplier])</f>
        <v>Colorado Booms</v>
      </c>
      <c r="AQ731" t="str">
        <f>_xlfn.XLOOKUP(fSales[[#This Row],[SalesRepID]],dSalesRep[SalesRepID],dSalesRep[Region])</f>
        <v>CA</v>
      </c>
    </row>
    <row r="732" spans="36:43" x14ac:dyDescent="0.25">
      <c r="AJ732" s="3">
        <v>45595</v>
      </c>
      <c r="AK732">
        <v>2</v>
      </c>
      <c r="AL732">
        <v>4</v>
      </c>
      <c r="AM732">
        <v>6</v>
      </c>
      <c r="AN732">
        <f>_xlfn.XLOOKUP(fSales[[#This Row],[ProductID]],dProduct[ProductID],dProduct[Price])*fSales[[#This Row],[Units]]</f>
        <v>179.7</v>
      </c>
      <c r="AO732" t="str">
        <f>_xlfn.XLOOKUP(fSales[[#This Row],[ProductID]],dProduct[ProductID],dProduct[Product])</f>
        <v>Carlota</v>
      </c>
      <c r="AP732" t="str">
        <f>_xlfn.XLOOKUP(fSales[[#This Row],[ProductID]],dProduct[ProductID],dProduct[Supplier])</f>
        <v>Gel Booms</v>
      </c>
      <c r="AQ732" t="str">
        <f>_xlfn.XLOOKUP(fSales[[#This Row],[SalesRepID]],dSalesRep[SalesRepID],dSalesRep[Region])</f>
        <v>WA</v>
      </c>
    </row>
    <row r="733" spans="36:43" x14ac:dyDescent="0.25">
      <c r="AJ733" s="3">
        <v>45502</v>
      </c>
      <c r="AK733">
        <v>2</v>
      </c>
      <c r="AL733">
        <v>4</v>
      </c>
      <c r="AM733">
        <v>92</v>
      </c>
      <c r="AN733">
        <f>_xlfn.XLOOKUP(fSales[[#This Row],[ProductID]],dProduct[ProductID],dProduct[Price])*fSales[[#This Row],[Units]]</f>
        <v>2755.4</v>
      </c>
      <c r="AO733" t="str">
        <f>_xlfn.XLOOKUP(fSales[[#This Row],[ProductID]],dProduct[ProductID],dProduct[Product])</f>
        <v>Carlota</v>
      </c>
      <c r="AP733" t="str">
        <f>_xlfn.XLOOKUP(fSales[[#This Row],[ProductID]],dProduct[ProductID],dProduct[Supplier])</f>
        <v>Gel Booms</v>
      </c>
      <c r="AQ733" t="str">
        <f>_xlfn.XLOOKUP(fSales[[#This Row],[SalesRepID]],dSalesRep[SalesRepID],dSalesRep[Region])</f>
        <v>WA</v>
      </c>
    </row>
    <row r="734" spans="36:43" x14ac:dyDescent="0.25">
      <c r="AJ734" s="3">
        <v>45434</v>
      </c>
      <c r="AK734">
        <v>2</v>
      </c>
      <c r="AL734">
        <v>4</v>
      </c>
      <c r="AM734">
        <v>121</v>
      </c>
      <c r="AN734">
        <f>_xlfn.XLOOKUP(fSales[[#This Row],[ProductID]],dProduct[ProductID],dProduct[Price])*fSales[[#This Row],[Units]]</f>
        <v>3623.95</v>
      </c>
      <c r="AO734" t="str">
        <f>_xlfn.XLOOKUP(fSales[[#This Row],[ProductID]],dProduct[ProductID],dProduct[Product])</f>
        <v>Carlota</v>
      </c>
      <c r="AP734" t="str">
        <f>_xlfn.XLOOKUP(fSales[[#This Row],[ProductID]],dProduct[ProductID],dProduct[Supplier])</f>
        <v>Gel Booms</v>
      </c>
      <c r="AQ734" t="str">
        <f>_xlfn.XLOOKUP(fSales[[#This Row],[SalesRepID]],dSalesRep[SalesRepID],dSalesRep[Region])</f>
        <v>WA</v>
      </c>
    </row>
    <row r="735" spans="36:43" x14ac:dyDescent="0.25">
      <c r="AJ735" s="3">
        <v>45536</v>
      </c>
      <c r="AK735">
        <v>2</v>
      </c>
      <c r="AL735">
        <v>2</v>
      </c>
      <c r="AM735">
        <v>122</v>
      </c>
      <c r="AN735">
        <f>_xlfn.XLOOKUP(fSales[[#This Row],[ProductID]],dProduct[ProductID],dProduct[Price])*fSales[[#This Row],[Units]]</f>
        <v>3653.9</v>
      </c>
      <c r="AO735" t="str">
        <f>_xlfn.XLOOKUP(fSales[[#This Row],[ProductID]],dProduct[ProductID],dProduct[Product])</f>
        <v>Carlota</v>
      </c>
      <c r="AP735" t="str">
        <f>_xlfn.XLOOKUP(fSales[[#This Row],[ProductID]],dProduct[ProductID],dProduct[Supplier])</f>
        <v>Gel Booms</v>
      </c>
      <c r="AQ735" t="str">
        <f>_xlfn.XLOOKUP(fSales[[#This Row],[SalesRepID]],dSalesRep[SalesRepID],dSalesRep[Region])</f>
        <v>CA</v>
      </c>
    </row>
    <row r="736" spans="36:43" x14ac:dyDescent="0.25">
      <c r="AJ736" s="3">
        <v>45379</v>
      </c>
      <c r="AK736">
        <v>2</v>
      </c>
      <c r="AL736">
        <v>2</v>
      </c>
      <c r="AM736">
        <v>80</v>
      </c>
      <c r="AN736">
        <f>_xlfn.XLOOKUP(fSales[[#This Row],[ProductID]],dProduct[ProductID],dProduct[Price])*fSales[[#This Row],[Units]]</f>
        <v>2396</v>
      </c>
      <c r="AO736" t="str">
        <f>_xlfn.XLOOKUP(fSales[[#This Row],[ProductID]],dProduct[ProductID],dProduct[Product])</f>
        <v>Carlota</v>
      </c>
      <c r="AP736" t="str">
        <f>_xlfn.XLOOKUP(fSales[[#This Row],[ProductID]],dProduct[ProductID],dProduct[Supplier])</f>
        <v>Gel Booms</v>
      </c>
      <c r="AQ736" t="str">
        <f>_xlfn.XLOOKUP(fSales[[#This Row],[SalesRepID]],dSalesRep[SalesRepID],dSalesRep[Region])</f>
        <v>CA</v>
      </c>
    </row>
    <row r="737" spans="36:43" x14ac:dyDescent="0.25">
      <c r="AJ737" s="3">
        <v>45512</v>
      </c>
      <c r="AK737">
        <v>3</v>
      </c>
      <c r="AL737">
        <v>3</v>
      </c>
      <c r="AM737">
        <v>97</v>
      </c>
      <c r="AN737">
        <f>_xlfn.XLOOKUP(fSales[[#This Row],[ProductID]],dProduct[ProductID],dProduct[Price])*fSales[[#This Row],[Units]]</f>
        <v>2517.15</v>
      </c>
      <c r="AO737" t="str">
        <f>_xlfn.XLOOKUP(fSales[[#This Row],[ProductID]],dProduct[ProductID],dProduct[Product])</f>
        <v>Aspen</v>
      </c>
      <c r="AP737" t="str">
        <f>_xlfn.XLOOKUP(fSales[[#This Row],[ProductID]],dProduct[ProductID],dProduct[Supplier])</f>
        <v>Colorado Booms</v>
      </c>
      <c r="AQ737" t="str">
        <f>_xlfn.XLOOKUP(fSales[[#This Row],[SalesRepID]],dSalesRep[SalesRepID],dSalesRep[Region])</f>
        <v>WA</v>
      </c>
    </row>
    <row r="738" spans="36:43" x14ac:dyDescent="0.25">
      <c r="AJ738" s="3">
        <v>45607</v>
      </c>
      <c r="AK738">
        <v>2</v>
      </c>
      <c r="AL738">
        <v>1</v>
      </c>
      <c r="AM738">
        <v>91</v>
      </c>
      <c r="AN738">
        <f>_xlfn.XLOOKUP(fSales[[#This Row],[ProductID]],dProduct[ProductID],dProduct[Price])*fSales[[#This Row],[Units]]</f>
        <v>2725.45</v>
      </c>
      <c r="AO738" t="str">
        <f>_xlfn.XLOOKUP(fSales[[#This Row],[ProductID]],dProduct[ProductID],dProduct[Product])</f>
        <v>Carlota</v>
      </c>
      <c r="AP738" t="str">
        <f>_xlfn.XLOOKUP(fSales[[#This Row],[ProductID]],dProduct[ProductID],dProduct[Supplier])</f>
        <v>Gel Booms</v>
      </c>
      <c r="AQ738" t="str">
        <f>_xlfn.XLOOKUP(fSales[[#This Row],[SalesRepID]],dSalesRep[SalesRepID],dSalesRep[Region])</f>
        <v>CA</v>
      </c>
    </row>
    <row r="739" spans="36:43" x14ac:dyDescent="0.25">
      <c r="AJ739" s="3">
        <v>45458</v>
      </c>
      <c r="AK739">
        <v>2</v>
      </c>
      <c r="AL739">
        <v>2</v>
      </c>
      <c r="AM739">
        <v>2</v>
      </c>
      <c r="AN739">
        <f>_xlfn.XLOOKUP(fSales[[#This Row],[ProductID]],dProduct[ProductID],dProduct[Price])*fSales[[#This Row],[Units]]</f>
        <v>59.9</v>
      </c>
      <c r="AO739" t="str">
        <f>_xlfn.XLOOKUP(fSales[[#This Row],[ProductID]],dProduct[ProductID],dProduct[Product])</f>
        <v>Carlota</v>
      </c>
      <c r="AP739" t="str">
        <f>_xlfn.XLOOKUP(fSales[[#This Row],[ProductID]],dProduct[ProductID],dProduct[Supplier])</f>
        <v>Gel Booms</v>
      </c>
      <c r="AQ739" t="str">
        <f>_xlfn.XLOOKUP(fSales[[#This Row],[SalesRepID]],dSalesRep[SalesRepID],dSalesRep[Region])</f>
        <v>CA</v>
      </c>
    </row>
    <row r="740" spans="36:43" x14ac:dyDescent="0.25">
      <c r="AJ740" s="3">
        <v>45584</v>
      </c>
      <c r="AK740">
        <v>3</v>
      </c>
      <c r="AL740">
        <v>2</v>
      </c>
      <c r="AM740">
        <v>1</v>
      </c>
      <c r="AN740">
        <f>_xlfn.XLOOKUP(fSales[[#This Row],[ProductID]],dProduct[ProductID],dProduct[Price])*fSales[[#This Row],[Units]]</f>
        <v>25.95</v>
      </c>
      <c r="AO740" t="str">
        <f>_xlfn.XLOOKUP(fSales[[#This Row],[ProductID]],dProduct[ProductID],dProduct[Product])</f>
        <v>Aspen</v>
      </c>
      <c r="AP740" t="str">
        <f>_xlfn.XLOOKUP(fSales[[#This Row],[ProductID]],dProduct[ProductID],dProduct[Supplier])</f>
        <v>Colorado Booms</v>
      </c>
      <c r="AQ740" t="str">
        <f>_xlfn.XLOOKUP(fSales[[#This Row],[SalesRepID]],dSalesRep[SalesRepID],dSalesRep[Region])</f>
        <v>CA</v>
      </c>
    </row>
    <row r="741" spans="36:43" x14ac:dyDescent="0.25">
      <c r="AJ741" s="3">
        <v>45611</v>
      </c>
      <c r="AK741">
        <v>2</v>
      </c>
      <c r="AL741">
        <v>4</v>
      </c>
      <c r="AM741">
        <v>68</v>
      </c>
      <c r="AN741">
        <f>_xlfn.XLOOKUP(fSales[[#This Row],[ProductID]],dProduct[ProductID],dProduct[Price])*fSales[[#This Row],[Units]]</f>
        <v>2036.6</v>
      </c>
      <c r="AO741" t="str">
        <f>_xlfn.XLOOKUP(fSales[[#This Row],[ProductID]],dProduct[ProductID],dProduct[Product])</f>
        <v>Carlota</v>
      </c>
      <c r="AP741" t="str">
        <f>_xlfn.XLOOKUP(fSales[[#This Row],[ProductID]],dProduct[ProductID],dProduct[Supplier])</f>
        <v>Gel Booms</v>
      </c>
      <c r="AQ741" t="str">
        <f>_xlfn.XLOOKUP(fSales[[#This Row],[SalesRepID]],dSalesRep[SalesRepID],dSalesRep[Region])</f>
        <v>WA</v>
      </c>
    </row>
    <row r="742" spans="36:43" x14ac:dyDescent="0.25">
      <c r="AJ742" s="3">
        <v>45632</v>
      </c>
      <c r="AK742">
        <v>4</v>
      </c>
      <c r="AL742">
        <v>2</v>
      </c>
      <c r="AM742">
        <v>1</v>
      </c>
      <c r="AN742">
        <f>_xlfn.XLOOKUP(fSales[[#This Row],[ProductID]],dProduct[ProductID],dProduct[Price])*fSales[[#This Row],[Units]]</f>
        <v>23.95</v>
      </c>
      <c r="AO742" t="str">
        <f>_xlfn.XLOOKUP(fSales[[#This Row],[ProductID]],dProduct[ProductID],dProduct[Product])</f>
        <v>Yanaki</v>
      </c>
      <c r="AP742" t="str">
        <f>_xlfn.XLOOKUP(fSales[[#This Row],[ProductID]],dProduct[ProductID],dProduct[Supplier])</f>
        <v>Colorado Booms</v>
      </c>
      <c r="AQ742" t="str">
        <f>_xlfn.XLOOKUP(fSales[[#This Row],[SalesRepID]],dSalesRep[SalesRepID],dSalesRep[Region])</f>
        <v>CA</v>
      </c>
    </row>
    <row r="743" spans="36:43" x14ac:dyDescent="0.25">
      <c r="AJ743" s="3">
        <v>45610</v>
      </c>
      <c r="AK743">
        <v>3</v>
      </c>
      <c r="AL743">
        <v>4</v>
      </c>
      <c r="AM743">
        <v>6</v>
      </c>
      <c r="AN743">
        <f>_xlfn.XLOOKUP(fSales[[#This Row],[ProductID]],dProduct[ProductID],dProduct[Price])*fSales[[#This Row],[Units]]</f>
        <v>155.69999999999999</v>
      </c>
      <c r="AO743" t="str">
        <f>_xlfn.XLOOKUP(fSales[[#This Row],[ProductID]],dProduct[ProductID],dProduct[Product])</f>
        <v>Aspen</v>
      </c>
      <c r="AP743" t="str">
        <f>_xlfn.XLOOKUP(fSales[[#This Row],[ProductID]],dProduct[ProductID],dProduct[Supplier])</f>
        <v>Colorado Booms</v>
      </c>
      <c r="AQ743" t="str">
        <f>_xlfn.XLOOKUP(fSales[[#This Row],[SalesRepID]],dSalesRep[SalesRepID],dSalesRep[Region])</f>
        <v>WA</v>
      </c>
    </row>
    <row r="744" spans="36:43" x14ac:dyDescent="0.25">
      <c r="AJ744" s="3">
        <v>45564</v>
      </c>
      <c r="AK744">
        <v>4</v>
      </c>
      <c r="AL744">
        <v>2</v>
      </c>
      <c r="AM744">
        <v>56</v>
      </c>
      <c r="AN744">
        <f>_xlfn.XLOOKUP(fSales[[#This Row],[ProductID]],dProduct[ProductID],dProduct[Price])*fSales[[#This Row],[Units]]</f>
        <v>1341.2</v>
      </c>
      <c r="AO744" t="str">
        <f>_xlfn.XLOOKUP(fSales[[#This Row],[ProductID]],dProduct[ProductID],dProduct[Product])</f>
        <v>Yanaki</v>
      </c>
      <c r="AP744" t="str">
        <f>_xlfn.XLOOKUP(fSales[[#This Row],[ProductID]],dProduct[ProductID],dProduct[Supplier])</f>
        <v>Colorado Booms</v>
      </c>
      <c r="AQ744" t="str">
        <f>_xlfn.XLOOKUP(fSales[[#This Row],[SalesRepID]],dSalesRep[SalesRepID],dSalesRep[Region])</f>
        <v>CA</v>
      </c>
    </row>
    <row r="745" spans="36:43" x14ac:dyDescent="0.25">
      <c r="AJ745" s="3">
        <v>45532</v>
      </c>
      <c r="AK745">
        <v>2</v>
      </c>
      <c r="AL745">
        <v>4</v>
      </c>
      <c r="AM745">
        <v>149</v>
      </c>
      <c r="AN745">
        <f>_xlfn.XLOOKUP(fSales[[#This Row],[ProductID]],dProduct[ProductID],dProduct[Price])*fSales[[#This Row],[Units]]</f>
        <v>4462.55</v>
      </c>
      <c r="AO745" t="str">
        <f>_xlfn.XLOOKUP(fSales[[#This Row],[ProductID]],dProduct[ProductID],dProduct[Product])</f>
        <v>Carlota</v>
      </c>
      <c r="AP745" t="str">
        <f>_xlfn.XLOOKUP(fSales[[#This Row],[ProductID]],dProduct[ProductID],dProduct[Supplier])</f>
        <v>Gel Booms</v>
      </c>
      <c r="AQ745" t="str">
        <f>_xlfn.XLOOKUP(fSales[[#This Row],[SalesRepID]],dSalesRep[SalesRepID],dSalesRep[Region])</f>
        <v>WA</v>
      </c>
    </row>
    <row r="746" spans="36:43" x14ac:dyDescent="0.25">
      <c r="AJ746" s="3">
        <v>45399</v>
      </c>
      <c r="AK746">
        <v>2</v>
      </c>
      <c r="AL746">
        <v>1</v>
      </c>
      <c r="AM746">
        <v>3</v>
      </c>
      <c r="AN746">
        <f>_xlfn.XLOOKUP(fSales[[#This Row],[ProductID]],dProduct[ProductID],dProduct[Price])*fSales[[#This Row],[Units]]</f>
        <v>89.85</v>
      </c>
      <c r="AO746" t="str">
        <f>_xlfn.XLOOKUP(fSales[[#This Row],[ProductID]],dProduct[ProductID],dProduct[Product])</f>
        <v>Carlota</v>
      </c>
      <c r="AP746" t="str">
        <f>_xlfn.XLOOKUP(fSales[[#This Row],[ProductID]],dProduct[ProductID],dProduct[Supplier])</f>
        <v>Gel Booms</v>
      </c>
      <c r="AQ746" t="str">
        <f>_xlfn.XLOOKUP(fSales[[#This Row],[SalesRepID]],dSalesRep[SalesRepID],dSalesRep[Region])</f>
        <v>CA</v>
      </c>
    </row>
    <row r="747" spans="36:43" x14ac:dyDescent="0.25">
      <c r="AJ747" s="3">
        <v>45566</v>
      </c>
      <c r="AK747">
        <v>2</v>
      </c>
      <c r="AL747">
        <v>4</v>
      </c>
      <c r="AM747">
        <v>3</v>
      </c>
      <c r="AN747">
        <f>_xlfn.XLOOKUP(fSales[[#This Row],[ProductID]],dProduct[ProductID],dProduct[Price])*fSales[[#This Row],[Units]]</f>
        <v>89.85</v>
      </c>
      <c r="AO747" t="str">
        <f>_xlfn.XLOOKUP(fSales[[#This Row],[ProductID]],dProduct[ProductID],dProduct[Product])</f>
        <v>Carlota</v>
      </c>
      <c r="AP747" t="str">
        <f>_xlfn.XLOOKUP(fSales[[#This Row],[ProductID]],dProduct[ProductID],dProduct[Supplier])</f>
        <v>Gel Booms</v>
      </c>
      <c r="AQ747" t="str">
        <f>_xlfn.XLOOKUP(fSales[[#This Row],[SalesRepID]],dSalesRep[SalesRepID],dSalesRep[Region])</f>
        <v>WA</v>
      </c>
    </row>
    <row r="748" spans="36:43" x14ac:dyDescent="0.25">
      <c r="AJ748" s="3">
        <v>45596</v>
      </c>
      <c r="AK748">
        <v>1</v>
      </c>
      <c r="AL748">
        <v>4</v>
      </c>
      <c r="AM748">
        <v>1</v>
      </c>
      <c r="AN748">
        <f>_xlfn.XLOOKUP(fSales[[#This Row],[ProductID]],dProduct[ProductID],dProduct[Price])*fSales[[#This Row],[Units]]</f>
        <v>43.95</v>
      </c>
      <c r="AO748" t="str">
        <f>_xlfn.XLOOKUP(fSales[[#This Row],[ProductID]],dProduct[ProductID],dProduct[Product])</f>
        <v>Quad</v>
      </c>
      <c r="AP748" t="str">
        <f>_xlfn.XLOOKUP(fSales[[#This Row],[ProductID]],dProduct[ProductID],dProduct[Supplier])</f>
        <v>Gel Booms</v>
      </c>
      <c r="AQ748" t="str">
        <f>_xlfn.XLOOKUP(fSales[[#This Row],[SalesRepID]],dSalesRep[SalesRepID],dSalesRep[Region])</f>
        <v>WA</v>
      </c>
    </row>
    <row r="749" spans="36:43" x14ac:dyDescent="0.25">
      <c r="AJ749" s="3">
        <v>45594</v>
      </c>
      <c r="AK749">
        <v>3</v>
      </c>
      <c r="AL749">
        <v>2</v>
      </c>
      <c r="AM749">
        <v>94</v>
      </c>
      <c r="AN749">
        <f>_xlfn.XLOOKUP(fSales[[#This Row],[ProductID]],dProduct[ProductID],dProduct[Price])*fSales[[#This Row],[Units]]</f>
        <v>2439.2999999999997</v>
      </c>
      <c r="AO749" t="str">
        <f>_xlfn.XLOOKUP(fSales[[#This Row],[ProductID]],dProduct[ProductID],dProduct[Product])</f>
        <v>Aspen</v>
      </c>
      <c r="AP749" t="str">
        <f>_xlfn.XLOOKUP(fSales[[#This Row],[ProductID]],dProduct[ProductID],dProduct[Supplier])</f>
        <v>Colorado Booms</v>
      </c>
      <c r="AQ749" t="str">
        <f>_xlfn.XLOOKUP(fSales[[#This Row],[SalesRepID]],dSalesRep[SalesRepID],dSalesRep[Region])</f>
        <v>CA</v>
      </c>
    </row>
    <row r="750" spans="36:43" x14ac:dyDescent="0.25">
      <c r="AJ750" s="3">
        <v>45307</v>
      </c>
      <c r="AK750">
        <v>2</v>
      </c>
      <c r="AL750">
        <v>2</v>
      </c>
      <c r="AM750">
        <v>247</v>
      </c>
      <c r="AN750">
        <f>_xlfn.XLOOKUP(fSales[[#This Row],[ProductID]],dProduct[ProductID],dProduct[Price])*fSales[[#This Row],[Units]]</f>
        <v>7397.65</v>
      </c>
      <c r="AO750" t="str">
        <f>_xlfn.XLOOKUP(fSales[[#This Row],[ProductID]],dProduct[ProductID],dProduct[Product])</f>
        <v>Carlota</v>
      </c>
      <c r="AP750" t="str">
        <f>_xlfn.XLOOKUP(fSales[[#This Row],[ProductID]],dProduct[ProductID],dProduct[Supplier])</f>
        <v>Gel Booms</v>
      </c>
      <c r="AQ750" t="str">
        <f>_xlfn.XLOOKUP(fSales[[#This Row],[SalesRepID]],dSalesRep[SalesRepID],dSalesRep[Region])</f>
        <v>CA</v>
      </c>
    </row>
    <row r="751" spans="36:43" x14ac:dyDescent="0.25">
      <c r="AJ751" s="3">
        <v>45451</v>
      </c>
      <c r="AK751">
        <v>2</v>
      </c>
      <c r="AL751">
        <v>2</v>
      </c>
      <c r="AM751">
        <v>73</v>
      </c>
      <c r="AN751">
        <f>_xlfn.XLOOKUP(fSales[[#This Row],[ProductID]],dProduct[ProductID],dProduct[Price])*fSales[[#This Row],[Units]]</f>
        <v>2186.35</v>
      </c>
      <c r="AO751" t="str">
        <f>_xlfn.XLOOKUP(fSales[[#This Row],[ProductID]],dProduct[ProductID],dProduct[Product])</f>
        <v>Carlota</v>
      </c>
      <c r="AP751" t="str">
        <f>_xlfn.XLOOKUP(fSales[[#This Row],[ProductID]],dProduct[ProductID],dProduct[Supplier])</f>
        <v>Gel Booms</v>
      </c>
      <c r="AQ751" t="str">
        <f>_xlfn.XLOOKUP(fSales[[#This Row],[SalesRepID]],dSalesRep[SalesRepID],dSalesRep[Region])</f>
        <v>CA</v>
      </c>
    </row>
    <row r="752" spans="36:43" x14ac:dyDescent="0.25">
      <c r="AJ752" s="3">
        <v>45649</v>
      </c>
      <c r="AK752">
        <v>3</v>
      </c>
      <c r="AL752">
        <v>2</v>
      </c>
      <c r="AM752">
        <v>40</v>
      </c>
      <c r="AN752">
        <f>_xlfn.XLOOKUP(fSales[[#This Row],[ProductID]],dProduct[ProductID],dProduct[Price])*fSales[[#This Row],[Units]]</f>
        <v>1038</v>
      </c>
      <c r="AO752" t="str">
        <f>_xlfn.XLOOKUP(fSales[[#This Row],[ProductID]],dProduct[ProductID],dProduct[Product])</f>
        <v>Aspen</v>
      </c>
      <c r="AP752" t="str">
        <f>_xlfn.XLOOKUP(fSales[[#This Row],[ProductID]],dProduct[ProductID],dProduct[Supplier])</f>
        <v>Colorado Booms</v>
      </c>
      <c r="AQ752" t="str">
        <f>_xlfn.XLOOKUP(fSales[[#This Row],[SalesRepID]],dSalesRep[SalesRepID],dSalesRep[Region])</f>
        <v>CA</v>
      </c>
    </row>
    <row r="753" spans="36:43" x14ac:dyDescent="0.25">
      <c r="AJ753" s="3">
        <v>45656</v>
      </c>
      <c r="AK753">
        <v>2</v>
      </c>
      <c r="AL753">
        <v>4</v>
      </c>
      <c r="AM753">
        <v>111</v>
      </c>
      <c r="AN753">
        <f>_xlfn.XLOOKUP(fSales[[#This Row],[ProductID]],dProduct[ProductID],dProduct[Price])*fSales[[#This Row],[Units]]</f>
        <v>3324.45</v>
      </c>
      <c r="AO753" t="str">
        <f>_xlfn.XLOOKUP(fSales[[#This Row],[ProductID]],dProduct[ProductID],dProduct[Product])</f>
        <v>Carlota</v>
      </c>
      <c r="AP753" t="str">
        <f>_xlfn.XLOOKUP(fSales[[#This Row],[ProductID]],dProduct[ProductID],dProduct[Supplier])</f>
        <v>Gel Booms</v>
      </c>
      <c r="AQ753" t="str">
        <f>_xlfn.XLOOKUP(fSales[[#This Row],[SalesRepID]],dSalesRep[SalesRepID],dSalesRep[Region])</f>
        <v>WA</v>
      </c>
    </row>
    <row r="754" spans="36:43" x14ac:dyDescent="0.25">
      <c r="AJ754" s="3">
        <v>45436</v>
      </c>
      <c r="AK754">
        <v>2</v>
      </c>
      <c r="AL754">
        <v>2</v>
      </c>
      <c r="AM754">
        <v>162</v>
      </c>
      <c r="AN754">
        <f>_xlfn.XLOOKUP(fSales[[#This Row],[ProductID]],dProduct[ProductID],dProduct[Price])*fSales[[#This Row],[Units]]</f>
        <v>4851.8999999999996</v>
      </c>
      <c r="AO754" t="str">
        <f>_xlfn.XLOOKUP(fSales[[#This Row],[ProductID]],dProduct[ProductID],dProduct[Product])</f>
        <v>Carlota</v>
      </c>
      <c r="AP754" t="str">
        <f>_xlfn.XLOOKUP(fSales[[#This Row],[ProductID]],dProduct[ProductID],dProduct[Supplier])</f>
        <v>Gel Booms</v>
      </c>
      <c r="AQ754" t="str">
        <f>_xlfn.XLOOKUP(fSales[[#This Row],[SalesRepID]],dSalesRep[SalesRepID],dSalesRep[Region])</f>
        <v>CA</v>
      </c>
    </row>
    <row r="755" spans="36:43" x14ac:dyDescent="0.25">
      <c r="AJ755" s="3">
        <v>45654</v>
      </c>
      <c r="AK755">
        <v>2</v>
      </c>
      <c r="AL755">
        <v>1</v>
      </c>
      <c r="AM755">
        <v>78</v>
      </c>
      <c r="AN755">
        <f>_xlfn.XLOOKUP(fSales[[#This Row],[ProductID]],dProduct[ProductID],dProduct[Price])*fSales[[#This Row],[Units]]</f>
        <v>2336.1</v>
      </c>
      <c r="AO755" t="str">
        <f>_xlfn.XLOOKUP(fSales[[#This Row],[ProductID]],dProduct[ProductID],dProduct[Product])</f>
        <v>Carlota</v>
      </c>
      <c r="AP755" t="str">
        <f>_xlfn.XLOOKUP(fSales[[#This Row],[ProductID]],dProduct[ProductID],dProduct[Supplier])</f>
        <v>Gel Booms</v>
      </c>
      <c r="AQ755" t="str">
        <f>_xlfn.XLOOKUP(fSales[[#This Row],[SalesRepID]],dSalesRep[SalesRepID],dSalesRep[Region])</f>
        <v>CA</v>
      </c>
    </row>
    <row r="756" spans="36:43" x14ac:dyDescent="0.25">
      <c r="AJ756" s="3">
        <v>45498</v>
      </c>
      <c r="AK756">
        <v>3</v>
      </c>
      <c r="AL756">
        <v>4</v>
      </c>
      <c r="AM756">
        <v>83</v>
      </c>
      <c r="AN756">
        <f>_xlfn.XLOOKUP(fSales[[#This Row],[ProductID]],dProduct[ProductID],dProduct[Price])*fSales[[#This Row],[Units]]</f>
        <v>2153.85</v>
      </c>
      <c r="AO756" t="str">
        <f>_xlfn.XLOOKUP(fSales[[#This Row],[ProductID]],dProduct[ProductID],dProduct[Product])</f>
        <v>Aspen</v>
      </c>
      <c r="AP756" t="str">
        <f>_xlfn.XLOOKUP(fSales[[#This Row],[ProductID]],dProduct[ProductID],dProduct[Supplier])</f>
        <v>Colorado Booms</v>
      </c>
      <c r="AQ756" t="str">
        <f>_xlfn.XLOOKUP(fSales[[#This Row],[SalesRepID]],dSalesRep[SalesRepID],dSalesRep[Region])</f>
        <v>WA</v>
      </c>
    </row>
    <row r="757" spans="36:43" x14ac:dyDescent="0.25">
      <c r="AJ757" s="3">
        <v>45495</v>
      </c>
      <c r="AK757">
        <v>3</v>
      </c>
      <c r="AL757">
        <v>4</v>
      </c>
      <c r="AM757">
        <v>5</v>
      </c>
      <c r="AN757">
        <f>_xlfn.XLOOKUP(fSales[[#This Row],[ProductID]],dProduct[ProductID],dProduct[Price])*fSales[[#This Row],[Units]]</f>
        <v>129.75</v>
      </c>
      <c r="AO757" t="str">
        <f>_xlfn.XLOOKUP(fSales[[#This Row],[ProductID]],dProduct[ProductID],dProduct[Product])</f>
        <v>Aspen</v>
      </c>
      <c r="AP757" t="str">
        <f>_xlfn.XLOOKUP(fSales[[#This Row],[ProductID]],dProduct[ProductID],dProduct[Supplier])</f>
        <v>Colorado Booms</v>
      </c>
      <c r="AQ757" t="str">
        <f>_xlfn.XLOOKUP(fSales[[#This Row],[SalesRepID]],dSalesRep[SalesRepID],dSalesRep[Region])</f>
        <v>WA</v>
      </c>
    </row>
    <row r="758" spans="36:43" x14ac:dyDescent="0.25">
      <c r="AJ758" s="3">
        <v>45616</v>
      </c>
      <c r="AK758">
        <v>2</v>
      </c>
      <c r="AL758">
        <v>4</v>
      </c>
      <c r="AM758">
        <v>84</v>
      </c>
      <c r="AN758">
        <f>_xlfn.XLOOKUP(fSales[[#This Row],[ProductID]],dProduct[ProductID],dProduct[Price])*fSales[[#This Row],[Units]]</f>
        <v>2515.7999999999997</v>
      </c>
      <c r="AO758" t="str">
        <f>_xlfn.XLOOKUP(fSales[[#This Row],[ProductID]],dProduct[ProductID],dProduct[Product])</f>
        <v>Carlota</v>
      </c>
      <c r="AP758" t="str">
        <f>_xlfn.XLOOKUP(fSales[[#This Row],[ProductID]],dProduct[ProductID],dProduct[Supplier])</f>
        <v>Gel Booms</v>
      </c>
      <c r="AQ758" t="str">
        <f>_xlfn.XLOOKUP(fSales[[#This Row],[SalesRepID]],dSalesRep[SalesRepID],dSalesRep[Region])</f>
        <v>WA</v>
      </c>
    </row>
    <row r="759" spans="36:43" x14ac:dyDescent="0.25">
      <c r="AJ759" s="3">
        <v>45456</v>
      </c>
      <c r="AK759">
        <v>3</v>
      </c>
      <c r="AL759">
        <v>3</v>
      </c>
      <c r="AM759">
        <v>267</v>
      </c>
      <c r="AN759">
        <f>_xlfn.XLOOKUP(fSales[[#This Row],[ProductID]],dProduct[ProductID],dProduct[Price])*fSales[[#This Row],[Units]]</f>
        <v>6928.65</v>
      </c>
      <c r="AO759" t="str">
        <f>_xlfn.XLOOKUP(fSales[[#This Row],[ProductID]],dProduct[ProductID],dProduct[Product])</f>
        <v>Aspen</v>
      </c>
      <c r="AP759" t="str">
        <f>_xlfn.XLOOKUP(fSales[[#This Row],[ProductID]],dProduct[ProductID],dProduct[Supplier])</f>
        <v>Colorado Booms</v>
      </c>
      <c r="AQ759" t="str">
        <f>_xlfn.XLOOKUP(fSales[[#This Row],[SalesRepID]],dSalesRep[SalesRepID],dSalesRep[Region])</f>
        <v>WA</v>
      </c>
    </row>
    <row r="760" spans="36:43" x14ac:dyDescent="0.25">
      <c r="AJ760" s="3">
        <v>45571</v>
      </c>
      <c r="AK760">
        <v>2</v>
      </c>
      <c r="AL760">
        <v>2</v>
      </c>
      <c r="AM760">
        <v>61</v>
      </c>
      <c r="AN760">
        <f>_xlfn.XLOOKUP(fSales[[#This Row],[ProductID]],dProduct[ProductID],dProduct[Price])*fSales[[#This Row],[Units]]</f>
        <v>1826.95</v>
      </c>
      <c r="AO760" t="str">
        <f>_xlfn.XLOOKUP(fSales[[#This Row],[ProductID]],dProduct[ProductID],dProduct[Product])</f>
        <v>Carlota</v>
      </c>
      <c r="AP760" t="str">
        <f>_xlfn.XLOOKUP(fSales[[#This Row],[ProductID]],dProduct[ProductID],dProduct[Supplier])</f>
        <v>Gel Booms</v>
      </c>
      <c r="AQ760" t="str">
        <f>_xlfn.XLOOKUP(fSales[[#This Row],[SalesRepID]],dSalesRep[SalesRepID],dSalesRep[Region])</f>
        <v>CA</v>
      </c>
    </row>
    <row r="761" spans="36:43" x14ac:dyDescent="0.25">
      <c r="AJ761" s="3">
        <v>45405</v>
      </c>
      <c r="AK761">
        <v>3</v>
      </c>
      <c r="AL761">
        <v>2</v>
      </c>
      <c r="AM761">
        <v>3</v>
      </c>
      <c r="AN761">
        <f>_xlfn.XLOOKUP(fSales[[#This Row],[ProductID]],dProduct[ProductID],dProduct[Price])*fSales[[#This Row],[Units]]</f>
        <v>77.849999999999994</v>
      </c>
      <c r="AO761" t="str">
        <f>_xlfn.XLOOKUP(fSales[[#This Row],[ProductID]],dProduct[ProductID],dProduct[Product])</f>
        <v>Aspen</v>
      </c>
      <c r="AP761" t="str">
        <f>_xlfn.XLOOKUP(fSales[[#This Row],[ProductID]],dProduct[ProductID],dProduct[Supplier])</f>
        <v>Colorado Booms</v>
      </c>
      <c r="AQ761" t="str">
        <f>_xlfn.XLOOKUP(fSales[[#This Row],[SalesRepID]],dSalesRep[SalesRepID],dSalesRep[Region])</f>
        <v>CA</v>
      </c>
    </row>
    <row r="762" spans="36:43" x14ac:dyDescent="0.25">
      <c r="AJ762" s="3">
        <v>45602</v>
      </c>
      <c r="AK762">
        <v>2</v>
      </c>
      <c r="AL762">
        <v>4</v>
      </c>
      <c r="AM762">
        <v>4</v>
      </c>
      <c r="AN762">
        <f>_xlfn.XLOOKUP(fSales[[#This Row],[ProductID]],dProduct[ProductID],dProduct[Price])*fSales[[#This Row],[Units]]</f>
        <v>119.8</v>
      </c>
      <c r="AO762" t="str">
        <f>_xlfn.XLOOKUP(fSales[[#This Row],[ProductID]],dProduct[ProductID],dProduct[Product])</f>
        <v>Carlota</v>
      </c>
      <c r="AP762" t="str">
        <f>_xlfn.XLOOKUP(fSales[[#This Row],[ProductID]],dProduct[ProductID],dProduct[Supplier])</f>
        <v>Gel Booms</v>
      </c>
      <c r="AQ762" t="str">
        <f>_xlfn.XLOOKUP(fSales[[#This Row],[SalesRepID]],dSalesRep[SalesRepID],dSalesRep[Region])</f>
        <v>WA</v>
      </c>
    </row>
    <row r="763" spans="36:43" x14ac:dyDescent="0.25">
      <c r="AJ763" s="3">
        <v>45484</v>
      </c>
      <c r="AK763">
        <v>2</v>
      </c>
      <c r="AL763">
        <v>4</v>
      </c>
      <c r="AM763">
        <v>113</v>
      </c>
      <c r="AN763">
        <f>_xlfn.XLOOKUP(fSales[[#This Row],[ProductID]],dProduct[ProductID],dProduct[Price])*fSales[[#This Row],[Units]]</f>
        <v>3384.35</v>
      </c>
      <c r="AO763" t="str">
        <f>_xlfn.XLOOKUP(fSales[[#This Row],[ProductID]],dProduct[ProductID],dProduct[Product])</f>
        <v>Carlota</v>
      </c>
      <c r="AP763" t="str">
        <f>_xlfn.XLOOKUP(fSales[[#This Row],[ProductID]],dProduct[ProductID],dProduct[Supplier])</f>
        <v>Gel Booms</v>
      </c>
      <c r="AQ763" t="str">
        <f>_xlfn.XLOOKUP(fSales[[#This Row],[SalesRepID]],dSalesRep[SalesRepID],dSalesRep[Region])</f>
        <v>WA</v>
      </c>
    </row>
    <row r="764" spans="36:43" x14ac:dyDescent="0.25">
      <c r="AJ764" s="3">
        <v>45493</v>
      </c>
      <c r="AK764">
        <v>2</v>
      </c>
      <c r="AL764">
        <v>1</v>
      </c>
      <c r="AM764">
        <v>83</v>
      </c>
      <c r="AN764">
        <f>_xlfn.XLOOKUP(fSales[[#This Row],[ProductID]],dProduct[ProductID],dProduct[Price])*fSales[[#This Row],[Units]]</f>
        <v>2485.85</v>
      </c>
      <c r="AO764" t="str">
        <f>_xlfn.XLOOKUP(fSales[[#This Row],[ProductID]],dProduct[ProductID],dProduct[Product])</f>
        <v>Carlota</v>
      </c>
      <c r="AP764" t="str">
        <f>_xlfn.XLOOKUP(fSales[[#This Row],[ProductID]],dProduct[ProductID],dProduct[Supplier])</f>
        <v>Gel Booms</v>
      </c>
      <c r="AQ764" t="str">
        <f>_xlfn.XLOOKUP(fSales[[#This Row],[SalesRepID]],dSalesRep[SalesRepID],dSalesRep[Region])</f>
        <v>CA</v>
      </c>
    </row>
    <row r="765" spans="36:43" x14ac:dyDescent="0.25">
      <c r="AJ765" s="3">
        <v>45585</v>
      </c>
      <c r="AK765">
        <v>3</v>
      </c>
      <c r="AL765">
        <v>2</v>
      </c>
      <c r="AM765">
        <v>23</v>
      </c>
      <c r="AN765">
        <f>_xlfn.XLOOKUP(fSales[[#This Row],[ProductID]],dProduct[ProductID],dProduct[Price])*fSales[[#This Row],[Units]]</f>
        <v>596.85</v>
      </c>
      <c r="AO765" t="str">
        <f>_xlfn.XLOOKUP(fSales[[#This Row],[ProductID]],dProduct[ProductID],dProduct[Product])</f>
        <v>Aspen</v>
      </c>
      <c r="AP765" t="str">
        <f>_xlfn.XLOOKUP(fSales[[#This Row],[ProductID]],dProduct[ProductID],dProduct[Supplier])</f>
        <v>Colorado Booms</v>
      </c>
      <c r="AQ765" t="str">
        <f>_xlfn.XLOOKUP(fSales[[#This Row],[SalesRepID]],dSalesRep[SalesRepID],dSalesRep[Region])</f>
        <v>CA</v>
      </c>
    </row>
    <row r="766" spans="36:43" x14ac:dyDescent="0.25">
      <c r="AJ766" s="3">
        <v>45387</v>
      </c>
      <c r="AK766">
        <v>1</v>
      </c>
      <c r="AL766">
        <v>4</v>
      </c>
      <c r="AM766">
        <v>300</v>
      </c>
      <c r="AN766">
        <f>_xlfn.XLOOKUP(fSales[[#This Row],[ProductID]],dProduct[ProductID],dProduct[Price])*fSales[[#This Row],[Units]]</f>
        <v>13185</v>
      </c>
      <c r="AO766" t="str">
        <f>_xlfn.XLOOKUP(fSales[[#This Row],[ProductID]],dProduct[ProductID],dProduct[Product])</f>
        <v>Quad</v>
      </c>
      <c r="AP766" t="str">
        <f>_xlfn.XLOOKUP(fSales[[#This Row],[ProductID]],dProduct[ProductID],dProduct[Supplier])</f>
        <v>Gel Booms</v>
      </c>
      <c r="AQ766" t="str">
        <f>_xlfn.XLOOKUP(fSales[[#This Row],[SalesRepID]],dSalesRep[SalesRepID],dSalesRep[Region])</f>
        <v>WA</v>
      </c>
    </row>
    <row r="767" spans="36:43" x14ac:dyDescent="0.25">
      <c r="AJ767" s="3">
        <v>45553</v>
      </c>
      <c r="AK767">
        <v>2</v>
      </c>
      <c r="AL767">
        <v>2</v>
      </c>
      <c r="AM767">
        <v>4</v>
      </c>
      <c r="AN767">
        <f>_xlfn.XLOOKUP(fSales[[#This Row],[ProductID]],dProduct[ProductID],dProduct[Price])*fSales[[#This Row],[Units]]</f>
        <v>119.8</v>
      </c>
      <c r="AO767" t="str">
        <f>_xlfn.XLOOKUP(fSales[[#This Row],[ProductID]],dProduct[ProductID],dProduct[Product])</f>
        <v>Carlota</v>
      </c>
      <c r="AP767" t="str">
        <f>_xlfn.XLOOKUP(fSales[[#This Row],[ProductID]],dProduct[ProductID],dProduct[Supplier])</f>
        <v>Gel Booms</v>
      </c>
      <c r="AQ767" t="str">
        <f>_xlfn.XLOOKUP(fSales[[#This Row],[SalesRepID]],dSalesRep[SalesRepID],dSalesRep[Region])</f>
        <v>CA</v>
      </c>
    </row>
    <row r="768" spans="36:43" x14ac:dyDescent="0.25">
      <c r="AJ768" s="3">
        <v>45614</v>
      </c>
      <c r="AK768">
        <v>2</v>
      </c>
      <c r="AL768">
        <v>2</v>
      </c>
      <c r="AM768">
        <v>2</v>
      </c>
      <c r="AN768">
        <f>_xlfn.XLOOKUP(fSales[[#This Row],[ProductID]],dProduct[ProductID],dProduct[Price])*fSales[[#This Row],[Units]]</f>
        <v>59.9</v>
      </c>
      <c r="AO768" t="str">
        <f>_xlfn.XLOOKUP(fSales[[#This Row],[ProductID]],dProduct[ProductID],dProduct[Product])</f>
        <v>Carlota</v>
      </c>
      <c r="AP768" t="str">
        <f>_xlfn.XLOOKUP(fSales[[#This Row],[ProductID]],dProduct[ProductID],dProduct[Supplier])</f>
        <v>Gel Booms</v>
      </c>
      <c r="AQ768" t="str">
        <f>_xlfn.XLOOKUP(fSales[[#This Row],[SalesRepID]],dSalesRep[SalesRepID],dSalesRep[Region])</f>
        <v>CA</v>
      </c>
    </row>
    <row r="769" spans="36:43" x14ac:dyDescent="0.25">
      <c r="AJ769" s="3">
        <v>45584</v>
      </c>
      <c r="AK769">
        <v>1</v>
      </c>
      <c r="AL769">
        <v>1</v>
      </c>
      <c r="AM769">
        <v>5</v>
      </c>
      <c r="AN769">
        <f>_xlfn.XLOOKUP(fSales[[#This Row],[ProductID]],dProduct[ProductID],dProduct[Price])*fSales[[#This Row],[Units]]</f>
        <v>219.75</v>
      </c>
      <c r="AO769" t="str">
        <f>_xlfn.XLOOKUP(fSales[[#This Row],[ProductID]],dProduct[ProductID],dProduct[Product])</f>
        <v>Quad</v>
      </c>
      <c r="AP769" t="str">
        <f>_xlfn.XLOOKUP(fSales[[#This Row],[ProductID]],dProduct[ProductID],dProduct[Supplier])</f>
        <v>Gel Booms</v>
      </c>
      <c r="AQ769" t="str">
        <f>_xlfn.XLOOKUP(fSales[[#This Row],[SalesRepID]],dSalesRep[SalesRepID],dSalesRep[Region])</f>
        <v>CA</v>
      </c>
    </row>
    <row r="770" spans="36:43" x14ac:dyDescent="0.25">
      <c r="AJ770" s="3">
        <v>45330</v>
      </c>
      <c r="AK770">
        <v>1</v>
      </c>
      <c r="AL770">
        <v>2</v>
      </c>
      <c r="AM770">
        <v>6</v>
      </c>
      <c r="AN770">
        <f>_xlfn.XLOOKUP(fSales[[#This Row],[ProductID]],dProduct[ProductID],dProduct[Price])*fSales[[#This Row],[Units]]</f>
        <v>263.70000000000005</v>
      </c>
      <c r="AO770" t="str">
        <f>_xlfn.XLOOKUP(fSales[[#This Row],[ProductID]],dProduct[ProductID],dProduct[Product])</f>
        <v>Quad</v>
      </c>
      <c r="AP770" t="str">
        <f>_xlfn.XLOOKUP(fSales[[#This Row],[ProductID]],dProduct[ProductID],dProduct[Supplier])</f>
        <v>Gel Booms</v>
      </c>
      <c r="AQ770" t="str">
        <f>_xlfn.XLOOKUP(fSales[[#This Row],[SalesRepID]],dSalesRep[SalesRepID],dSalesRep[Region])</f>
        <v>CA</v>
      </c>
    </row>
    <row r="771" spans="36:43" x14ac:dyDescent="0.25">
      <c r="AJ771" s="3">
        <v>45353</v>
      </c>
      <c r="AK771">
        <v>2</v>
      </c>
      <c r="AL771">
        <v>2</v>
      </c>
      <c r="AM771">
        <v>94</v>
      </c>
      <c r="AN771">
        <f>_xlfn.XLOOKUP(fSales[[#This Row],[ProductID]],dProduct[ProductID],dProduct[Price])*fSales[[#This Row],[Units]]</f>
        <v>2815.2999999999997</v>
      </c>
      <c r="AO771" t="str">
        <f>_xlfn.XLOOKUP(fSales[[#This Row],[ProductID]],dProduct[ProductID],dProduct[Product])</f>
        <v>Carlota</v>
      </c>
      <c r="AP771" t="str">
        <f>_xlfn.XLOOKUP(fSales[[#This Row],[ProductID]],dProduct[ProductID],dProduct[Supplier])</f>
        <v>Gel Booms</v>
      </c>
      <c r="AQ771" t="str">
        <f>_xlfn.XLOOKUP(fSales[[#This Row],[SalesRepID]],dSalesRep[SalesRepID],dSalesRep[Region])</f>
        <v>CA</v>
      </c>
    </row>
    <row r="772" spans="36:43" x14ac:dyDescent="0.25">
      <c r="AJ772" s="3">
        <v>45635</v>
      </c>
      <c r="AK772">
        <v>2</v>
      </c>
      <c r="AL772">
        <v>4</v>
      </c>
      <c r="AM772">
        <v>1</v>
      </c>
      <c r="AN772">
        <f>_xlfn.XLOOKUP(fSales[[#This Row],[ProductID]],dProduct[ProductID],dProduct[Price])*fSales[[#This Row],[Units]]</f>
        <v>29.95</v>
      </c>
      <c r="AO772" t="str">
        <f>_xlfn.XLOOKUP(fSales[[#This Row],[ProductID]],dProduct[ProductID],dProduct[Product])</f>
        <v>Carlota</v>
      </c>
      <c r="AP772" t="str">
        <f>_xlfn.XLOOKUP(fSales[[#This Row],[ProductID]],dProduct[ProductID],dProduct[Supplier])</f>
        <v>Gel Booms</v>
      </c>
      <c r="AQ772" t="str">
        <f>_xlfn.XLOOKUP(fSales[[#This Row],[SalesRepID]],dSalesRep[SalesRepID],dSalesRep[Region])</f>
        <v>WA</v>
      </c>
    </row>
    <row r="773" spans="36:43" x14ac:dyDescent="0.25">
      <c r="AJ773" s="3">
        <v>45657</v>
      </c>
      <c r="AK773">
        <v>2</v>
      </c>
      <c r="AL773">
        <v>4</v>
      </c>
      <c r="AM773">
        <v>74</v>
      </c>
      <c r="AN773">
        <f>_xlfn.XLOOKUP(fSales[[#This Row],[ProductID]],dProduct[ProductID],dProduct[Price])*fSales[[#This Row],[Units]]</f>
        <v>2216.2999999999997</v>
      </c>
      <c r="AO773" t="str">
        <f>_xlfn.XLOOKUP(fSales[[#This Row],[ProductID]],dProduct[ProductID],dProduct[Product])</f>
        <v>Carlota</v>
      </c>
      <c r="AP773" t="str">
        <f>_xlfn.XLOOKUP(fSales[[#This Row],[ProductID]],dProduct[ProductID],dProduct[Supplier])</f>
        <v>Gel Booms</v>
      </c>
      <c r="AQ773" t="str">
        <f>_xlfn.XLOOKUP(fSales[[#This Row],[SalesRepID]],dSalesRep[SalesRepID],dSalesRep[Region])</f>
        <v>WA</v>
      </c>
    </row>
    <row r="774" spans="36:43" x14ac:dyDescent="0.25">
      <c r="AJ774" s="3">
        <v>45587</v>
      </c>
      <c r="AK774">
        <v>2</v>
      </c>
      <c r="AL774">
        <v>4</v>
      </c>
      <c r="AM774">
        <v>23</v>
      </c>
      <c r="AN774">
        <f>_xlfn.XLOOKUP(fSales[[#This Row],[ProductID]],dProduct[ProductID],dProduct[Price])*fSales[[#This Row],[Units]]</f>
        <v>688.85</v>
      </c>
      <c r="AO774" t="str">
        <f>_xlfn.XLOOKUP(fSales[[#This Row],[ProductID]],dProduct[ProductID],dProduct[Product])</f>
        <v>Carlota</v>
      </c>
      <c r="AP774" t="str">
        <f>_xlfn.XLOOKUP(fSales[[#This Row],[ProductID]],dProduct[ProductID],dProduct[Supplier])</f>
        <v>Gel Booms</v>
      </c>
      <c r="AQ774" t="str">
        <f>_xlfn.XLOOKUP(fSales[[#This Row],[SalesRepID]],dSalesRep[SalesRepID],dSalesRep[Region])</f>
        <v>WA</v>
      </c>
    </row>
    <row r="775" spans="36:43" x14ac:dyDescent="0.25">
      <c r="AJ775" s="3">
        <v>45540</v>
      </c>
      <c r="AK775">
        <v>2</v>
      </c>
      <c r="AL775">
        <v>4</v>
      </c>
      <c r="AM775">
        <v>4</v>
      </c>
      <c r="AN775">
        <f>_xlfn.XLOOKUP(fSales[[#This Row],[ProductID]],dProduct[ProductID],dProduct[Price])*fSales[[#This Row],[Units]]</f>
        <v>119.8</v>
      </c>
      <c r="AO775" t="str">
        <f>_xlfn.XLOOKUP(fSales[[#This Row],[ProductID]],dProduct[ProductID],dProduct[Product])</f>
        <v>Carlota</v>
      </c>
      <c r="AP775" t="str">
        <f>_xlfn.XLOOKUP(fSales[[#This Row],[ProductID]],dProduct[ProductID],dProduct[Supplier])</f>
        <v>Gel Booms</v>
      </c>
      <c r="AQ775" t="str">
        <f>_xlfn.XLOOKUP(fSales[[#This Row],[SalesRepID]],dSalesRep[SalesRepID],dSalesRep[Region])</f>
        <v>WA</v>
      </c>
    </row>
    <row r="776" spans="36:43" x14ac:dyDescent="0.25">
      <c r="AJ776" s="3">
        <v>45651</v>
      </c>
      <c r="AK776">
        <v>2</v>
      </c>
      <c r="AL776">
        <v>2</v>
      </c>
      <c r="AM776">
        <v>111</v>
      </c>
      <c r="AN776">
        <f>_xlfn.XLOOKUP(fSales[[#This Row],[ProductID]],dProduct[ProductID],dProduct[Price])*fSales[[#This Row],[Units]]</f>
        <v>3324.45</v>
      </c>
      <c r="AO776" t="str">
        <f>_xlfn.XLOOKUP(fSales[[#This Row],[ProductID]],dProduct[ProductID],dProduct[Product])</f>
        <v>Carlota</v>
      </c>
      <c r="AP776" t="str">
        <f>_xlfn.XLOOKUP(fSales[[#This Row],[ProductID]],dProduct[ProductID],dProduct[Supplier])</f>
        <v>Gel Booms</v>
      </c>
      <c r="AQ776" t="str">
        <f>_xlfn.XLOOKUP(fSales[[#This Row],[SalesRepID]],dSalesRep[SalesRepID],dSalesRep[Region])</f>
        <v>CA</v>
      </c>
    </row>
    <row r="777" spans="36:43" x14ac:dyDescent="0.25">
      <c r="AJ777" s="3">
        <v>45513</v>
      </c>
      <c r="AK777">
        <v>3</v>
      </c>
      <c r="AL777">
        <v>1</v>
      </c>
      <c r="AM777">
        <v>93</v>
      </c>
      <c r="AN777">
        <f>_xlfn.XLOOKUP(fSales[[#This Row],[ProductID]],dProduct[ProductID],dProduct[Price])*fSales[[#This Row],[Units]]</f>
        <v>2413.35</v>
      </c>
      <c r="AO777" t="str">
        <f>_xlfn.XLOOKUP(fSales[[#This Row],[ProductID]],dProduct[ProductID],dProduct[Product])</f>
        <v>Aspen</v>
      </c>
      <c r="AP777" t="str">
        <f>_xlfn.XLOOKUP(fSales[[#This Row],[ProductID]],dProduct[ProductID],dProduct[Supplier])</f>
        <v>Colorado Booms</v>
      </c>
      <c r="AQ777" t="str">
        <f>_xlfn.XLOOKUP(fSales[[#This Row],[SalesRepID]],dSalesRep[SalesRepID],dSalesRep[Region])</f>
        <v>CA</v>
      </c>
    </row>
    <row r="778" spans="36:43" x14ac:dyDescent="0.25">
      <c r="AJ778" s="3">
        <v>45592</v>
      </c>
      <c r="AK778">
        <v>2</v>
      </c>
      <c r="AL778">
        <v>2</v>
      </c>
      <c r="AM778">
        <v>135</v>
      </c>
      <c r="AN778">
        <f>_xlfn.XLOOKUP(fSales[[#This Row],[ProductID]],dProduct[ProductID],dProduct[Price])*fSales[[#This Row],[Units]]</f>
        <v>4043.25</v>
      </c>
      <c r="AO778" t="str">
        <f>_xlfn.XLOOKUP(fSales[[#This Row],[ProductID]],dProduct[ProductID],dProduct[Product])</f>
        <v>Carlota</v>
      </c>
      <c r="AP778" t="str">
        <f>_xlfn.XLOOKUP(fSales[[#This Row],[ProductID]],dProduct[ProductID],dProduct[Supplier])</f>
        <v>Gel Booms</v>
      </c>
      <c r="AQ778" t="str">
        <f>_xlfn.XLOOKUP(fSales[[#This Row],[SalesRepID]],dSalesRep[SalesRepID],dSalesRep[Region])</f>
        <v>CA</v>
      </c>
    </row>
    <row r="779" spans="36:43" x14ac:dyDescent="0.25">
      <c r="AJ779" s="3">
        <v>45626</v>
      </c>
      <c r="AK779">
        <v>2</v>
      </c>
      <c r="AL779">
        <v>2</v>
      </c>
      <c r="AM779">
        <v>74</v>
      </c>
      <c r="AN779">
        <f>_xlfn.XLOOKUP(fSales[[#This Row],[ProductID]],dProduct[ProductID],dProduct[Price])*fSales[[#This Row],[Units]]</f>
        <v>2216.2999999999997</v>
      </c>
      <c r="AO779" t="str">
        <f>_xlfn.XLOOKUP(fSales[[#This Row],[ProductID]],dProduct[ProductID],dProduct[Product])</f>
        <v>Carlota</v>
      </c>
      <c r="AP779" t="str">
        <f>_xlfn.XLOOKUP(fSales[[#This Row],[ProductID]],dProduct[ProductID],dProduct[Supplier])</f>
        <v>Gel Booms</v>
      </c>
      <c r="AQ779" t="str">
        <f>_xlfn.XLOOKUP(fSales[[#This Row],[SalesRepID]],dSalesRep[SalesRepID],dSalesRep[Region])</f>
        <v>CA</v>
      </c>
    </row>
    <row r="780" spans="36:43" x14ac:dyDescent="0.25">
      <c r="AJ780" s="3">
        <v>45561</v>
      </c>
      <c r="AK780">
        <v>2</v>
      </c>
      <c r="AL780">
        <v>4</v>
      </c>
      <c r="AM780">
        <v>1</v>
      </c>
      <c r="AN780">
        <f>_xlfn.XLOOKUP(fSales[[#This Row],[ProductID]],dProduct[ProductID],dProduct[Price])*fSales[[#This Row],[Units]]</f>
        <v>29.95</v>
      </c>
      <c r="AO780" t="str">
        <f>_xlfn.XLOOKUP(fSales[[#This Row],[ProductID]],dProduct[ProductID],dProduct[Product])</f>
        <v>Carlota</v>
      </c>
      <c r="AP780" t="str">
        <f>_xlfn.XLOOKUP(fSales[[#This Row],[ProductID]],dProduct[ProductID],dProduct[Supplier])</f>
        <v>Gel Booms</v>
      </c>
      <c r="AQ780" t="str">
        <f>_xlfn.XLOOKUP(fSales[[#This Row],[SalesRepID]],dSalesRep[SalesRepID],dSalesRep[Region])</f>
        <v>WA</v>
      </c>
    </row>
    <row r="781" spans="36:43" x14ac:dyDescent="0.25">
      <c r="AJ781" s="3">
        <v>45603</v>
      </c>
      <c r="AK781">
        <v>2</v>
      </c>
      <c r="AL781">
        <v>2</v>
      </c>
      <c r="AM781">
        <v>3</v>
      </c>
      <c r="AN781">
        <f>_xlfn.XLOOKUP(fSales[[#This Row],[ProductID]],dProduct[ProductID],dProduct[Price])*fSales[[#This Row],[Units]]</f>
        <v>89.85</v>
      </c>
      <c r="AO781" t="str">
        <f>_xlfn.XLOOKUP(fSales[[#This Row],[ProductID]],dProduct[ProductID],dProduct[Product])</f>
        <v>Carlota</v>
      </c>
      <c r="AP781" t="str">
        <f>_xlfn.XLOOKUP(fSales[[#This Row],[ProductID]],dProduct[ProductID],dProduct[Supplier])</f>
        <v>Gel Booms</v>
      </c>
      <c r="AQ781" t="str">
        <f>_xlfn.XLOOKUP(fSales[[#This Row],[SalesRepID]],dSalesRep[SalesRepID],dSalesRep[Region])</f>
        <v>CA</v>
      </c>
    </row>
    <row r="782" spans="36:43" x14ac:dyDescent="0.25">
      <c r="AJ782" s="3">
        <v>45348</v>
      </c>
      <c r="AK782">
        <v>3</v>
      </c>
      <c r="AL782">
        <v>4</v>
      </c>
      <c r="AM782">
        <v>6</v>
      </c>
      <c r="AN782">
        <f>_xlfn.XLOOKUP(fSales[[#This Row],[ProductID]],dProduct[ProductID],dProduct[Price])*fSales[[#This Row],[Units]]</f>
        <v>155.69999999999999</v>
      </c>
      <c r="AO782" t="str">
        <f>_xlfn.XLOOKUP(fSales[[#This Row],[ProductID]],dProduct[ProductID],dProduct[Product])</f>
        <v>Aspen</v>
      </c>
      <c r="AP782" t="str">
        <f>_xlfn.XLOOKUP(fSales[[#This Row],[ProductID]],dProduct[ProductID],dProduct[Supplier])</f>
        <v>Colorado Booms</v>
      </c>
      <c r="AQ782" t="str">
        <f>_xlfn.XLOOKUP(fSales[[#This Row],[SalesRepID]],dSalesRep[SalesRepID],dSalesRep[Region])</f>
        <v>WA</v>
      </c>
    </row>
    <row r="783" spans="36:43" x14ac:dyDescent="0.25">
      <c r="AJ783" s="3">
        <v>45574</v>
      </c>
      <c r="AK783">
        <v>1</v>
      </c>
      <c r="AL783">
        <v>1</v>
      </c>
      <c r="AM783">
        <v>105</v>
      </c>
      <c r="AN783">
        <f>_xlfn.XLOOKUP(fSales[[#This Row],[ProductID]],dProduct[ProductID],dProduct[Price])*fSales[[#This Row],[Units]]</f>
        <v>4614.75</v>
      </c>
      <c r="AO783" t="str">
        <f>_xlfn.XLOOKUP(fSales[[#This Row],[ProductID]],dProduct[ProductID],dProduct[Product])</f>
        <v>Quad</v>
      </c>
      <c r="AP783" t="str">
        <f>_xlfn.XLOOKUP(fSales[[#This Row],[ProductID]],dProduct[ProductID],dProduct[Supplier])</f>
        <v>Gel Booms</v>
      </c>
      <c r="AQ783" t="str">
        <f>_xlfn.XLOOKUP(fSales[[#This Row],[SalesRepID]],dSalesRep[SalesRepID],dSalesRep[Region])</f>
        <v>CA</v>
      </c>
    </row>
    <row r="784" spans="36:43" x14ac:dyDescent="0.25">
      <c r="AJ784" s="3">
        <v>45655</v>
      </c>
      <c r="AK784">
        <v>2</v>
      </c>
      <c r="AL784">
        <v>2</v>
      </c>
      <c r="AM784">
        <v>2</v>
      </c>
      <c r="AN784">
        <f>_xlfn.XLOOKUP(fSales[[#This Row],[ProductID]],dProduct[ProductID],dProduct[Price])*fSales[[#This Row],[Units]]</f>
        <v>59.9</v>
      </c>
      <c r="AO784" t="str">
        <f>_xlfn.XLOOKUP(fSales[[#This Row],[ProductID]],dProduct[ProductID],dProduct[Product])</f>
        <v>Carlota</v>
      </c>
      <c r="AP784" t="str">
        <f>_xlfn.XLOOKUP(fSales[[#This Row],[ProductID]],dProduct[ProductID],dProduct[Supplier])</f>
        <v>Gel Booms</v>
      </c>
      <c r="AQ784" t="str">
        <f>_xlfn.XLOOKUP(fSales[[#This Row],[SalesRepID]],dSalesRep[SalesRepID],dSalesRep[Region])</f>
        <v>CA</v>
      </c>
    </row>
    <row r="785" spans="36:43" x14ac:dyDescent="0.25">
      <c r="AJ785" s="3">
        <v>45508</v>
      </c>
      <c r="AK785">
        <v>2</v>
      </c>
      <c r="AL785">
        <v>4</v>
      </c>
      <c r="AM785">
        <v>3</v>
      </c>
      <c r="AN785">
        <f>_xlfn.XLOOKUP(fSales[[#This Row],[ProductID]],dProduct[ProductID],dProduct[Price])*fSales[[#This Row],[Units]]</f>
        <v>89.85</v>
      </c>
      <c r="AO785" t="str">
        <f>_xlfn.XLOOKUP(fSales[[#This Row],[ProductID]],dProduct[ProductID],dProduct[Product])</f>
        <v>Carlota</v>
      </c>
      <c r="AP785" t="str">
        <f>_xlfn.XLOOKUP(fSales[[#This Row],[ProductID]],dProduct[ProductID],dProduct[Supplier])</f>
        <v>Gel Booms</v>
      </c>
      <c r="AQ785" t="str">
        <f>_xlfn.XLOOKUP(fSales[[#This Row],[SalesRepID]],dSalesRep[SalesRepID],dSalesRep[Region])</f>
        <v>WA</v>
      </c>
    </row>
    <row r="786" spans="36:43" x14ac:dyDescent="0.25">
      <c r="AJ786" s="3">
        <v>45478</v>
      </c>
      <c r="AK786">
        <v>3</v>
      </c>
      <c r="AL786">
        <v>2</v>
      </c>
      <c r="AM786">
        <v>259</v>
      </c>
      <c r="AN786">
        <f>_xlfn.XLOOKUP(fSales[[#This Row],[ProductID]],dProduct[ProductID],dProduct[Price])*fSales[[#This Row],[Units]]</f>
        <v>6721.05</v>
      </c>
      <c r="AO786" t="str">
        <f>_xlfn.XLOOKUP(fSales[[#This Row],[ProductID]],dProduct[ProductID],dProduct[Product])</f>
        <v>Aspen</v>
      </c>
      <c r="AP786" t="str">
        <f>_xlfn.XLOOKUP(fSales[[#This Row],[ProductID]],dProduct[ProductID],dProduct[Supplier])</f>
        <v>Colorado Booms</v>
      </c>
      <c r="AQ786" t="str">
        <f>_xlfn.XLOOKUP(fSales[[#This Row],[SalesRepID]],dSalesRep[SalesRepID],dSalesRep[Region])</f>
        <v>CA</v>
      </c>
    </row>
    <row r="787" spans="36:43" x14ac:dyDescent="0.25">
      <c r="AJ787" s="3">
        <v>45574</v>
      </c>
      <c r="AK787">
        <v>2</v>
      </c>
      <c r="AL787">
        <v>2</v>
      </c>
      <c r="AM787">
        <v>4</v>
      </c>
      <c r="AN787">
        <f>_xlfn.XLOOKUP(fSales[[#This Row],[ProductID]],dProduct[ProductID],dProduct[Price])*fSales[[#This Row],[Units]]</f>
        <v>119.8</v>
      </c>
      <c r="AO787" t="str">
        <f>_xlfn.XLOOKUP(fSales[[#This Row],[ProductID]],dProduct[ProductID],dProduct[Product])</f>
        <v>Carlota</v>
      </c>
      <c r="AP787" t="str">
        <f>_xlfn.XLOOKUP(fSales[[#This Row],[ProductID]],dProduct[ProductID],dProduct[Supplier])</f>
        <v>Gel Booms</v>
      </c>
      <c r="AQ787" t="str">
        <f>_xlfn.XLOOKUP(fSales[[#This Row],[SalesRepID]],dSalesRep[SalesRepID],dSalesRep[Region])</f>
        <v>CA</v>
      </c>
    </row>
    <row r="788" spans="36:43" x14ac:dyDescent="0.25">
      <c r="AJ788" s="3">
        <v>45641</v>
      </c>
      <c r="AK788">
        <v>2</v>
      </c>
      <c r="AL788">
        <v>2</v>
      </c>
      <c r="AM788">
        <v>58</v>
      </c>
      <c r="AN788">
        <f>_xlfn.XLOOKUP(fSales[[#This Row],[ProductID]],dProduct[ProductID],dProduct[Price])*fSales[[#This Row],[Units]]</f>
        <v>1737.1</v>
      </c>
      <c r="AO788" t="str">
        <f>_xlfn.XLOOKUP(fSales[[#This Row],[ProductID]],dProduct[ProductID],dProduct[Product])</f>
        <v>Carlota</v>
      </c>
      <c r="AP788" t="str">
        <f>_xlfn.XLOOKUP(fSales[[#This Row],[ProductID]],dProduct[ProductID],dProduct[Supplier])</f>
        <v>Gel Booms</v>
      </c>
      <c r="AQ788" t="str">
        <f>_xlfn.XLOOKUP(fSales[[#This Row],[SalesRepID]],dSalesRep[SalesRepID],dSalesRep[Region])</f>
        <v>CA</v>
      </c>
    </row>
    <row r="789" spans="36:43" x14ac:dyDescent="0.25">
      <c r="AJ789" s="3">
        <v>45616</v>
      </c>
      <c r="AK789">
        <v>2</v>
      </c>
      <c r="AL789">
        <v>2</v>
      </c>
      <c r="AM789">
        <v>3</v>
      </c>
      <c r="AN789">
        <f>_xlfn.XLOOKUP(fSales[[#This Row],[ProductID]],dProduct[ProductID],dProduct[Price])*fSales[[#This Row],[Units]]</f>
        <v>89.85</v>
      </c>
      <c r="AO789" t="str">
        <f>_xlfn.XLOOKUP(fSales[[#This Row],[ProductID]],dProduct[ProductID],dProduct[Product])</f>
        <v>Carlota</v>
      </c>
      <c r="AP789" t="str">
        <f>_xlfn.XLOOKUP(fSales[[#This Row],[ProductID]],dProduct[ProductID],dProduct[Supplier])</f>
        <v>Gel Booms</v>
      </c>
      <c r="AQ789" t="str">
        <f>_xlfn.XLOOKUP(fSales[[#This Row],[SalesRepID]],dSalesRep[SalesRepID],dSalesRep[Region])</f>
        <v>CA</v>
      </c>
    </row>
    <row r="790" spans="36:43" x14ac:dyDescent="0.25">
      <c r="AJ790" s="3">
        <v>45644</v>
      </c>
      <c r="AK790">
        <v>1</v>
      </c>
      <c r="AL790">
        <v>2</v>
      </c>
      <c r="AM790">
        <v>1</v>
      </c>
      <c r="AN790">
        <f>_xlfn.XLOOKUP(fSales[[#This Row],[ProductID]],dProduct[ProductID],dProduct[Price])*fSales[[#This Row],[Units]]</f>
        <v>43.95</v>
      </c>
      <c r="AO790" t="str">
        <f>_xlfn.XLOOKUP(fSales[[#This Row],[ProductID]],dProduct[ProductID],dProduct[Product])</f>
        <v>Quad</v>
      </c>
      <c r="AP790" t="str">
        <f>_xlfn.XLOOKUP(fSales[[#This Row],[ProductID]],dProduct[ProductID],dProduct[Supplier])</f>
        <v>Gel Booms</v>
      </c>
      <c r="AQ790" t="str">
        <f>_xlfn.XLOOKUP(fSales[[#This Row],[SalesRepID]],dSalesRep[SalesRepID],dSalesRep[Region])</f>
        <v>CA</v>
      </c>
    </row>
    <row r="791" spans="36:43" x14ac:dyDescent="0.25">
      <c r="AJ791" s="3">
        <v>45473</v>
      </c>
      <c r="AK791">
        <v>2</v>
      </c>
      <c r="AL791">
        <v>2</v>
      </c>
      <c r="AM791">
        <v>4</v>
      </c>
      <c r="AN791">
        <f>_xlfn.XLOOKUP(fSales[[#This Row],[ProductID]],dProduct[ProductID],dProduct[Price])*fSales[[#This Row],[Units]]</f>
        <v>119.8</v>
      </c>
      <c r="AO791" t="str">
        <f>_xlfn.XLOOKUP(fSales[[#This Row],[ProductID]],dProduct[ProductID],dProduct[Product])</f>
        <v>Carlota</v>
      </c>
      <c r="AP791" t="str">
        <f>_xlfn.XLOOKUP(fSales[[#This Row],[ProductID]],dProduct[ProductID],dProduct[Supplier])</f>
        <v>Gel Booms</v>
      </c>
      <c r="AQ791" t="str">
        <f>_xlfn.XLOOKUP(fSales[[#This Row],[SalesRepID]],dSalesRep[SalesRepID],dSalesRep[Region])</f>
        <v>CA</v>
      </c>
    </row>
    <row r="792" spans="36:43" x14ac:dyDescent="0.25">
      <c r="AJ792" s="3">
        <v>45485</v>
      </c>
      <c r="AK792">
        <v>2</v>
      </c>
      <c r="AL792">
        <v>2</v>
      </c>
      <c r="AM792">
        <v>88</v>
      </c>
      <c r="AN792">
        <f>_xlfn.XLOOKUP(fSales[[#This Row],[ProductID]],dProduct[ProductID],dProduct[Price])*fSales[[#This Row],[Units]]</f>
        <v>2635.6</v>
      </c>
      <c r="AO792" t="str">
        <f>_xlfn.XLOOKUP(fSales[[#This Row],[ProductID]],dProduct[ProductID],dProduct[Product])</f>
        <v>Carlota</v>
      </c>
      <c r="AP792" t="str">
        <f>_xlfn.XLOOKUP(fSales[[#This Row],[ProductID]],dProduct[ProductID],dProduct[Supplier])</f>
        <v>Gel Booms</v>
      </c>
      <c r="AQ792" t="str">
        <f>_xlfn.XLOOKUP(fSales[[#This Row],[SalesRepID]],dSalesRep[SalesRepID],dSalesRep[Region])</f>
        <v>CA</v>
      </c>
    </row>
    <row r="793" spans="36:43" x14ac:dyDescent="0.25">
      <c r="AJ793" s="3">
        <v>45402</v>
      </c>
      <c r="AK793">
        <v>2</v>
      </c>
      <c r="AL793">
        <v>2</v>
      </c>
      <c r="AM793">
        <v>160</v>
      </c>
      <c r="AN793">
        <f>_xlfn.XLOOKUP(fSales[[#This Row],[ProductID]],dProduct[ProductID],dProduct[Price])*fSales[[#This Row],[Units]]</f>
        <v>4792</v>
      </c>
      <c r="AO793" t="str">
        <f>_xlfn.XLOOKUP(fSales[[#This Row],[ProductID]],dProduct[ProductID],dProduct[Product])</f>
        <v>Carlota</v>
      </c>
      <c r="AP793" t="str">
        <f>_xlfn.XLOOKUP(fSales[[#This Row],[ProductID]],dProduct[ProductID],dProduct[Supplier])</f>
        <v>Gel Booms</v>
      </c>
      <c r="AQ793" t="str">
        <f>_xlfn.XLOOKUP(fSales[[#This Row],[SalesRepID]],dSalesRep[SalesRepID],dSalesRep[Region])</f>
        <v>CA</v>
      </c>
    </row>
    <row r="794" spans="36:43" x14ac:dyDescent="0.25">
      <c r="AJ794" s="3">
        <v>45445</v>
      </c>
      <c r="AK794">
        <v>1</v>
      </c>
      <c r="AL794">
        <v>2</v>
      </c>
      <c r="AM794">
        <v>2</v>
      </c>
      <c r="AN794">
        <f>_xlfn.XLOOKUP(fSales[[#This Row],[ProductID]],dProduct[ProductID],dProduct[Price])*fSales[[#This Row],[Units]]</f>
        <v>87.9</v>
      </c>
      <c r="AO794" t="str">
        <f>_xlfn.XLOOKUP(fSales[[#This Row],[ProductID]],dProduct[ProductID],dProduct[Product])</f>
        <v>Quad</v>
      </c>
      <c r="AP794" t="str">
        <f>_xlfn.XLOOKUP(fSales[[#This Row],[ProductID]],dProduct[ProductID],dProduct[Supplier])</f>
        <v>Gel Booms</v>
      </c>
      <c r="AQ794" t="str">
        <f>_xlfn.XLOOKUP(fSales[[#This Row],[SalesRepID]],dSalesRep[SalesRepID],dSalesRep[Region])</f>
        <v>CA</v>
      </c>
    </row>
    <row r="795" spans="36:43" x14ac:dyDescent="0.25">
      <c r="AJ795" s="3">
        <v>45627</v>
      </c>
      <c r="AK795">
        <v>2</v>
      </c>
      <c r="AL795">
        <v>2</v>
      </c>
      <c r="AM795">
        <v>6</v>
      </c>
      <c r="AN795">
        <f>_xlfn.XLOOKUP(fSales[[#This Row],[ProductID]],dProduct[ProductID],dProduct[Price])*fSales[[#This Row],[Units]]</f>
        <v>179.7</v>
      </c>
      <c r="AO795" t="str">
        <f>_xlfn.XLOOKUP(fSales[[#This Row],[ProductID]],dProduct[ProductID],dProduct[Product])</f>
        <v>Carlota</v>
      </c>
      <c r="AP795" t="str">
        <f>_xlfn.XLOOKUP(fSales[[#This Row],[ProductID]],dProduct[ProductID],dProduct[Supplier])</f>
        <v>Gel Booms</v>
      </c>
      <c r="AQ795" t="str">
        <f>_xlfn.XLOOKUP(fSales[[#This Row],[SalesRepID]],dSalesRep[SalesRepID],dSalesRep[Region])</f>
        <v>CA</v>
      </c>
    </row>
    <row r="796" spans="36:43" x14ac:dyDescent="0.25">
      <c r="AJ796" s="3">
        <v>45625</v>
      </c>
      <c r="AK796">
        <v>1</v>
      </c>
      <c r="AL796">
        <v>2</v>
      </c>
      <c r="AM796">
        <v>83</v>
      </c>
      <c r="AN796">
        <f>_xlfn.XLOOKUP(fSales[[#This Row],[ProductID]],dProduct[ProductID],dProduct[Price])*fSales[[#This Row],[Units]]</f>
        <v>3647.8500000000004</v>
      </c>
      <c r="AO796" t="str">
        <f>_xlfn.XLOOKUP(fSales[[#This Row],[ProductID]],dProduct[ProductID],dProduct[Product])</f>
        <v>Quad</v>
      </c>
      <c r="AP796" t="str">
        <f>_xlfn.XLOOKUP(fSales[[#This Row],[ProductID]],dProduct[ProductID],dProduct[Supplier])</f>
        <v>Gel Booms</v>
      </c>
      <c r="AQ796" t="str">
        <f>_xlfn.XLOOKUP(fSales[[#This Row],[SalesRepID]],dSalesRep[SalesRepID],dSalesRep[Region])</f>
        <v>CA</v>
      </c>
    </row>
    <row r="797" spans="36:43" x14ac:dyDescent="0.25">
      <c r="AJ797" s="3">
        <v>45610</v>
      </c>
      <c r="AK797">
        <v>2</v>
      </c>
      <c r="AL797">
        <v>2</v>
      </c>
      <c r="AM797">
        <v>62</v>
      </c>
      <c r="AN797">
        <f>_xlfn.XLOOKUP(fSales[[#This Row],[ProductID]],dProduct[ProductID],dProduct[Price])*fSales[[#This Row],[Units]]</f>
        <v>1856.8999999999999</v>
      </c>
      <c r="AO797" t="str">
        <f>_xlfn.XLOOKUP(fSales[[#This Row],[ProductID]],dProduct[ProductID],dProduct[Product])</f>
        <v>Carlota</v>
      </c>
      <c r="AP797" t="str">
        <f>_xlfn.XLOOKUP(fSales[[#This Row],[ProductID]],dProduct[ProductID],dProduct[Supplier])</f>
        <v>Gel Booms</v>
      </c>
      <c r="AQ797" t="str">
        <f>_xlfn.XLOOKUP(fSales[[#This Row],[SalesRepID]],dSalesRep[SalesRepID],dSalesRep[Region])</f>
        <v>CA</v>
      </c>
    </row>
    <row r="798" spans="36:43" x14ac:dyDescent="0.25">
      <c r="AJ798" s="3">
        <v>45640</v>
      </c>
      <c r="AK798">
        <v>2</v>
      </c>
      <c r="AL798">
        <v>2</v>
      </c>
      <c r="AM798">
        <v>4</v>
      </c>
      <c r="AN798">
        <f>_xlfn.XLOOKUP(fSales[[#This Row],[ProductID]],dProduct[ProductID],dProduct[Price])*fSales[[#This Row],[Units]]</f>
        <v>119.8</v>
      </c>
      <c r="AO798" t="str">
        <f>_xlfn.XLOOKUP(fSales[[#This Row],[ProductID]],dProduct[ProductID],dProduct[Product])</f>
        <v>Carlota</v>
      </c>
      <c r="AP798" t="str">
        <f>_xlfn.XLOOKUP(fSales[[#This Row],[ProductID]],dProduct[ProductID],dProduct[Supplier])</f>
        <v>Gel Booms</v>
      </c>
      <c r="AQ798" t="str">
        <f>_xlfn.XLOOKUP(fSales[[#This Row],[SalesRepID]],dSalesRep[SalesRepID],dSalesRep[Region])</f>
        <v>CA</v>
      </c>
    </row>
    <row r="799" spans="36:43" x14ac:dyDescent="0.25">
      <c r="AJ799" s="3">
        <v>45626</v>
      </c>
      <c r="AK799">
        <v>2</v>
      </c>
      <c r="AL799">
        <v>4</v>
      </c>
      <c r="AM799">
        <v>190</v>
      </c>
      <c r="AN799">
        <f>_xlfn.XLOOKUP(fSales[[#This Row],[ProductID]],dProduct[ProductID],dProduct[Price])*fSales[[#This Row],[Units]]</f>
        <v>5690.5</v>
      </c>
      <c r="AO799" t="str">
        <f>_xlfn.XLOOKUP(fSales[[#This Row],[ProductID]],dProduct[ProductID],dProduct[Product])</f>
        <v>Carlota</v>
      </c>
      <c r="AP799" t="str">
        <f>_xlfn.XLOOKUP(fSales[[#This Row],[ProductID]],dProduct[ProductID],dProduct[Supplier])</f>
        <v>Gel Booms</v>
      </c>
      <c r="AQ799" t="str">
        <f>_xlfn.XLOOKUP(fSales[[#This Row],[SalesRepID]],dSalesRep[SalesRepID],dSalesRep[Region])</f>
        <v>WA</v>
      </c>
    </row>
    <row r="800" spans="36:43" x14ac:dyDescent="0.25">
      <c r="AJ800" s="3">
        <v>45642</v>
      </c>
      <c r="AK800">
        <v>1</v>
      </c>
      <c r="AL800">
        <v>3</v>
      </c>
      <c r="AM800">
        <v>87</v>
      </c>
      <c r="AN800">
        <f>_xlfn.XLOOKUP(fSales[[#This Row],[ProductID]],dProduct[ProductID],dProduct[Price])*fSales[[#This Row],[Units]]</f>
        <v>3823.65</v>
      </c>
      <c r="AO800" t="str">
        <f>_xlfn.XLOOKUP(fSales[[#This Row],[ProductID]],dProduct[ProductID],dProduct[Product])</f>
        <v>Quad</v>
      </c>
      <c r="AP800" t="str">
        <f>_xlfn.XLOOKUP(fSales[[#This Row],[ProductID]],dProduct[ProductID],dProduct[Supplier])</f>
        <v>Gel Booms</v>
      </c>
      <c r="AQ800" t="str">
        <f>_xlfn.XLOOKUP(fSales[[#This Row],[SalesRepID]],dSalesRep[SalesRepID],dSalesRep[Region])</f>
        <v>WA</v>
      </c>
    </row>
    <row r="801" spans="36:43" x14ac:dyDescent="0.25">
      <c r="AJ801" s="3">
        <v>45412</v>
      </c>
      <c r="AK801">
        <v>2</v>
      </c>
      <c r="AL801">
        <v>4</v>
      </c>
      <c r="AM801">
        <v>2</v>
      </c>
      <c r="AN801">
        <f>_xlfn.XLOOKUP(fSales[[#This Row],[ProductID]],dProduct[ProductID],dProduct[Price])*fSales[[#This Row],[Units]]</f>
        <v>59.9</v>
      </c>
      <c r="AO801" t="str">
        <f>_xlfn.XLOOKUP(fSales[[#This Row],[ProductID]],dProduct[ProductID],dProduct[Product])</f>
        <v>Carlota</v>
      </c>
      <c r="AP801" t="str">
        <f>_xlfn.XLOOKUP(fSales[[#This Row],[ProductID]],dProduct[ProductID],dProduct[Supplier])</f>
        <v>Gel Booms</v>
      </c>
      <c r="AQ801" t="str">
        <f>_xlfn.XLOOKUP(fSales[[#This Row],[SalesRepID]],dSalesRep[SalesRepID],dSalesRep[Region])</f>
        <v>WA</v>
      </c>
    </row>
    <row r="802" spans="36:43" x14ac:dyDescent="0.25">
      <c r="AJ802" s="3">
        <v>45603</v>
      </c>
      <c r="AK802">
        <v>3</v>
      </c>
      <c r="AL802">
        <v>2</v>
      </c>
      <c r="AM802">
        <v>107</v>
      </c>
      <c r="AN802">
        <f>_xlfn.XLOOKUP(fSales[[#This Row],[ProductID]],dProduct[ProductID],dProduct[Price])*fSales[[#This Row],[Units]]</f>
        <v>2776.65</v>
      </c>
      <c r="AO802" t="str">
        <f>_xlfn.XLOOKUP(fSales[[#This Row],[ProductID]],dProduct[ProductID],dProduct[Product])</f>
        <v>Aspen</v>
      </c>
      <c r="AP802" t="str">
        <f>_xlfn.XLOOKUP(fSales[[#This Row],[ProductID]],dProduct[ProductID],dProduct[Supplier])</f>
        <v>Colorado Booms</v>
      </c>
      <c r="AQ802" t="str">
        <f>_xlfn.XLOOKUP(fSales[[#This Row],[SalesRepID]],dSalesRep[SalesRepID],dSalesRep[Region])</f>
        <v>CA</v>
      </c>
    </row>
    <row r="803" spans="36:43" x14ac:dyDescent="0.25">
      <c r="AJ803" s="3">
        <v>45610</v>
      </c>
      <c r="AK803">
        <v>4</v>
      </c>
      <c r="AL803">
        <v>4</v>
      </c>
      <c r="AM803">
        <v>199</v>
      </c>
      <c r="AN803">
        <f>_xlfn.XLOOKUP(fSales[[#This Row],[ProductID]],dProduct[ProductID],dProduct[Price])*fSales[[#This Row],[Units]]</f>
        <v>4766.05</v>
      </c>
      <c r="AO803" t="str">
        <f>_xlfn.XLOOKUP(fSales[[#This Row],[ProductID]],dProduct[ProductID],dProduct[Product])</f>
        <v>Yanaki</v>
      </c>
      <c r="AP803" t="str">
        <f>_xlfn.XLOOKUP(fSales[[#This Row],[ProductID]],dProduct[ProductID],dProduct[Supplier])</f>
        <v>Colorado Booms</v>
      </c>
      <c r="AQ803" t="str">
        <f>_xlfn.XLOOKUP(fSales[[#This Row],[SalesRepID]],dSalesRep[SalesRepID],dSalesRep[Region])</f>
        <v>WA</v>
      </c>
    </row>
    <row r="804" spans="36:43" x14ac:dyDescent="0.25">
      <c r="AJ804" s="3">
        <v>45403</v>
      </c>
      <c r="AK804">
        <v>2</v>
      </c>
      <c r="AL804">
        <v>2</v>
      </c>
      <c r="AM804">
        <v>5</v>
      </c>
      <c r="AN804">
        <f>_xlfn.XLOOKUP(fSales[[#This Row],[ProductID]],dProduct[ProductID],dProduct[Price])*fSales[[#This Row],[Units]]</f>
        <v>149.75</v>
      </c>
      <c r="AO804" t="str">
        <f>_xlfn.XLOOKUP(fSales[[#This Row],[ProductID]],dProduct[ProductID],dProduct[Product])</f>
        <v>Carlota</v>
      </c>
      <c r="AP804" t="str">
        <f>_xlfn.XLOOKUP(fSales[[#This Row],[ProductID]],dProduct[ProductID],dProduct[Supplier])</f>
        <v>Gel Booms</v>
      </c>
      <c r="AQ804" t="str">
        <f>_xlfn.XLOOKUP(fSales[[#This Row],[SalesRepID]],dSalesRep[SalesRepID],dSalesRep[Region])</f>
        <v>CA</v>
      </c>
    </row>
    <row r="805" spans="36:43" x14ac:dyDescent="0.25">
      <c r="AJ805" s="3">
        <v>45627</v>
      </c>
      <c r="AK805">
        <v>3</v>
      </c>
      <c r="AL805">
        <v>4</v>
      </c>
      <c r="AM805">
        <v>89</v>
      </c>
      <c r="AN805">
        <f>_xlfn.XLOOKUP(fSales[[#This Row],[ProductID]],dProduct[ProductID],dProduct[Price])*fSales[[#This Row],[Units]]</f>
        <v>2309.5499999999997</v>
      </c>
      <c r="AO805" t="str">
        <f>_xlfn.XLOOKUP(fSales[[#This Row],[ProductID]],dProduct[ProductID],dProduct[Product])</f>
        <v>Aspen</v>
      </c>
      <c r="AP805" t="str">
        <f>_xlfn.XLOOKUP(fSales[[#This Row],[ProductID]],dProduct[ProductID],dProduct[Supplier])</f>
        <v>Colorado Booms</v>
      </c>
      <c r="AQ805" t="str">
        <f>_xlfn.XLOOKUP(fSales[[#This Row],[SalesRepID]],dSalesRep[SalesRepID],dSalesRep[Region])</f>
        <v>WA</v>
      </c>
    </row>
    <row r="806" spans="36:43" x14ac:dyDescent="0.25">
      <c r="AJ806" s="3">
        <v>45593</v>
      </c>
      <c r="AK806">
        <v>2</v>
      </c>
      <c r="AL806">
        <v>2</v>
      </c>
      <c r="AM806">
        <v>86</v>
      </c>
      <c r="AN806">
        <f>_xlfn.XLOOKUP(fSales[[#This Row],[ProductID]],dProduct[ProductID],dProduct[Price])*fSales[[#This Row],[Units]]</f>
        <v>2575.6999999999998</v>
      </c>
      <c r="AO806" t="str">
        <f>_xlfn.XLOOKUP(fSales[[#This Row],[ProductID]],dProduct[ProductID],dProduct[Product])</f>
        <v>Carlota</v>
      </c>
      <c r="AP806" t="str">
        <f>_xlfn.XLOOKUP(fSales[[#This Row],[ProductID]],dProduct[ProductID],dProduct[Supplier])</f>
        <v>Gel Booms</v>
      </c>
      <c r="AQ806" t="str">
        <f>_xlfn.XLOOKUP(fSales[[#This Row],[SalesRepID]],dSalesRep[SalesRepID],dSalesRep[Region])</f>
        <v>CA</v>
      </c>
    </row>
    <row r="807" spans="36:43" x14ac:dyDescent="0.25">
      <c r="AJ807" s="3">
        <v>45563</v>
      </c>
      <c r="AK807">
        <v>2</v>
      </c>
      <c r="AL807">
        <v>4</v>
      </c>
      <c r="AM807">
        <v>42</v>
      </c>
      <c r="AN807">
        <f>_xlfn.XLOOKUP(fSales[[#This Row],[ProductID]],dProduct[ProductID],dProduct[Price])*fSales[[#This Row],[Units]]</f>
        <v>1257.8999999999999</v>
      </c>
      <c r="AO807" t="str">
        <f>_xlfn.XLOOKUP(fSales[[#This Row],[ProductID]],dProduct[ProductID],dProduct[Product])</f>
        <v>Carlota</v>
      </c>
      <c r="AP807" t="str">
        <f>_xlfn.XLOOKUP(fSales[[#This Row],[ProductID]],dProduct[ProductID],dProduct[Supplier])</f>
        <v>Gel Booms</v>
      </c>
      <c r="AQ807" t="str">
        <f>_xlfn.XLOOKUP(fSales[[#This Row],[SalesRepID]],dSalesRep[SalesRepID],dSalesRep[Region])</f>
        <v>WA</v>
      </c>
    </row>
    <row r="808" spans="36:43" x14ac:dyDescent="0.25">
      <c r="AJ808" s="3">
        <v>45653</v>
      </c>
      <c r="AK808">
        <v>2</v>
      </c>
      <c r="AL808">
        <v>2</v>
      </c>
      <c r="AM808">
        <v>59</v>
      </c>
      <c r="AN808">
        <f>_xlfn.XLOOKUP(fSales[[#This Row],[ProductID]],dProduct[ProductID],dProduct[Price])*fSales[[#This Row],[Units]]</f>
        <v>1767.05</v>
      </c>
      <c r="AO808" t="str">
        <f>_xlfn.XLOOKUP(fSales[[#This Row],[ProductID]],dProduct[ProductID],dProduct[Product])</f>
        <v>Carlota</v>
      </c>
      <c r="AP808" t="str">
        <f>_xlfn.XLOOKUP(fSales[[#This Row],[ProductID]],dProduct[ProductID],dProduct[Supplier])</f>
        <v>Gel Booms</v>
      </c>
      <c r="AQ808" t="str">
        <f>_xlfn.XLOOKUP(fSales[[#This Row],[SalesRepID]],dSalesRep[SalesRepID],dSalesRep[Region])</f>
        <v>CA</v>
      </c>
    </row>
    <row r="809" spans="36:43" x14ac:dyDescent="0.25">
      <c r="AJ809" s="3">
        <v>45630</v>
      </c>
      <c r="AK809">
        <v>2</v>
      </c>
      <c r="AL809">
        <v>2</v>
      </c>
      <c r="AM809">
        <v>168</v>
      </c>
      <c r="AN809">
        <f>_xlfn.XLOOKUP(fSales[[#This Row],[ProductID]],dProduct[ProductID],dProduct[Price])*fSales[[#This Row],[Units]]</f>
        <v>5031.5999999999995</v>
      </c>
      <c r="AO809" t="str">
        <f>_xlfn.XLOOKUP(fSales[[#This Row],[ProductID]],dProduct[ProductID],dProduct[Product])</f>
        <v>Carlota</v>
      </c>
      <c r="AP809" t="str">
        <f>_xlfn.XLOOKUP(fSales[[#This Row],[ProductID]],dProduct[ProductID],dProduct[Supplier])</f>
        <v>Gel Booms</v>
      </c>
      <c r="AQ809" t="str">
        <f>_xlfn.XLOOKUP(fSales[[#This Row],[SalesRepID]],dSalesRep[SalesRepID],dSalesRep[Region])</f>
        <v>CA</v>
      </c>
    </row>
    <row r="810" spans="36:43" x14ac:dyDescent="0.25">
      <c r="AJ810" s="3">
        <v>45579</v>
      </c>
      <c r="AK810">
        <v>2</v>
      </c>
      <c r="AL810">
        <v>2</v>
      </c>
      <c r="AM810">
        <v>252</v>
      </c>
      <c r="AN810">
        <f>_xlfn.XLOOKUP(fSales[[#This Row],[ProductID]],dProduct[ProductID],dProduct[Price])*fSales[[#This Row],[Units]]</f>
        <v>7547.4</v>
      </c>
      <c r="AO810" t="str">
        <f>_xlfn.XLOOKUP(fSales[[#This Row],[ProductID]],dProduct[ProductID],dProduct[Product])</f>
        <v>Carlota</v>
      </c>
      <c r="AP810" t="str">
        <f>_xlfn.XLOOKUP(fSales[[#This Row],[ProductID]],dProduct[ProductID],dProduct[Supplier])</f>
        <v>Gel Booms</v>
      </c>
      <c r="AQ810" t="str">
        <f>_xlfn.XLOOKUP(fSales[[#This Row],[SalesRepID]],dSalesRep[SalesRepID],dSalesRep[Region])</f>
        <v>CA</v>
      </c>
    </row>
    <row r="811" spans="36:43" x14ac:dyDescent="0.25">
      <c r="AJ811" s="3">
        <v>45511</v>
      </c>
      <c r="AK811">
        <v>1</v>
      </c>
      <c r="AL811">
        <v>2</v>
      </c>
      <c r="AM811">
        <v>3</v>
      </c>
      <c r="AN811">
        <f>_xlfn.XLOOKUP(fSales[[#This Row],[ProductID]],dProduct[ProductID],dProduct[Price])*fSales[[#This Row],[Units]]</f>
        <v>131.85000000000002</v>
      </c>
      <c r="AO811" t="str">
        <f>_xlfn.XLOOKUP(fSales[[#This Row],[ProductID]],dProduct[ProductID],dProduct[Product])</f>
        <v>Quad</v>
      </c>
      <c r="AP811" t="str">
        <f>_xlfn.XLOOKUP(fSales[[#This Row],[ProductID]],dProduct[ProductID],dProduct[Supplier])</f>
        <v>Gel Booms</v>
      </c>
      <c r="AQ811" t="str">
        <f>_xlfn.XLOOKUP(fSales[[#This Row],[SalesRepID]],dSalesRep[SalesRepID],dSalesRep[Region])</f>
        <v>CA</v>
      </c>
    </row>
    <row r="812" spans="36:43" x14ac:dyDescent="0.25">
      <c r="AJ812" s="3">
        <v>45543</v>
      </c>
      <c r="AK812">
        <v>3</v>
      </c>
      <c r="AL812">
        <v>2</v>
      </c>
      <c r="AM812">
        <v>58</v>
      </c>
      <c r="AN812">
        <f>_xlfn.XLOOKUP(fSales[[#This Row],[ProductID]],dProduct[ProductID],dProduct[Price])*fSales[[#This Row],[Units]]</f>
        <v>1505.1</v>
      </c>
      <c r="AO812" t="str">
        <f>_xlfn.XLOOKUP(fSales[[#This Row],[ProductID]],dProduct[ProductID],dProduct[Product])</f>
        <v>Aspen</v>
      </c>
      <c r="AP812" t="str">
        <f>_xlfn.XLOOKUP(fSales[[#This Row],[ProductID]],dProduct[ProductID],dProduct[Supplier])</f>
        <v>Colorado Booms</v>
      </c>
      <c r="AQ812" t="str">
        <f>_xlfn.XLOOKUP(fSales[[#This Row],[SalesRepID]],dSalesRep[SalesRepID],dSalesRep[Region])</f>
        <v>CA</v>
      </c>
    </row>
    <row r="813" spans="36:43" x14ac:dyDescent="0.25">
      <c r="AJ813" s="3">
        <v>45652</v>
      </c>
      <c r="AK813">
        <v>2</v>
      </c>
      <c r="AL813">
        <v>4</v>
      </c>
      <c r="AM813">
        <v>26</v>
      </c>
      <c r="AN813">
        <f>_xlfn.XLOOKUP(fSales[[#This Row],[ProductID]],dProduct[ProductID],dProduct[Price])*fSales[[#This Row],[Units]]</f>
        <v>778.69999999999993</v>
      </c>
      <c r="AO813" t="str">
        <f>_xlfn.XLOOKUP(fSales[[#This Row],[ProductID]],dProduct[ProductID],dProduct[Product])</f>
        <v>Carlota</v>
      </c>
      <c r="AP813" t="str">
        <f>_xlfn.XLOOKUP(fSales[[#This Row],[ProductID]],dProduct[ProductID],dProduct[Supplier])</f>
        <v>Gel Booms</v>
      </c>
      <c r="AQ813" t="str">
        <f>_xlfn.XLOOKUP(fSales[[#This Row],[SalesRepID]],dSalesRep[SalesRepID],dSalesRep[Region])</f>
        <v>WA</v>
      </c>
    </row>
    <row r="814" spans="36:43" x14ac:dyDescent="0.25">
      <c r="AJ814" s="3">
        <v>45652</v>
      </c>
      <c r="AK814">
        <v>2</v>
      </c>
      <c r="AL814">
        <v>4</v>
      </c>
      <c r="AM814">
        <v>2</v>
      </c>
      <c r="AN814">
        <f>_xlfn.XLOOKUP(fSales[[#This Row],[ProductID]],dProduct[ProductID],dProduct[Price])*fSales[[#This Row],[Units]]</f>
        <v>59.9</v>
      </c>
      <c r="AO814" t="str">
        <f>_xlfn.XLOOKUP(fSales[[#This Row],[ProductID]],dProduct[ProductID],dProduct[Product])</f>
        <v>Carlota</v>
      </c>
      <c r="AP814" t="str">
        <f>_xlfn.XLOOKUP(fSales[[#This Row],[ProductID]],dProduct[ProductID],dProduct[Supplier])</f>
        <v>Gel Booms</v>
      </c>
      <c r="AQ814" t="str">
        <f>_xlfn.XLOOKUP(fSales[[#This Row],[SalesRepID]],dSalesRep[SalesRepID],dSalesRep[Region])</f>
        <v>WA</v>
      </c>
    </row>
    <row r="815" spans="36:43" x14ac:dyDescent="0.25">
      <c r="AJ815" s="3">
        <v>45336</v>
      </c>
      <c r="AK815">
        <v>2</v>
      </c>
      <c r="AL815">
        <v>4</v>
      </c>
      <c r="AM815">
        <v>5</v>
      </c>
      <c r="AN815">
        <f>_xlfn.XLOOKUP(fSales[[#This Row],[ProductID]],dProduct[ProductID],dProduct[Price])*fSales[[#This Row],[Units]]</f>
        <v>149.75</v>
      </c>
      <c r="AO815" t="str">
        <f>_xlfn.XLOOKUP(fSales[[#This Row],[ProductID]],dProduct[ProductID],dProduct[Product])</f>
        <v>Carlota</v>
      </c>
      <c r="AP815" t="str">
        <f>_xlfn.XLOOKUP(fSales[[#This Row],[ProductID]],dProduct[ProductID],dProduct[Supplier])</f>
        <v>Gel Booms</v>
      </c>
      <c r="AQ815" t="str">
        <f>_xlfn.XLOOKUP(fSales[[#This Row],[SalesRepID]],dSalesRep[SalesRepID],dSalesRep[Region])</f>
        <v>WA</v>
      </c>
    </row>
    <row r="816" spans="36:43" x14ac:dyDescent="0.25">
      <c r="AJ816" s="3">
        <v>45536</v>
      </c>
      <c r="AK816">
        <v>3</v>
      </c>
      <c r="AL816">
        <v>4</v>
      </c>
      <c r="AM816">
        <v>6</v>
      </c>
      <c r="AN816">
        <f>_xlfn.XLOOKUP(fSales[[#This Row],[ProductID]],dProduct[ProductID],dProduct[Price])*fSales[[#This Row],[Units]]</f>
        <v>155.69999999999999</v>
      </c>
      <c r="AO816" t="str">
        <f>_xlfn.XLOOKUP(fSales[[#This Row],[ProductID]],dProduct[ProductID],dProduct[Product])</f>
        <v>Aspen</v>
      </c>
      <c r="AP816" t="str">
        <f>_xlfn.XLOOKUP(fSales[[#This Row],[ProductID]],dProduct[ProductID],dProduct[Supplier])</f>
        <v>Colorado Booms</v>
      </c>
      <c r="AQ816" t="str">
        <f>_xlfn.XLOOKUP(fSales[[#This Row],[SalesRepID]],dSalesRep[SalesRepID],dSalesRep[Region])</f>
        <v>WA</v>
      </c>
    </row>
    <row r="817" spans="36:43" x14ac:dyDescent="0.25">
      <c r="AJ817" s="3">
        <v>45494</v>
      </c>
      <c r="AK817">
        <v>2</v>
      </c>
      <c r="AL817">
        <v>2</v>
      </c>
      <c r="AM817">
        <v>72</v>
      </c>
      <c r="AN817">
        <f>_xlfn.XLOOKUP(fSales[[#This Row],[ProductID]],dProduct[ProductID],dProduct[Price])*fSales[[#This Row],[Units]]</f>
        <v>2156.4</v>
      </c>
      <c r="AO817" t="str">
        <f>_xlfn.XLOOKUP(fSales[[#This Row],[ProductID]],dProduct[ProductID],dProduct[Product])</f>
        <v>Carlota</v>
      </c>
      <c r="AP817" t="str">
        <f>_xlfn.XLOOKUP(fSales[[#This Row],[ProductID]],dProduct[ProductID],dProduct[Supplier])</f>
        <v>Gel Booms</v>
      </c>
      <c r="AQ817" t="str">
        <f>_xlfn.XLOOKUP(fSales[[#This Row],[SalesRepID]],dSalesRep[SalesRepID],dSalesRep[Region])</f>
        <v>CA</v>
      </c>
    </row>
    <row r="818" spans="36:43" x14ac:dyDescent="0.25">
      <c r="AJ818" s="3">
        <v>45463</v>
      </c>
      <c r="AK818">
        <v>4</v>
      </c>
      <c r="AL818">
        <v>4</v>
      </c>
      <c r="AM818">
        <v>116</v>
      </c>
      <c r="AN818">
        <f>_xlfn.XLOOKUP(fSales[[#This Row],[ProductID]],dProduct[ProductID],dProduct[Price])*fSales[[#This Row],[Units]]</f>
        <v>2778.2</v>
      </c>
      <c r="AO818" t="str">
        <f>_xlfn.XLOOKUP(fSales[[#This Row],[ProductID]],dProduct[ProductID],dProduct[Product])</f>
        <v>Yanaki</v>
      </c>
      <c r="AP818" t="str">
        <f>_xlfn.XLOOKUP(fSales[[#This Row],[ProductID]],dProduct[ProductID],dProduct[Supplier])</f>
        <v>Colorado Booms</v>
      </c>
      <c r="AQ818" t="str">
        <f>_xlfn.XLOOKUP(fSales[[#This Row],[SalesRepID]],dSalesRep[SalesRepID],dSalesRep[Region])</f>
        <v>WA</v>
      </c>
    </row>
    <row r="819" spans="36:43" x14ac:dyDescent="0.25">
      <c r="AJ819" s="3">
        <v>45519</v>
      </c>
      <c r="AK819">
        <v>2</v>
      </c>
      <c r="AL819">
        <v>2</v>
      </c>
      <c r="AM819">
        <v>30</v>
      </c>
      <c r="AN819">
        <f>_xlfn.XLOOKUP(fSales[[#This Row],[ProductID]],dProduct[ProductID],dProduct[Price])*fSales[[#This Row],[Units]]</f>
        <v>898.5</v>
      </c>
      <c r="AO819" t="str">
        <f>_xlfn.XLOOKUP(fSales[[#This Row],[ProductID]],dProduct[ProductID],dProduct[Product])</f>
        <v>Carlota</v>
      </c>
      <c r="AP819" t="str">
        <f>_xlfn.XLOOKUP(fSales[[#This Row],[ProductID]],dProduct[ProductID],dProduct[Supplier])</f>
        <v>Gel Booms</v>
      </c>
      <c r="AQ819" t="str">
        <f>_xlfn.XLOOKUP(fSales[[#This Row],[SalesRepID]],dSalesRep[SalesRepID],dSalesRep[Region])</f>
        <v>CA</v>
      </c>
    </row>
    <row r="820" spans="36:43" x14ac:dyDescent="0.25">
      <c r="AJ820" s="3">
        <v>45353</v>
      </c>
      <c r="AK820">
        <v>3</v>
      </c>
      <c r="AL820">
        <v>1</v>
      </c>
      <c r="AM820">
        <v>107</v>
      </c>
      <c r="AN820">
        <f>_xlfn.XLOOKUP(fSales[[#This Row],[ProductID]],dProduct[ProductID],dProduct[Price])*fSales[[#This Row],[Units]]</f>
        <v>2776.65</v>
      </c>
      <c r="AO820" t="str">
        <f>_xlfn.XLOOKUP(fSales[[#This Row],[ProductID]],dProduct[ProductID],dProduct[Product])</f>
        <v>Aspen</v>
      </c>
      <c r="AP820" t="str">
        <f>_xlfn.XLOOKUP(fSales[[#This Row],[ProductID]],dProduct[ProductID],dProduct[Supplier])</f>
        <v>Colorado Booms</v>
      </c>
      <c r="AQ820" t="str">
        <f>_xlfn.XLOOKUP(fSales[[#This Row],[SalesRepID]],dSalesRep[SalesRepID],dSalesRep[Region])</f>
        <v>CA</v>
      </c>
    </row>
    <row r="821" spans="36:43" x14ac:dyDescent="0.25">
      <c r="AJ821" s="3">
        <v>45613</v>
      </c>
      <c r="AK821">
        <v>2</v>
      </c>
      <c r="AL821">
        <v>4</v>
      </c>
      <c r="AM821">
        <v>252</v>
      </c>
      <c r="AN821">
        <f>_xlfn.XLOOKUP(fSales[[#This Row],[ProductID]],dProduct[ProductID],dProduct[Price])*fSales[[#This Row],[Units]]</f>
        <v>7547.4</v>
      </c>
      <c r="AO821" t="str">
        <f>_xlfn.XLOOKUP(fSales[[#This Row],[ProductID]],dProduct[ProductID],dProduct[Product])</f>
        <v>Carlota</v>
      </c>
      <c r="AP821" t="str">
        <f>_xlfn.XLOOKUP(fSales[[#This Row],[ProductID]],dProduct[ProductID],dProduct[Supplier])</f>
        <v>Gel Booms</v>
      </c>
      <c r="AQ821" t="str">
        <f>_xlfn.XLOOKUP(fSales[[#This Row],[SalesRepID]],dSalesRep[SalesRepID],dSalesRep[Region])</f>
        <v>WA</v>
      </c>
    </row>
    <row r="822" spans="36:43" x14ac:dyDescent="0.25">
      <c r="AJ822" s="3">
        <v>45573</v>
      </c>
      <c r="AK822">
        <v>3</v>
      </c>
      <c r="AL822">
        <v>4</v>
      </c>
      <c r="AM822">
        <v>3</v>
      </c>
      <c r="AN822">
        <f>_xlfn.XLOOKUP(fSales[[#This Row],[ProductID]],dProduct[ProductID],dProduct[Price])*fSales[[#This Row],[Units]]</f>
        <v>77.849999999999994</v>
      </c>
      <c r="AO822" t="str">
        <f>_xlfn.XLOOKUP(fSales[[#This Row],[ProductID]],dProduct[ProductID],dProduct[Product])</f>
        <v>Aspen</v>
      </c>
      <c r="AP822" t="str">
        <f>_xlfn.XLOOKUP(fSales[[#This Row],[ProductID]],dProduct[ProductID],dProduct[Supplier])</f>
        <v>Colorado Booms</v>
      </c>
      <c r="AQ822" t="str">
        <f>_xlfn.XLOOKUP(fSales[[#This Row],[SalesRepID]],dSalesRep[SalesRepID],dSalesRep[Region])</f>
        <v>WA</v>
      </c>
    </row>
    <row r="823" spans="36:43" x14ac:dyDescent="0.25">
      <c r="AJ823" s="3">
        <v>45595</v>
      </c>
      <c r="AK823">
        <v>1</v>
      </c>
      <c r="AL823">
        <v>4</v>
      </c>
      <c r="AM823">
        <v>4</v>
      </c>
      <c r="AN823">
        <f>_xlfn.XLOOKUP(fSales[[#This Row],[ProductID]],dProduct[ProductID],dProduct[Price])*fSales[[#This Row],[Units]]</f>
        <v>175.8</v>
      </c>
      <c r="AO823" t="str">
        <f>_xlfn.XLOOKUP(fSales[[#This Row],[ProductID]],dProduct[ProductID],dProduct[Product])</f>
        <v>Quad</v>
      </c>
      <c r="AP823" t="str">
        <f>_xlfn.XLOOKUP(fSales[[#This Row],[ProductID]],dProduct[ProductID],dProduct[Supplier])</f>
        <v>Gel Booms</v>
      </c>
      <c r="AQ823" t="str">
        <f>_xlfn.XLOOKUP(fSales[[#This Row],[SalesRepID]],dSalesRep[SalesRepID],dSalesRep[Region])</f>
        <v>WA</v>
      </c>
    </row>
    <row r="824" spans="36:43" x14ac:dyDescent="0.25">
      <c r="AJ824" s="3">
        <v>45310</v>
      </c>
      <c r="AK824">
        <v>2</v>
      </c>
      <c r="AL824">
        <v>4</v>
      </c>
      <c r="AM824">
        <v>63</v>
      </c>
      <c r="AN824">
        <f>_xlfn.XLOOKUP(fSales[[#This Row],[ProductID]],dProduct[ProductID],dProduct[Price])*fSales[[#This Row],[Units]]</f>
        <v>1886.85</v>
      </c>
      <c r="AO824" t="str">
        <f>_xlfn.XLOOKUP(fSales[[#This Row],[ProductID]],dProduct[ProductID],dProduct[Product])</f>
        <v>Carlota</v>
      </c>
      <c r="AP824" t="str">
        <f>_xlfn.XLOOKUP(fSales[[#This Row],[ProductID]],dProduct[ProductID],dProduct[Supplier])</f>
        <v>Gel Booms</v>
      </c>
      <c r="AQ824" t="str">
        <f>_xlfn.XLOOKUP(fSales[[#This Row],[SalesRepID]],dSalesRep[SalesRepID],dSalesRep[Region])</f>
        <v>WA</v>
      </c>
    </row>
    <row r="825" spans="36:43" x14ac:dyDescent="0.25">
      <c r="AJ825" s="3">
        <v>45554</v>
      </c>
      <c r="AK825">
        <v>2</v>
      </c>
      <c r="AL825">
        <v>2</v>
      </c>
      <c r="AM825">
        <v>4</v>
      </c>
      <c r="AN825">
        <f>_xlfn.XLOOKUP(fSales[[#This Row],[ProductID]],dProduct[ProductID],dProduct[Price])*fSales[[#This Row],[Units]]</f>
        <v>119.8</v>
      </c>
      <c r="AO825" t="str">
        <f>_xlfn.XLOOKUP(fSales[[#This Row],[ProductID]],dProduct[ProductID],dProduct[Product])</f>
        <v>Carlota</v>
      </c>
      <c r="AP825" t="str">
        <f>_xlfn.XLOOKUP(fSales[[#This Row],[ProductID]],dProduct[ProductID],dProduct[Supplier])</f>
        <v>Gel Booms</v>
      </c>
      <c r="AQ825" t="str">
        <f>_xlfn.XLOOKUP(fSales[[#This Row],[SalesRepID]],dSalesRep[SalesRepID],dSalesRep[Region])</f>
        <v>CA</v>
      </c>
    </row>
    <row r="826" spans="36:43" x14ac:dyDescent="0.25">
      <c r="AJ826" s="3">
        <v>45628</v>
      </c>
      <c r="AK826">
        <v>2</v>
      </c>
      <c r="AL826">
        <v>4</v>
      </c>
      <c r="AM826">
        <v>5</v>
      </c>
      <c r="AN826">
        <f>_xlfn.XLOOKUP(fSales[[#This Row],[ProductID]],dProduct[ProductID],dProduct[Price])*fSales[[#This Row],[Units]]</f>
        <v>149.75</v>
      </c>
      <c r="AO826" t="str">
        <f>_xlfn.XLOOKUP(fSales[[#This Row],[ProductID]],dProduct[ProductID],dProduct[Product])</f>
        <v>Carlota</v>
      </c>
      <c r="AP826" t="str">
        <f>_xlfn.XLOOKUP(fSales[[#This Row],[ProductID]],dProduct[ProductID],dProduct[Supplier])</f>
        <v>Gel Booms</v>
      </c>
      <c r="AQ826" t="str">
        <f>_xlfn.XLOOKUP(fSales[[#This Row],[SalesRepID]],dSalesRep[SalesRepID],dSalesRep[Region])</f>
        <v>WA</v>
      </c>
    </row>
    <row r="827" spans="36:43" x14ac:dyDescent="0.25">
      <c r="AJ827" s="3">
        <v>45635</v>
      </c>
      <c r="AK827">
        <v>4</v>
      </c>
      <c r="AL827">
        <v>2</v>
      </c>
      <c r="AM827">
        <v>1</v>
      </c>
      <c r="AN827">
        <f>_xlfn.XLOOKUP(fSales[[#This Row],[ProductID]],dProduct[ProductID],dProduct[Price])*fSales[[#This Row],[Units]]</f>
        <v>23.95</v>
      </c>
      <c r="AO827" t="str">
        <f>_xlfn.XLOOKUP(fSales[[#This Row],[ProductID]],dProduct[ProductID],dProduct[Product])</f>
        <v>Yanaki</v>
      </c>
      <c r="AP827" t="str">
        <f>_xlfn.XLOOKUP(fSales[[#This Row],[ProductID]],dProduct[ProductID],dProduct[Supplier])</f>
        <v>Colorado Booms</v>
      </c>
      <c r="AQ827" t="str">
        <f>_xlfn.XLOOKUP(fSales[[#This Row],[SalesRepID]],dSalesRep[SalesRepID],dSalesRep[Region])</f>
        <v>CA</v>
      </c>
    </row>
    <row r="828" spans="36:43" x14ac:dyDescent="0.25">
      <c r="AJ828" s="3">
        <v>45612</v>
      </c>
      <c r="AK828">
        <v>2</v>
      </c>
      <c r="AL828">
        <v>2</v>
      </c>
      <c r="AM828">
        <v>62</v>
      </c>
      <c r="AN828">
        <f>_xlfn.XLOOKUP(fSales[[#This Row],[ProductID]],dProduct[ProductID],dProduct[Price])*fSales[[#This Row],[Units]]</f>
        <v>1856.8999999999999</v>
      </c>
      <c r="AO828" t="str">
        <f>_xlfn.XLOOKUP(fSales[[#This Row],[ProductID]],dProduct[ProductID],dProduct[Product])</f>
        <v>Carlota</v>
      </c>
      <c r="AP828" t="str">
        <f>_xlfn.XLOOKUP(fSales[[#This Row],[ProductID]],dProduct[ProductID],dProduct[Supplier])</f>
        <v>Gel Booms</v>
      </c>
      <c r="AQ828" t="str">
        <f>_xlfn.XLOOKUP(fSales[[#This Row],[SalesRepID]],dSalesRep[SalesRepID],dSalesRep[Region])</f>
        <v>CA</v>
      </c>
    </row>
    <row r="829" spans="36:43" x14ac:dyDescent="0.25">
      <c r="AJ829" s="3">
        <v>45620</v>
      </c>
      <c r="AK829">
        <v>2</v>
      </c>
      <c r="AL829">
        <v>4</v>
      </c>
      <c r="AM829">
        <v>163</v>
      </c>
      <c r="AN829">
        <f>_xlfn.XLOOKUP(fSales[[#This Row],[ProductID]],dProduct[ProductID],dProduct[Price])*fSales[[#This Row],[Units]]</f>
        <v>4881.8499999999995</v>
      </c>
      <c r="AO829" t="str">
        <f>_xlfn.XLOOKUP(fSales[[#This Row],[ProductID]],dProduct[ProductID],dProduct[Product])</f>
        <v>Carlota</v>
      </c>
      <c r="AP829" t="str">
        <f>_xlfn.XLOOKUP(fSales[[#This Row],[ProductID]],dProduct[ProductID],dProduct[Supplier])</f>
        <v>Gel Booms</v>
      </c>
      <c r="AQ829" t="str">
        <f>_xlfn.XLOOKUP(fSales[[#This Row],[SalesRepID]],dSalesRep[SalesRepID],dSalesRep[Region])</f>
        <v>WA</v>
      </c>
    </row>
    <row r="830" spans="36:43" x14ac:dyDescent="0.25">
      <c r="AJ830" s="3">
        <v>45630</v>
      </c>
      <c r="AK830">
        <v>2</v>
      </c>
      <c r="AL830">
        <v>3</v>
      </c>
      <c r="AM830">
        <v>85</v>
      </c>
      <c r="AN830">
        <f>_xlfn.XLOOKUP(fSales[[#This Row],[ProductID]],dProduct[ProductID],dProduct[Price])*fSales[[#This Row],[Units]]</f>
        <v>2545.75</v>
      </c>
      <c r="AO830" t="str">
        <f>_xlfn.XLOOKUP(fSales[[#This Row],[ProductID]],dProduct[ProductID],dProduct[Product])</f>
        <v>Carlota</v>
      </c>
      <c r="AP830" t="str">
        <f>_xlfn.XLOOKUP(fSales[[#This Row],[ProductID]],dProduct[ProductID],dProduct[Supplier])</f>
        <v>Gel Booms</v>
      </c>
      <c r="AQ830" t="str">
        <f>_xlfn.XLOOKUP(fSales[[#This Row],[SalesRepID]],dSalesRep[SalesRepID],dSalesRep[Region])</f>
        <v>WA</v>
      </c>
    </row>
    <row r="831" spans="36:43" x14ac:dyDescent="0.25">
      <c r="AJ831" s="3">
        <v>45548</v>
      </c>
      <c r="AK831">
        <v>2</v>
      </c>
      <c r="AL831">
        <v>4</v>
      </c>
      <c r="AM831">
        <v>2</v>
      </c>
      <c r="AN831">
        <f>_xlfn.XLOOKUP(fSales[[#This Row],[ProductID]],dProduct[ProductID],dProduct[Price])*fSales[[#This Row],[Units]]</f>
        <v>59.9</v>
      </c>
      <c r="AO831" t="str">
        <f>_xlfn.XLOOKUP(fSales[[#This Row],[ProductID]],dProduct[ProductID],dProduct[Product])</f>
        <v>Carlota</v>
      </c>
      <c r="AP831" t="str">
        <f>_xlfn.XLOOKUP(fSales[[#This Row],[ProductID]],dProduct[ProductID],dProduct[Supplier])</f>
        <v>Gel Booms</v>
      </c>
      <c r="AQ831" t="str">
        <f>_xlfn.XLOOKUP(fSales[[#This Row],[SalesRepID]],dSalesRep[SalesRepID],dSalesRep[Region])</f>
        <v>WA</v>
      </c>
    </row>
    <row r="832" spans="36:43" x14ac:dyDescent="0.25">
      <c r="AJ832" s="3">
        <v>45340</v>
      </c>
      <c r="AK832">
        <v>4</v>
      </c>
      <c r="AL832">
        <v>2</v>
      </c>
      <c r="AM832">
        <v>294</v>
      </c>
      <c r="AN832">
        <f>_xlfn.XLOOKUP(fSales[[#This Row],[ProductID]],dProduct[ProductID],dProduct[Price])*fSales[[#This Row],[Units]]</f>
        <v>7041.3</v>
      </c>
      <c r="AO832" t="str">
        <f>_xlfn.XLOOKUP(fSales[[#This Row],[ProductID]],dProduct[ProductID],dProduct[Product])</f>
        <v>Yanaki</v>
      </c>
      <c r="AP832" t="str">
        <f>_xlfn.XLOOKUP(fSales[[#This Row],[ProductID]],dProduct[ProductID],dProduct[Supplier])</f>
        <v>Colorado Booms</v>
      </c>
      <c r="AQ832" t="str">
        <f>_xlfn.XLOOKUP(fSales[[#This Row],[SalesRepID]],dSalesRep[SalesRepID],dSalesRep[Region])</f>
        <v>CA</v>
      </c>
    </row>
    <row r="833" spans="36:43" x14ac:dyDescent="0.25">
      <c r="AJ833" s="3">
        <v>45492</v>
      </c>
      <c r="AK833">
        <v>2</v>
      </c>
      <c r="AL833">
        <v>2</v>
      </c>
      <c r="AM833">
        <v>246</v>
      </c>
      <c r="AN833">
        <f>_xlfn.XLOOKUP(fSales[[#This Row],[ProductID]],dProduct[ProductID],dProduct[Price])*fSales[[#This Row],[Units]]</f>
        <v>7367.7</v>
      </c>
      <c r="AO833" t="str">
        <f>_xlfn.XLOOKUP(fSales[[#This Row],[ProductID]],dProduct[ProductID],dProduct[Product])</f>
        <v>Carlota</v>
      </c>
      <c r="AP833" t="str">
        <f>_xlfn.XLOOKUP(fSales[[#This Row],[ProductID]],dProduct[ProductID],dProduct[Supplier])</f>
        <v>Gel Booms</v>
      </c>
      <c r="AQ833" t="str">
        <f>_xlfn.XLOOKUP(fSales[[#This Row],[SalesRepID]],dSalesRep[SalesRepID],dSalesRep[Region])</f>
        <v>CA</v>
      </c>
    </row>
    <row r="834" spans="36:43" x14ac:dyDescent="0.25">
      <c r="AJ834" s="3">
        <v>45365</v>
      </c>
      <c r="AK834">
        <v>3</v>
      </c>
      <c r="AL834">
        <v>2</v>
      </c>
      <c r="AM834">
        <v>1</v>
      </c>
      <c r="AN834">
        <f>_xlfn.XLOOKUP(fSales[[#This Row],[ProductID]],dProduct[ProductID],dProduct[Price])*fSales[[#This Row],[Units]]</f>
        <v>25.95</v>
      </c>
      <c r="AO834" t="str">
        <f>_xlfn.XLOOKUP(fSales[[#This Row],[ProductID]],dProduct[ProductID],dProduct[Product])</f>
        <v>Aspen</v>
      </c>
      <c r="AP834" t="str">
        <f>_xlfn.XLOOKUP(fSales[[#This Row],[ProductID]],dProduct[ProductID],dProduct[Supplier])</f>
        <v>Colorado Booms</v>
      </c>
      <c r="AQ834" t="str">
        <f>_xlfn.XLOOKUP(fSales[[#This Row],[SalesRepID]],dSalesRep[SalesRepID],dSalesRep[Region])</f>
        <v>CA</v>
      </c>
    </row>
    <row r="835" spans="36:43" x14ac:dyDescent="0.25">
      <c r="AJ835" s="3">
        <v>45510</v>
      </c>
      <c r="AK835">
        <v>4</v>
      </c>
      <c r="AL835">
        <v>2</v>
      </c>
      <c r="AM835">
        <v>97</v>
      </c>
      <c r="AN835">
        <f>_xlfn.XLOOKUP(fSales[[#This Row],[ProductID]],dProduct[ProductID],dProduct[Price])*fSales[[#This Row],[Units]]</f>
        <v>2323.15</v>
      </c>
      <c r="AO835" t="str">
        <f>_xlfn.XLOOKUP(fSales[[#This Row],[ProductID]],dProduct[ProductID],dProduct[Product])</f>
        <v>Yanaki</v>
      </c>
      <c r="AP835" t="str">
        <f>_xlfn.XLOOKUP(fSales[[#This Row],[ProductID]],dProduct[ProductID],dProduct[Supplier])</f>
        <v>Colorado Booms</v>
      </c>
      <c r="AQ835" t="str">
        <f>_xlfn.XLOOKUP(fSales[[#This Row],[SalesRepID]],dSalesRep[SalesRepID],dSalesRep[Region])</f>
        <v>CA</v>
      </c>
    </row>
    <row r="836" spans="36:43" x14ac:dyDescent="0.25">
      <c r="AJ836" s="3">
        <v>45614</v>
      </c>
      <c r="AK836">
        <v>2</v>
      </c>
      <c r="AL836">
        <v>2</v>
      </c>
      <c r="AM836">
        <v>6</v>
      </c>
      <c r="AN836">
        <f>_xlfn.XLOOKUP(fSales[[#This Row],[ProductID]],dProduct[ProductID],dProduct[Price])*fSales[[#This Row],[Units]]</f>
        <v>179.7</v>
      </c>
      <c r="AO836" t="str">
        <f>_xlfn.XLOOKUP(fSales[[#This Row],[ProductID]],dProduct[ProductID],dProduct[Product])</f>
        <v>Carlota</v>
      </c>
      <c r="AP836" t="str">
        <f>_xlfn.XLOOKUP(fSales[[#This Row],[ProductID]],dProduct[ProductID],dProduct[Supplier])</f>
        <v>Gel Booms</v>
      </c>
      <c r="AQ836" t="str">
        <f>_xlfn.XLOOKUP(fSales[[#This Row],[SalesRepID]],dSalesRep[SalesRepID],dSalesRep[Region])</f>
        <v>CA</v>
      </c>
    </row>
    <row r="837" spans="36:43" x14ac:dyDescent="0.25">
      <c r="AJ837" s="3">
        <v>45399</v>
      </c>
      <c r="AK837">
        <v>2</v>
      </c>
      <c r="AL837">
        <v>4</v>
      </c>
      <c r="AM837">
        <v>5</v>
      </c>
      <c r="AN837">
        <f>_xlfn.XLOOKUP(fSales[[#This Row],[ProductID]],dProduct[ProductID],dProduct[Price])*fSales[[#This Row],[Units]]</f>
        <v>149.75</v>
      </c>
      <c r="AO837" t="str">
        <f>_xlfn.XLOOKUP(fSales[[#This Row],[ProductID]],dProduct[ProductID],dProduct[Product])</f>
        <v>Carlota</v>
      </c>
      <c r="AP837" t="str">
        <f>_xlfn.XLOOKUP(fSales[[#This Row],[ProductID]],dProduct[ProductID],dProduct[Supplier])</f>
        <v>Gel Booms</v>
      </c>
      <c r="AQ837" t="str">
        <f>_xlfn.XLOOKUP(fSales[[#This Row],[SalesRepID]],dSalesRep[SalesRepID],dSalesRep[Region])</f>
        <v>WA</v>
      </c>
    </row>
    <row r="838" spans="36:43" x14ac:dyDescent="0.25">
      <c r="AJ838" s="3">
        <v>45609</v>
      </c>
      <c r="AK838">
        <v>4</v>
      </c>
      <c r="AL838">
        <v>2</v>
      </c>
      <c r="AM838">
        <v>291</v>
      </c>
      <c r="AN838">
        <f>_xlfn.XLOOKUP(fSales[[#This Row],[ProductID]],dProduct[ProductID],dProduct[Price])*fSales[[#This Row],[Units]]</f>
        <v>6969.45</v>
      </c>
      <c r="AO838" t="str">
        <f>_xlfn.XLOOKUP(fSales[[#This Row],[ProductID]],dProduct[ProductID],dProduct[Product])</f>
        <v>Yanaki</v>
      </c>
      <c r="AP838" t="str">
        <f>_xlfn.XLOOKUP(fSales[[#This Row],[ProductID]],dProduct[ProductID],dProduct[Supplier])</f>
        <v>Colorado Booms</v>
      </c>
      <c r="AQ838" t="str">
        <f>_xlfn.XLOOKUP(fSales[[#This Row],[SalesRepID]],dSalesRep[SalesRepID],dSalesRep[Region])</f>
        <v>CA</v>
      </c>
    </row>
    <row r="839" spans="36:43" x14ac:dyDescent="0.25">
      <c r="AJ839" s="3">
        <v>45438</v>
      </c>
      <c r="AK839">
        <v>2</v>
      </c>
      <c r="AL839">
        <v>3</v>
      </c>
      <c r="AM839">
        <v>161</v>
      </c>
      <c r="AN839">
        <f>_xlfn.XLOOKUP(fSales[[#This Row],[ProductID]],dProduct[ProductID],dProduct[Price])*fSales[[#This Row],[Units]]</f>
        <v>4821.95</v>
      </c>
      <c r="AO839" t="str">
        <f>_xlfn.XLOOKUP(fSales[[#This Row],[ProductID]],dProduct[ProductID],dProduct[Product])</f>
        <v>Carlota</v>
      </c>
      <c r="AP839" t="str">
        <f>_xlfn.XLOOKUP(fSales[[#This Row],[ProductID]],dProduct[ProductID],dProduct[Supplier])</f>
        <v>Gel Booms</v>
      </c>
      <c r="AQ839" t="str">
        <f>_xlfn.XLOOKUP(fSales[[#This Row],[SalesRepID]],dSalesRep[SalesRepID],dSalesRep[Region])</f>
        <v>WA</v>
      </c>
    </row>
    <row r="840" spans="36:43" x14ac:dyDescent="0.25">
      <c r="AJ840" s="3">
        <v>45458</v>
      </c>
      <c r="AK840">
        <v>4</v>
      </c>
      <c r="AL840">
        <v>2</v>
      </c>
      <c r="AM840">
        <v>70</v>
      </c>
      <c r="AN840">
        <f>_xlfn.XLOOKUP(fSales[[#This Row],[ProductID]],dProduct[ProductID],dProduct[Price])*fSales[[#This Row],[Units]]</f>
        <v>1676.5</v>
      </c>
      <c r="AO840" t="str">
        <f>_xlfn.XLOOKUP(fSales[[#This Row],[ProductID]],dProduct[ProductID],dProduct[Product])</f>
        <v>Yanaki</v>
      </c>
      <c r="AP840" t="str">
        <f>_xlfn.XLOOKUP(fSales[[#This Row],[ProductID]],dProduct[ProductID],dProduct[Supplier])</f>
        <v>Colorado Booms</v>
      </c>
      <c r="AQ840" t="str">
        <f>_xlfn.XLOOKUP(fSales[[#This Row],[SalesRepID]],dSalesRep[SalesRepID],dSalesRep[Region])</f>
        <v>CA</v>
      </c>
    </row>
    <row r="841" spans="36:43" x14ac:dyDescent="0.25">
      <c r="AJ841" s="3">
        <v>45648</v>
      </c>
      <c r="AK841">
        <v>2</v>
      </c>
      <c r="AL841">
        <v>2</v>
      </c>
      <c r="AM841">
        <v>4</v>
      </c>
      <c r="AN841">
        <f>_xlfn.XLOOKUP(fSales[[#This Row],[ProductID]],dProduct[ProductID],dProduct[Price])*fSales[[#This Row],[Units]]</f>
        <v>119.8</v>
      </c>
      <c r="AO841" t="str">
        <f>_xlfn.XLOOKUP(fSales[[#This Row],[ProductID]],dProduct[ProductID],dProduct[Product])</f>
        <v>Carlota</v>
      </c>
      <c r="AP841" t="str">
        <f>_xlfn.XLOOKUP(fSales[[#This Row],[ProductID]],dProduct[ProductID],dProduct[Supplier])</f>
        <v>Gel Booms</v>
      </c>
      <c r="AQ841" t="str">
        <f>_xlfn.XLOOKUP(fSales[[#This Row],[SalesRepID]],dSalesRep[SalesRepID],dSalesRep[Region])</f>
        <v>CA</v>
      </c>
    </row>
    <row r="842" spans="36:43" x14ac:dyDescent="0.25">
      <c r="AJ842" s="3">
        <v>45386</v>
      </c>
      <c r="AK842">
        <v>2</v>
      </c>
      <c r="AL842">
        <v>4</v>
      </c>
      <c r="AM842">
        <v>2</v>
      </c>
      <c r="AN842">
        <f>_xlfn.XLOOKUP(fSales[[#This Row],[ProductID]],dProduct[ProductID],dProduct[Price])*fSales[[#This Row],[Units]]</f>
        <v>59.9</v>
      </c>
      <c r="AO842" t="str">
        <f>_xlfn.XLOOKUP(fSales[[#This Row],[ProductID]],dProduct[ProductID],dProduct[Product])</f>
        <v>Carlota</v>
      </c>
      <c r="AP842" t="str">
        <f>_xlfn.XLOOKUP(fSales[[#This Row],[ProductID]],dProduct[ProductID],dProduct[Supplier])</f>
        <v>Gel Booms</v>
      </c>
      <c r="AQ842" t="str">
        <f>_xlfn.XLOOKUP(fSales[[#This Row],[SalesRepID]],dSalesRep[SalesRepID],dSalesRep[Region])</f>
        <v>WA</v>
      </c>
    </row>
    <row r="843" spans="36:43" x14ac:dyDescent="0.25">
      <c r="AJ843" s="3">
        <v>45611</v>
      </c>
      <c r="AK843">
        <v>2</v>
      </c>
      <c r="AL843">
        <v>2</v>
      </c>
      <c r="AM843">
        <v>26</v>
      </c>
      <c r="AN843">
        <f>_xlfn.XLOOKUP(fSales[[#This Row],[ProductID]],dProduct[ProductID],dProduct[Price])*fSales[[#This Row],[Units]]</f>
        <v>778.69999999999993</v>
      </c>
      <c r="AO843" t="str">
        <f>_xlfn.XLOOKUP(fSales[[#This Row],[ProductID]],dProduct[ProductID],dProduct[Product])</f>
        <v>Carlota</v>
      </c>
      <c r="AP843" t="str">
        <f>_xlfn.XLOOKUP(fSales[[#This Row],[ProductID]],dProduct[ProductID],dProduct[Supplier])</f>
        <v>Gel Booms</v>
      </c>
      <c r="AQ843" t="str">
        <f>_xlfn.XLOOKUP(fSales[[#This Row],[SalesRepID]],dSalesRep[SalesRepID],dSalesRep[Region])</f>
        <v>CA</v>
      </c>
    </row>
    <row r="844" spans="36:43" x14ac:dyDescent="0.25">
      <c r="AJ844" s="3">
        <v>45477</v>
      </c>
      <c r="AK844">
        <v>1</v>
      </c>
      <c r="AL844">
        <v>2</v>
      </c>
      <c r="AM844">
        <v>102</v>
      </c>
      <c r="AN844">
        <f>_xlfn.XLOOKUP(fSales[[#This Row],[ProductID]],dProduct[ProductID],dProduct[Price])*fSales[[#This Row],[Units]]</f>
        <v>4482.9000000000005</v>
      </c>
      <c r="AO844" t="str">
        <f>_xlfn.XLOOKUP(fSales[[#This Row],[ProductID]],dProduct[ProductID],dProduct[Product])</f>
        <v>Quad</v>
      </c>
      <c r="AP844" t="str">
        <f>_xlfn.XLOOKUP(fSales[[#This Row],[ProductID]],dProduct[ProductID],dProduct[Supplier])</f>
        <v>Gel Booms</v>
      </c>
      <c r="AQ844" t="str">
        <f>_xlfn.XLOOKUP(fSales[[#This Row],[SalesRepID]],dSalesRep[SalesRepID],dSalesRep[Region])</f>
        <v>CA</v>
      </c>
    </row>
    <row r="845" spans="36:43" x14ac:dyDescent="0.25">
      <c r="AJ845" s="3">
        <v>45621</v>
      </c>
      <c r="AK845">
        <v>2</v>
      </c>
      <c r="AL845">
        <v>4</v>
      </c>
      <c r="AM845">
        <v>94</v>
      </c>
      <c r="AN845">
        <f>_xlfn.XLOOKUP(fSales[[#This Row],[ProductID]],dProduct[ProductID],dProduct[Price])*fSales[[#This Row],[Units]]</f>
        <v>2815.2999999999997</v>
      </c>
      <c r="AO845" t="str">
        <f>_xlfn.XLOOKUP(fSales[[#This Row],[ProductID]],dProduct[ProductID],dProduct[Product])</f>
        <v>Carlota</v>
      </c>
      <c r="AP845" t="str">
        <f>_xlfn.XLOOKUP(fSales[[#This Row],[ProductID]],dProduct[ProductID],dProduct[Supplier])</f>
        <v>Gel Booms</v>
      </c>
      <c r="AQ845" t="str">
        <f>_xlfn.XLOOKUP(fSales[[#This Row],[SalesRepID]],dSalesRep[SalesRepID],dSalesRep[Region])</f>
        <v>WA</v>
      </c>
    </row>
    <row r="846" spans="36:43" x14ac:dyDescent="0.25">
      <c r="AJ846" s="3">
        <v>45471</v>
      </c>
      <c r="AK846">
        <v>4</v>
      </c>
      <c r="AL846">
        <v>2</v>
      </c>
      <c r="AM846">
        <v>263</v>
      </c>
      <c r="AN846">
        <f>_xlfn.XLOOKUP(fSales[[#This Row],[ProductID]],dProduct[ProductID],dProduct[Price])*fSales[[#This Row],[Units]]</f>
        <v>6298.8499999999995</v>
      </c>
      <c r="AO846" t="str">
        <f>_xlfn.XLOOKUP(fSales[[#This Row],[ProductID]],dProduct[ProductID],dProduct[Product])</f>
        <v>Yanaki</v>
      </c>
      <c r="AP846" t="str">
        <f>_xlfn.XLOOKUP(fSales[[#This Row],[ProductID]],dProduct[ProductID],dProduct[Supplier])</f>
        <v>Colorado Booms</v>
      </c>
      <c r="AQ846" t="str">
        <f>_xlfn.XLOOKUP(fSales[[#This Row],[SalesRepID]],dSalesRep[SalesRepID],dSalesRep[Region])</f>
        <v>CA</v>
      </c>
    </row>
    <row r="847" spans="36:43" x14ac:dyDescent="0.25">
      <c r="AJ847" s="3">
        <v>45552</v>
      </c>
      <c r="AK847">
        <v>4</v>
      </c>
      <c r="AL847">
        <v>1</v>
      </c>
      <c r="AM847">
        <v>72</v>
      </c>
      <c r="AN847">
        <f>_xlfn.XLOOKUP(fSales[[#This Row],[ProductID]],dProduct[ProductID],dProduct[Price])*fSales[[#This Row],[Units]]</f>
        <v>1724.3999999999999</v>
      </c>
      <c r="AO847" t="str">
        <f>_xlfn.XLOOKUP(fSales[[#This Row],[ProductID]],dProduct[ProductID],dProduct[Product])</f>
        <v>Yanaki</v>
      </c>
      <c r="AP847" t="str">
        <f>_xlfn.XLOOKUP(fSales[[#This Row],[ProductID]],dProduct[ProductID],dProduct[Supplier])</f>
        <v>Colorado Booms</v>
      </c>
      <c r="AQ847" t="str">
        <f>_xlfn.XLOOKUP(fSales[[#This Row],[SalesRepID]],dSalesRep[SalesRepID],dSalesRep[Region])</f>
        <v>CA</v>
      </c>
    </row>
    <row r="848" spans="36:43" x14ac:dyDescent="0.25">
      <c r="AJ848" s="3">
        <v>45640</v>
      </c>
      <c r="AK848">
        <v>1</v>
      </c>
      <c r="AL848">
        <v>2</v>
      </c>
      <c r="AM848">
        <v>6</v>
      </c>
      <c r="AN848">
        <f>_xlfn.XLOOKUP(fSales[[#This Row],[ProductID]],dProduct[ProductID],dProduct[Price])*fSales[[#This Row],[Units]]</f>
        <v>263.70000000000005</v>
      </c>
      <c r="AO848" t="str">
        <f>_xlfn.XLOOKUP(fSales[[#This Row],[ProductID]],dProduct[ProductID],dProduct[Product])</f>
        <v>Quad</v>
      </c>
      <c r="AP848" t="str">
        <f>_xlfn.XLOOKUP(fSales[[#This Row],[ProductID]],dProduct[ProductID],dProduct[Supplier])</f>
        <v>Gel Booms</v>
      </c>
      <c r="AQ848" t="str">
        <f>_xlfn.XLOOKUP(fSales[[#This Row],[SalesRepID]],dSalesRep[SalesRepID],dSalesRep[Region])</f>
        <v>CA</v>
      </c>
    </row>
    <row r="849" spans="36:43" x14ac:dyDescent="0.25">
      <c r="AJ849" s="3">
        <v>45648</v>
      </c>
      <c r="AK849">
        <v>2</v>
      </c>
      <c r="AL849">
        <v>4</v>
      </c>
      <c r="AM849">
        <v>4</v>
      </c>
      <c r="AN849">
        <f>_xlfn.XLOOKUP(fSales[[#This Row],[ProductID]],dProduct[ProductID],dProduct[Price])*fSales[[#This Row],[Units]]</f>
        <v>119.8</v>
      </c>
      <c r="AO849" t="str">
        <f>_xlfn.XLOOKUP(fSales[[#This Row],[ProductID]],dProduct[ProductID],dProduct[Product])</f>
        <v>Carlota</v>
      </c>
      <c r="AP849" t="str">
        <f>_xlfn.XLOOKUP(fSales[[#This Row],[ProductID]],dProduct[ProductID],dProduct[Supplier])</f>
        <v>Gel Booms</v>
      </c>
      <c r="AQ849" t="str">
        <f>_xlfn.XLOOKUP(fSales[[#This Row],[SalesRepID]],dSalesRep[SalesRepID],dSalesRep[Region])</f>
        <v>WA</v>
      </c>
    </row>
    <row r="850" spans="36:43" x14ac:dyDescent="0.25">
      <c r="AJ850" s="3">
        <v>45599</v>
      </c>
      <c r="AK850">
        <v>1</v>
      </c>
      <c r="AL850">
        <v>4</v>
      </c>
      <c r="AM850">
        <v>4</v>
      </c>
      <c r="AN850">
        <f>_xlfn.XLOOKUP(fSales[[#This Row],[ProductID]],dProduct[ProductID],dProduct[Price])*fSales[[#This Row],[Units]]</f>
        <v>175.8</v>
      </c>
      <c r="AO850" t="str">
        <f>_xlfn.XLOOKUP(fSales[[#This Row],[ProductID]],dProduct[ProductID],dProduct[Product])</f>
        <v>Quad</v>
      </c>
      <c r="AP850" t="str">
        <f>_xlfn.XLOOKUP(fSales[[#This Row],[ProductID]],dProduct[ProductID],dProduct[Supplier])</f>
        <v>Gel Booms</v>
      </c>
      <c r="AQ850" t="str">
        <f>_xlfn.XLOOKUP(fSales[[#This Row],[SalesRepID]],dSalesRep[SalesRepID],dSalesRep[Region])</f>
        <v>WA</v>
      </c>
    </row>
    <row r="851" spans="36:43" x14ac:dyDescent="0.25">
      <c r="AJ851" s="3">
        <v>45438</v>
      </c>
      <c r="AK851">
        <v>1</v>
      </c>
      <c r="AL851">
        <v>4</v>
      </c>
      <c r="AM851">
        <v>64</v>
      </c>
      <c r="AN851">
        <f>_xlfn.XLOOKUP(fSales[[#This Row],[ProductID]],dProduct[ProductID],dProduct[Price])*fSales[[#This Row],[Units]]</f>
        <v>2812.8</v>
      </c>
      <c r="AO851" t="str">
        <f>_xlfn.XLOOKUP(fSales[[#This Row],[ProductID]],dProduct[ProductID],dProduct[Product])</f>
        <v>Quad</v>
      </c>
      <c r="AP851" t="str">
        <f>_xlfn.XLOOKUP(fSales[[#This Row],[ProductID]],dProduct[ProductID],dProduct[Supplier])</f>
        <v>Gel Booms</v>
      </c>
      <c r="AQ851" t="str">
        <f>_xlfn.XLOOKUP(fSales[[#This Row],[SalesRepID]],dSalesRep[SalesRepID],dSalesRep[Region])</f>
        <v>WA</v>
      </c>
    </row>
    <row r="852" spans="36:43" x14ac:dyDescent="0.25">
      <c r="AJ852" s="3">
        <v>45621</v>
      </c>
      <c r="AK852">
        <v>2</v>
      </c>
      <c r="AL852">
        <v>2</v>
      </c>
      <c r="AM852">
        <v>4</v>
      </c>
      <c r="AN852">
        <f>_xlfn.XLOOKUP(fSales[[#This Row],[ProductID]],dProduct[ProductID],dProduct[Price])*fSales[[#This Row],[Units]]</f>
        <v>119.8</v>
      </c>
      <c r="AO852" t="str">
        <f>_xlfn.XLOOKUP(fSales[[#This Row],[ProductID]],dProduct[ProductID],dProduct[Product])</f>
        <v>Carlota</v>
      </c>
      <c r="AP852" t="str">
        <f>_xlfn.XLOOKUP(fSales[[#This Row],[ProductID]],dProduct[ProductID],dProduct[Supplier])</f>
        <v>Gel Booms</v>
      </c>
      <c r="AQ852" t="str">
        <f>_xlfn.XLOOKUP(fSales[[#This Row],[SalesRepID]],dSalesRep[SalesRepID],dSalesRep[Region])</f>
        <v>CA</v>
      </c>
    </row>
    <row r="853" spans="36:43" x14ac:dyDescent="0.25">
      <c r="AJ853" s="3">
        <v>45592</v>
      </c>
      <c r="AK853">
        <v>2</v>
      </c>
      <c r="AL853">
        <v>4</v>
      </c>
      <c r="AM853">
        <v>1</v>
      </c>
      <c r="AN853">
        <f>_xlfn.XLOOKUP(fSales[[#This Row],[ProductID]],dProduct[ProductID],dProduct[Price])*fSales[[#This Row],[Units]]</f>
        <v>29.95</v>
      </c>
      <c r="AO853" t="str">
        <f>_xlfn.XLOOKUP(fSales[[#This Row],[ProductID]],dProduct[ProductID],dProduct[Product])</f>
        <v>Carlota</v>
      </c>
      <c r="AP853" t="str">
        <f>_xlfn.XLOOKUP(fSales[[#This Row],[ProductID]],dProduct[ProductID],dProduct[Supplier])</f>
        <v>Gel Booms</v>
      </c>
      <c r="AQ853" t="str">
        <f>_xlfn.XLOOKUP(fSales[[#This Row],[SalesRepID]],dSalesRep[SalesRepID],dSalesRep[Region])</f>
        <v>WA</v>
      </c>
    </row>
    <row r="854" spans="36:43" x14ac:dyDescent="0.25">
      <c r="AJ854" s="3">
        <v>45576</v>
      </c>
      <c r="AK854">
        <v>1</v>
      </c>
      <c r="AL854">
        <v>4</v>
      </c>
      <c r="AM854">
        <v>6</v>
      </c>
      <c r="AN854">
        <f>_xlfn.XLOOKUP(fSales[[#This Row],[ProductID]],dProduct[ProductID],dProduct[Price])*fSales[[#This Row],[Units]]</f>
        <v>263.70000000000005</v>
      </c>
      <c r="AO854" t="str">
        <f>_xlfn.XLOOKUP(fSales[[#This Row],[ProductID]],dProduct[ProductID],dProduct[Product])</f>
        <v>Quad</v>
      </c>
      <c r="AP854" t="str">
        <f>_xlfn.XLOOKUP(fSales[[#This Row],[ProductID]],dProduct[ProductID],dProduct[Supplier])</f>
        <v>Gel Booms</v>
      </c>
      <c r="AQ854" t="str">
        <f>_xlfn.XLOOKUP(fSales[[#This Row],[SalesRepID]],dSalesRep[SalesRepID],dSalesRep[Region])</f>
        <v>WA</v>
      </c>
    </row>
    <row r="855" spans="36:43" x14ac:dyDescent="0.25">
      <c r="AJ855" s="3">
        <v>45415</v>
      </c>
      <c r="AK855">
        <v>2</v>
      </c>
      <c r="AL855">
        <v>1</v>
      </c>
      <c r="AM855">
        <v>122</v>
      </c>
      <c r="AN855">
        <f>_xlfn.XLOOKUP(fSales[[#This Row],[ProductID]],dProduct[ProductID],dProduct[Price])*fSales[[#This Row],[Units]]</f>
        <v>3653.9</v>
      </c>
      <c r="AO855" t="str">
        <f>_xlfn.XLOOKUP(fSales[[#This Row],[ProductID]],dProduct[ProductID],dProduct[Product])</f>
        <v>Carlota</v>
      </c>
      <c r="AP855" t="str">
        <f>_xlfn.XLOOKUP(fSales[[#This Row],[ProductID]],dProduct[ProductID],dProduct[Supplier])</f>
        <v>Gel Booms</v>
      </c>
      <c r="AQ855" t="str">
        <f>_xlfn.XLOOKUP(fSales[[#This Row],[SalesRepID]],dSalesRep[SalesRepID],dSalesRep[Region])</f>
        <v>CA</v>
      </c>
    </row>
    <row r="856" spans="36:43" x14ac:dyDescent="0.25">
      <c r="AJ856" s="3">
        <v>45459</v>
      </c>
      <c r="AK856">
        <v>4</v>
      </c>
      <c r="AL856">
        <v>3</v>
      </c>
      <c r="AM856">
        <v>63</v>
      </c>
      <c r="AN856">
        <f>_xlfn.XLOOKUP(fSales[[#This Row],[ProductID]],dProduct[ProductID],dProduct[Price])*fSales[[#This Row],[Units]]</f>
        <v>1508.85</v>
      </c>
      <c r="AO856" t="str">
        <f>_xlfn.XLOOKUP(fSales[[#This Row],[ProductID]],dProduct[ProductID],dProduct[Product])</f>
        <v>Yanaki</v>
      </c>
      <c r="AP856" t="str">
        <f>_xlfn.XLOOKUP(fSales[[#This Row],[ProductID]],dProduct[ProductID],dProduct[Supplier])</f>
        <v>Colorado Booms</v>
      </c>
      <c r="AQ856" t="str">
        <f>_xlfn.XLOOKUP(fSales[[#This Row],[SalesRepID]],dSalesRep[SalesRepID],dSalesRep[Region])</f>
        <v>WA</v>
      </c>
    </row>
    <row r="857" spans="36:43" x14ac:dyDescent="0.25">
      <c r="AJ857" s="3">
        <v>45414</v>
      </c>
      <c r="AK857">
        <v>3</v>
      </c>
      <c r="AL857">
        <v>4</v>
      </c>
      <c r="AM857">
        <v>146</v>
      </c>
      <c r="AN857">
        <f>_xlfn.XLOOKUP(fSales[[#This Row],[ProductID]],dProduct[ProductID],dProduct[Price])*fSales[[#This Row],[Units]]</f>
        <v>3788.7</v>
      </c>
      <c r="AO857" t="str">
        <f>_xlfn.XLOOKUP(fSales[[#This Row],[ProductID]],dProduct[ProductID],dProduct[Product])</f>
        <v>Aspen</v>
      </c>
      <c r="AP857" t="str">
        <f>_xlfn.XLOOKUP(fSales[[#This Row],[ProductID]],dProduct[ProductID],dProduct[Supplier])</f>
        <v>Colorado Booms</v>
      </c>
      <c r="AQ857" t="str">
        <f>_xlfn.XLOOKUP(fSales[[#This Row],[SalesRepID]],dSalesRep[SalesRepID],dSalesRep[Region])</f>
        <v>WA</v>
      </c>
    </row>
    <row r="858" spans="36:43" x14ac:dyDescent="0.25">
      <c r="AJ858" s="3">
        <v>45444</v>
      </c>
      <c r="AK858">
        <v>2</v>
      </c>
      <c r="AL858">
        <v>4</v>
      </c>
      <c r="AM858">
        <v>92</v>
      </c>
      <c r="AN858">
        <f>_xlfn.XLOOKUP(fSales[[#This Row],[ProductID]],dProduct[ProductID],dProduct[Price])*fSales[[#This Row],[Units]]</f>
        <v>2755.4</v>
      </c>
      <c r="AO858" t="str">
        <f>_xlfn.XLOOKUP(fSales[[#This Row],[ProductID]],dProduct[ProductID],dProduct[Product])</f>
        <v>Carlota</v>
      </c>
      <c r="AP858" t="str">
        <f>_xlfn.XLOOKUP(fSales[[#This Row],[ProductID]],dProduct[ProductID],dProduct[Supplier])</f>
        <v>Gel Booms</v>
      </c>
      <c r="AQ858" t="str">
        <f>_xlfn.XLOOKUP(fSales[[#This Row],[SalesRepID]],dSalesRep[SalesRepID],dSalesRep[Region])</f>
        <v>WA</v>
      </c>
    </row>
    <row r="859" spans="36:43" x14ac:dyDescent="0.25">
      <c r="AJ859" s="3">
        <v>45579</v>
      </c>
      <c r="AK859">
        <v>4</v>
      </c>
      <c r="AL859">
        <v>4</v>
      </c>
      <c r="AM859">
        <v>3</v>
      </c>
      <c r="AN859">
        <f>_xlfn.XLOOKUP(fSales[[#This Row],[ProductID]],dProduct[ProductID],dProduct[Price])*fSales[[#This Row],[Units]]</f>
        <v>71.849999999999994</v>
      </c>
      <c r="AO859" t="str">
        <f>_xlfn.XLOOKUP(fSales[[#This Row],[ProductID]],dProduct[ProductID],dProduct[Product])</f>
        <v>Yanaki</v>
      </c>
      <c r="AP859" t="str">
        <f>_xlfn.XLOOKUP(fSales[[#This Row],[ProductID]],dProduct[ProductID],dProduct[Supplier])</f>
        <v>Colorado Booms</v>
      </c>
      <c r="AQ859" t="str">
        <f>_xlfn.XLOOKUP(fSales[[#This Row],[SalesRepID]],dSalesRep[SalesRepID],dSalesRep[Region])</f>
        <v>WA</v>
      </c>
    </row>
    <row r="860" spans="36:43" x14ac:dyDescent="0.25">
      <c r="AJ860" s="3">
        <v>45610</v>
      </c>
      <c r="AK860">
        <v>1</v>
      </c>
      <c r="AL860">
        <v>4</v>
      </c>
      <c r="AM860">
        <v>71</v>
      </c>
      <c r="AN860">
        <f>_xlfn.XLOOKUP(fSales[[#This Row],[ProductID]],dProduct[ProductID],dProduct[Price])*fSales[[#This Row],[Units]]</f>
        <v>3120.4500000000003</v>
      </c>
      <c r="AO860" t="str">
        <f>_xlfn.XLOOKUP(fSales[[#This Row],[ProductID]],dProduct[ProductID],dProduct[Product])</f>
        <v>Quad</v>
      </c>
      <c r="AP860" t="str">
        <f>_xlfn.XLOOKUP(fSales[[#This Row],[ProductID]],dProduct[ProductID],dProduct[Supplier])</f>
        <v>Gel Booms</v>
      </c>
      <c r="AQ860" t="str">
        <f>_xlfn.XLOOKUP(fSales[[#This Row],[SalesRepID]],dSalesRep[SalesRepID],dSalesRep[Region])</f>
        <v>WA</v>
      </c>
    </row>
    <row r="861" spans="36:43" x14ac:dyDescent="0.25">
      <c r="AJ861" s="3">
        <v>45309</v>
      </c>
      <c r="AK861">
        <v>4</v>
      </c>
      <c r="AL861">
        <v>2</v>
      </c>
      <c r="AM861">
        <v>221</v>
      </c>
      <c r="AN861">
        <f>_xlfn.XLOOKUP(fSales[[#This Row],[ProductID]],dProduct[ProductID],dProduct[Price])*fSales[[#This Row],[Units]]</f>
        <v>5292.95</v>
      </c>
      <c r="AO861" t="str">
        <f>_xlfn.XLOOKUP(fSales[[#This Row],[ProductID]],dProduct[ProductID],dProduct[Product])</f>
        <v>Yanaki</v>
      </c>
      <c r="AP861" t="str">
        <f>_xlfn.XLOOKUP(fSales[[#This Row],[ProductID]],dProduct[ProductID],dProduct[Supplier])</f>
        <v>Colorado Booms</v>
      </c>
      <c r="AQ861" t="str">
        <f>_xlfn.XLOOKUP(fSales[[#This Row],[SalesRepID]],dSalesRep[SalesRepID],dSalesRep[Region])</f>
        <v>CA</v>
      </c>
    </row>
    <row r="862" spans="36:43" x14ac:dyDescent="0.25">
      <c r="AJ862" s="3">
        <v>45480</v>
      </c>
      <c r="AK862">
        <v>1</v>
      </c>
      <c r="AL862">
        <v>3</v>
      </c>
      <c r="AM862">
        <v>151</v>
      </c>
      <c r="AN862">
        <f>_xlfn.XLOOKUP(fSales[[#This Row],[ProductID]],dProduct[ProductID],dProduct[Price])*fSales[[#This Row],[Units]]</f>
        <v>6636.4500000000007</v>
      </c>
      <c r="AO862" t="str">
        <f>_xlfn.XLOOKUP(fSales[[#This Row],[ProductID]],dProduct[ProductID],dProduct[Product])</f>
        <v>Quad</v>
      </c>
      <c r="AP862" t="str">
        <f>_xlfn.XLOOKUP(fSales[[#This Row],[ProductID]],dProduct[ProductID],dProduct[Supplier])</f>
        <v>Gel Booms</v>
      </c>
      <c r="AQ862" t="str">
        <f>_xlfn.XLOOKUP(fSales[[#This Row],[SalesRepID]],dSalesRep[SalesRepID],dSalesRep[Region])</f>
        <v>WA</v>
      </c>
    </row>
  </sheetData>
  <phoneticPr fontId="4" type="noConversion"/>
  <dataValidations count="1">
    <dataValidation type="list" allowBlank="1" showInputMessage="1" showErrorMessage="1" sqref="D2 I2 N2 T2 AA5:AA148" xr:uid="{CAEDFE46-C845-4A9B-882F-11F95FDB91C2}">
      <formula1>_xlfn.ANCHORARRAY($B$5)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2D15-5B29-45B4-8ADA-BF89DBD2E460}">
  <sheetPr>
    <tabColor rgb="FFFF0000"/>
  </sheetPr>
  <dimension ref="A1"/>
  <sheetViews>
    <sheetView zoomScale="160" zoomScaleNormal="160" workbookViewId="0"/>
  </sheetViews>
  <sheetFormatPr defaultRowHeight="15" x14ac:dyDescent="0.25"/>
  <cols>
    <col min="1" max="1" width="15.140625" bestFit="1" customWidth="1"/>
    <col min="2" max="2" width="14.28515625" customWidth="1"/>
    <col min="3" max="4" width="15.5703125" bestFit="1" customWidth="1"/>
    <col min="5" max="5" width="12.140625" bestFit="1" customWidth="1"/>
    <col min="6" max="6" width="11.28515625" bestFit="1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C6321-8832-40E8-9635-D500C19F2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 Steps</vt:lpstr>
      <vt:lpstr>DataSets</vt:lpstr>
      <vt:lpstr>Year Month Sales</vt:lpstr>
      <vt:lpstr>Region Year Sales</vt:lpstr>
      <vt:lpstr>Ave Monthly Sales by Product</vt:lpstr>
      <vt:lpstr>Total Sales by Supplier &amp;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Pavel Kolar</cp:lastModifiedBy>
  <dcterms:created xsi:type="dcterms:W3CDTF">2021-03-30T22:42:54Z</dcterms:created>
  <dcterms:modified xsi:type="dcterms:W3CDTF">2021-11-20T14:48:07Z</dcterms:modified>
</cp:coreProperties>
</file>