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\Desktop\Cornell Spring 2020\CHEME 5440 (BioEng)\Final Exam\Question 3\"/>
    </mc:Choice>
  </mc:AlternateContent>
  <xr:revisionPtr revIDLastSave="0" documentId="13_ncr:1_{FAF8D56F-698D-4475-95B2-A1C3F279951F}" xr6:coauthVersionLast="45" xr6:coauthVersionMax="45" xr10:uidLastSave="{00000000-0000-0000-0000-000000000000}"/>
  <bookViews>
    <workbookView xWindow="-110" yWindow="-110" windowWidth="19420" windowHeight="10420" xr2:uid="{53AEA515-B63A-475C-8CDA-2D73142AE8D3}"/>
  </bookViews>
  <sheets>
    <sheet name="(b)" sheetId="1" r:id="rId1"/>
    <sheet name="(c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2" i="2"/>
  <c r="I2" i="2"/>
  <c r="G47" i="2"/>
  <c r="H47" i="2" s="1"/>
  <c r="I47" i="2" s="1"/>
  <c r="G46" i="2"/>
  <c r="H46" i="2" s="1"/>
  <c r="I46" i="2" s="1"/>
  <c r="G45" i="2"/>
  <c r="H45" i="2" s="1"/>
  <c r="I45" i="2" s="1"/>
  <c r="H44" i="2"/>
  <c r="I44" i="2" s="1"/>
  <c r="G44" i="2"/>
  <c r="H43" i="2"/>
  <c r="I43" i="2" s="1"/>
  <c r="G43" i="2"/>
  <c r="H42" i="2"/>
  <c r="I42" i="2" s="1"/>
  <c r="G42" i="2"/>
  <c r="I41" i="2"/>
  <c r="H41" i="2"/>
  <c r="G41" i="2"/>
  <c r="G40" i="2"/>
  <c r="H40" i="2" s="1"/>
  <c r="I40" i="2" s="1"/>
  <c r="G39" i="2"/>
  <c r="H39" i="2" s="1"/>
  <c r="I39" i="2" s="1"/>
  <c r="G38" i="2"/>
  <c r="H38" i="2" s="1"/>
  <c r="I38" i="2" s="1"/>
  <c r="G37" i="2"/>
  <c r="H37" i="2" s="1"/>
  <c r="I37" i="2" s="1"/>
  <c r="H36" i="2"/>
  <c r="I36" i="2" s="1"/>
  <c r="G36" i="2"/>
  <c r="H35" i="2"/>
  <c r="I35" i="2" s="1"/>
  <c r="G35" i="2"/>
  <c r="G34" i="2"/>
  <c r="H34" i="2" s="1"/>
  <c r="I34" i="2" s="1"/>
  <c r="G33" i="2"/>
  <c r="H33" i="2" s="1"/>
  <c r="I33" i="2" s="1"/>
  <c r="G32" i="2"/>
  <c r="H32" i="2" s="1"/>
  <c r="I32" i="2" s="1"/>
  <c r="G31" i="2"/>
  <c r="H31" i="2" s="1"/>
  <c r="I31" i="2" s="1"/>
  <c r="G30" i="2"/>
  <c r="H30" i="2" s="1"/>
  <c r="I30" i="2" s="1"/>
  <c r="G29" i="2"/>
  <c r="H29" i="2" s="1"/>
  <c r="I29" i="2" s="1"/>
  <c r="H28" i="2"/>
  <c r="I28" i="2" s="1"/>
  <c r="G28" i="2"/>
  <c r="H27" i="2"/>
  <c r="I27" i="2" s="1"/>
  <c r="G27" i="2"/>
  <c r="G26" i="2"/>
  <c r="H26" i="2" s="1"/>
  <c r="I26" i="2" s="1"/>
  <c r="G25" i="2"/>
  <c r="H25" i="2" s="1"/>
  <c r="I25" i="2" s="1"/>
  <c r="G24" i="2"/>
  <c r="H24" i="2" s="1"/>
  <c r="I24" i="2" s="1"/>
  <c r="G23" i="2"/>
  <c r="H23" i="2" s="1"/>
  <c r="I23" i="2" s="1"/>
  <c r="G22" i="2"/>
  <c r="H22" i="2" s="1"/>
  <c r="I22" i="2" s="1"/>
  <c r="G21" i="2"/>
  <c r="H21" i="2" s="1"/>
  <c r="I21" i="2" s="1"/>
  <c r="H20" i="2"/>
  <c r="I20" i="2" s="1"/>
  <c r="G20" i="2"/>
  <c r="H19" i="2"/>
  <c r="I19" i="2" s="1"/>
  <c r="G19" i="2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H12" i="2"/>
  <c r="I12" i="2" s="1"/>
  <c r="G12" i="2"/>
  <c r="H11" i="2"/>
  <c r="I11" i="2" s="1"/>
  <c r="G11" i="2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G5" i="2"/>
  <c r="H5" i="2" s="1"/>
  <c r="I5" i="2" s="1"/>
  <c r="H4" i="2"/>
  <c r="I4" i="2" s="1"/>
  <c r="G4" i="2"/>
  <c r="H3" i="2"/>
  <c r="I3" i="2" s="1"/>
  <c r="G3" i="2"/>
  <c r="G2" i="2"/>
  <c r="H2" i="2" s="1"/>
  <c r="I2" i="1"/>
  <c r="H2" i="1"/>
  <c r="G2" i="1"/>
  <c r="H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B2" i="2" l="1"/>
  <c r="B19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B2" i="1" l="1"/>
</calcChain>
</file>

<file path=xl/sharedStrings.xml><?xml version="1.0" encoding="utf-8"?>
<sst xmlns="http://schemas.openxmlformats.org/spreadsheetml/2006/main" count="109" uniqueCount="42">
  <si>
    <t>Value</t>
  </si>
  <si>
    <t>Units</t>
  </si>
  <si>
    <t>Source</t>
  </si>
  <si>
    <t>Parameter</t>
  </si>
  <si>
    <t>Mass of single ecoli cell</t>
  </si>
  <si>
    <t>Fraction of water in ecoli cell</t>
  </si>
  <si>
    <t>Volume of ecoli cell</t>
  </si>
  <si>
    <t>g</t>
  </si>
  <si>
    <t>fraction</t>
  </si>
  <si>
    <t>min</t>
  </si>
  <si>
    <t>BIND: 106437</t>
  </si>
  <si>
    <t>BIND: 100044</t>
  </si>
  <si>
    <t>Given</t>
  </si>
  <si>
    <t>W1</t>
  </si>
  <si>
    <t>W2</t>
  </si>
  <si>
    <t>n</t>
  </si>
  <si>
    <t>K</t>
  </si>
  <si>
    <t>Kx,i</t>
  </si>
  <si>
    <t>unitless</t>
  </si>
  <si>
    <t>Q1 Prelim</t>
  </si>
  <si>
    <t>Translation elongation rate</t>
  </si>
  <si>
    <t>aa/s</t>
  </si>
  <si>
    <t>BIND: 114271</t>
  </si>
  <si>
    <t>nmol/gDW</t>
  </si>
  <si>
    <t>Doubling time of ecoli</t>
  </si>
  <si>
    <t>microm^3</t>
  </si>
  <si>
    <t>translation initiation time</t>
  </si>
  <si>
    <t>s</t>
  </si>
  <si>
    <t>characteristic protein length</t>
  </si>
  <si>
    <t>translation saturation coefficient</t>
  </si>
  <si>
    <t>microM</t>
  </si>
  <si>
    <t>Ave ribosome number density</t>
  </si>
  <si>
    <t>ribsomes/microm^3</t>
  </si>
  <si>
    <t>BIND: 108603</t>
  </si>
  <si>
    <t>Extracellular IPTG (mM)</t>
  </si>
  <si>
    <t>Protein concentration (nmol/gDW)</t>
  </si>
  <si>
    <t>Calculated</t>
  </si>
  <si>
    <t>KL,i</t>
  </si>
  <si>
    <t>Kli*Kp (Kp = 2)</t>
  </si>
  <si>
    <t>u(I)</t>
  </si>
  <si>
    <t>f(I)</t>
  </si>
  <si>
    <t>Kp=2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</si>
</sst>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 concentration vs. u(I)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'(b)'!$H$2:$H$47</c:f>
              <c:numCache>
                <c:formatCode>General</c:formatCode>
                <c:ptCount val="46"/>
                <c:pt idx="0">
                  <c:v>0.20021639611421371</c:v>
                </c:pt>
                <c:pt idx="1">
                  <c:v>0.20077955213506807</c:v>
                </c:pt>
                <c:pt idx="2">
                  <c:v>0.20164867657277838</c:v>
                </c:pt>
                <c:pt idx="3">
                  <c:v>0.20280308142757122</c:v>
                </c:pt>
                <c:pt idx="4">
                  <c:v>0.20422797504763227</c:v>
                </c:pt>
                <c:pt idx="5">
                  <c:v>0.20591134528756175</c:v>
                </c:pt>
                <c:pt idx="6">
                  <c:v>0.20784272179329319</c:v>
                </c:pt>
                <c:pt idx="7">
                  <c:v>0.21001256678883667</c:v>
                </c:pt>
                <c:pt idx="8">
                  <c:v>0.21241193726515592</c:v>
                </c:pt>
                <c:pt idx="9">
                  <c:v>0.21503228342951902</c:v>
                </c:pt>
                <c:pt idx="10">
                  <c:v>0.25163208390024527</c:v>
                </c:pt>
                <c:pt idx="11">
                  <c:v>0.3018781426417062</c:v>
                </c:pt>
                <c:pt idx="12">
                  <c:v>0.35905397787932231</c:v>
                </c:pt>
                <c:pt idx="13">
                  <c:v>0.41791837480202565</c:v>
                </c:pt>
                <c:pt idx="14">
                  <c:v>0.47491567024613723</c:v>
                </c:pt>
                <c:pt idx="15">
                  <c:v>0.52797387530604445</c:v>
                </c:pt>
                <c:pt idx="16">
                  <c:v>0.57612264675991898</c:v>
                </c:pt>
                <c:pt idx="17">
                  <c:v>0.6191132111942047</c:v>
                </c:pt>
                <c:pt idx="18">
                  <c:v>0.65711947855054864</c:v>
                </c:pt>
                <c:pt idx="19">
                  <c:v>0.85723748050475146</c:v>
                </c:pt>
                <c:pt idx="20">
                  <c:v>0.92119253513359145</c:v>
                </c:pt>
                <c:pt idx="21">
                  <c:v>0.94808233604604131</c:v>
                </c:pt>
                <c:pt idx="22">
                  <c:v>0.96175262428239683</c:v>
                </c:pt>
                <c:pt idx="23">
                  <c:v>0.96963137986075376</c:v>
                </c:pt>
                <c:pt idx="24">
                  <c:v>0.97458664134249007</c:v>
                </c:pt>
                <c:pt idx="25">
                  <c:v>0.97790875999931703</c:v>
                </c:pt>
                <c:pt idx="26">
                  <c:v>0.98024691358024696</c:v>
                </c:pt>
                <c:pt idx="27">
                  <c:v>0.98195656996698644</c:v>
                </c:pt>
                <c:pt idx="28">
                  <c:v>0.98775227678781619</c:v>
                </c:pt>
                <c:pt idx="29">
                  <c:v>0.98998496154716031</c:v>
                </c:pt>
                <c:pt idx="30">
                  <c:v>0.9893752141901776</c:v>
                </c:pt>
                <c:pt idx="31">
                  <c:v>0.98958641591776642</c:v>
                </c:pt>
                <c:pt idx="32">
                  <c:v>0.98970478147242325</c:v>
                </c:pt>
                <c:pt idx="33">
                  <c:v>0.98977801055820291</c:v>
                </c:pt>
                <c:pt idx="34">
                  <c:v>0.98982659008313878</c:v>
                </c:pt>
                <c:pt idx="35">
                  <c:v>0.98986053654213979</c:v>
                </c:pt>
                <c:pt idx="36">
                  <c:v>0.98988523151484453</c:v>
                </c:pt>
                <c:pt idx="37">
                  <c:v>0.98996816075571026</c:v>
                </c:pt>
                <c:pt idx="38">
                  <c:v>0.98998496154716031</c:v>
                </c:pt>
                <c:pt idx="39">
                  <c:v>0.98999116777940865</c:v>
                </c:pt>
                <c:pt idx="40">
                  <c:v>0.98999415495276044</c:v>
                </c:pt>
                <c:pt idx="41">
                  <c:v>0.98999582839057265</c:v>
                </c:pt>
                <c:pt idx="42">
                  <c:v>0.98999686344686999</c:v>
                </c:pt>
                <c:pt idx="43">
                  <c:v>0.98999754998962219</c:v>
                </c:pt>
                <c:pt idx="44">
                  <c:v>0.98999802968337813</c:v>
                </c:pt>
                <c:pt idx="45">
                  <c:v>0.98999837861983642</c:v>
                </c:pt>
              </c:numCache>
            </c:numRef>
          </c:xVal>
          <c:yVal>
            <c:numRef>
              <c:f>'(b)'!$I$2:$I$47</c:f>
              <c:numCache>
                <c:formatCode>General</c:formatCode>
                <c:ptCount val="46"/>
                <c:pt idx="0">
                  <c:v>59.084743449775296</c:v>
                </c:pt>
                <c:pt idx="1">
                  <c:v>59.250933280679021</c:v>
                </c:pt>
                <c:pt idx="2">
                  <c:v>59.507415743777351</c:v>
                </c:pt>
                <c:pt idx="3">
                  <c:v>59.848085718896179</c:v>
                </c:pt>
                <c:pt idx="4">
                  <c:v>60.268578124205995</c:v>
                </c:pt>
                <c:pt idx="5">
                  <c:v>60.765348122505642</c:v>
                </c:pt>
                <c:pt idx="6">
                  <c:v>61.335305866031149</c:v>
                </c:pt>
                <c:pt idx="7">
                  <c:v>61.975636714930907</c:v>
                </c:pt>
                <c:pt idx="8">
                  <c:v>62.683701547710228</c:v>
                </c:pt>
                <c:pt idx="9">
                  <c:v>63.456977282743821</c:v>
                </c:pt>
                <c:pt idx="10">
                  <c:v>74.257740172773225</c:v>
                </c:pt>
                <c:pt idx="11">
                  <c:v>89.085574194957985</c:v>
                </c:pt>
                <c:pt idx="12">
                  <c:v>105.95841589077024</c:v>
                </c:pt>
                <c:pt idx="13">
                  <c:v>123.3295596032944</c:v>
                </c:pt>
                <c:pt idx="14">
                  <c:v>140.14971341689758</c:v>
                </c:pt>
                <c:pt idx="15">
                  <c:v>155.80742424734257</c:v>
                </c:pt>
                <c:pt idx="16">
                  <c:v>170.01633952095077</c:v>
                </c:pt>
                <c:pt idx="17">
                  <c:v>182.70304510380328</c:v>
                </c:pt>
                <c:pt idx="18">
                  <c:v>193.91886258836209</c:v>
                </c:pt>
                <c:pt idx="19">
                  <c:v>252.97456948661599</c:v>
                </c:pt>
                <c:pt idx="20">
                  <c:v>271.84798878892815</c:v>
                </c:pt>
                <c:pt idx="21">
                  <c:v>279.78328789111214</c:v>
                </c:pt>
                <c:pt idx="22">
                  <c:v>283.81745037233463</c:v>
                </c:pt>
                <c:pt idx="23">
                  <c:v>286.14250596760741</c:v>
                </c:pt>
                <c:pt idx="24">
                  <c:v>287.60482553312357</c:v>
                </c:pt>
                <c:pt idx="25">
                  <c:v>288.58519743251765</c:v>
                </c:pt>
                <c:pt idx="26">
                  <c:v>289.2751968888889</c:v>
                </c:pt>
                <c:pt idx="27">
                  <c:v>289.77972404529697</c:v>
                </c:pt>
                <c:pt idx="28">
                  <c:v>291.49006274514795</c:v>
                </c:pt>
                <c:pt idx="29">
                  <c:v>292.14893788609703</c:v>
                </c:pt>
                <c:pt idx="30">
                  <c:v>291.96899874596812</c:v>
                </c:pt>
                <c:pt idx="31">
                  <c:v>292.03132530929122</c:v>
                </c:pt>
                <c:pt idx="32">
                  <c:v>292.06625550764619</c:v>
                </c:pt>
                <c:pt idx="33">
                  <c:v>292.08786573453233</c:v>
                </c:pt>
                <c:pt idx="34">
                  <c:v>292.10220176706241</c:v>
                </c:pt>
                <c:pt idx="35">
                  <c:v>292.11221951715697</c:v>
                </c:pt>
                <c:pt idx="36">
                  <c:v>292.11950711275392</c:v>
                </c:pt>
                <c:pt idx="37">
                  <c:v>292.14397989828063</c:v>
                </c:pt>
                <c:pt idx="38">
                  <c:v>292.14893788609703</c:v>
                </c:pt>
                <c:pt idx="39">
                  <c:v>292.15076937266508</c:v>
                </c:pt>
                <c:pt idx="40">
                  <c:v>292.15165090072452</c:v>
                </c:pt>
                <c:pt idx="41">
                  <c:v>292.15214473961947</c:v>
                </c:pt>
                <c:pt idx="42">
                  <c:v>292.15245018930779</c:v>
                </c:pt>
                <c:pt idx="43">
                  <c:v>292.15265279110849</c:v>
                </c:pt>
                <c:pt idx="44">
                  <c:v>292.15279435085608</c:v>
                </c:pt>
                <c:pt idx="45">
                  <c:v>292.15289732354722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4-4228-97E9-097DA4C6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83792"/>
        <c:axId val="742985760"/>
      </c:scatterChart>
      <c:valAx>
        <c:axId val="742983792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5760"/>
        <c:crosses val="autoZero"/>
        <c:crossBetween val="midCat"/>
      </c:valAx>
      <c:valAx>
        <c:axId val="7429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(nmol/gDW)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 concentration vs. u(I)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'(c)'!$H$2:$H$47</c:f>
              <c:numCache>
                <c:formatCode>General</c:formatCode>
                <c:ptCount val="46"/>
                <c:pt idx="0">
                  <c:v>0.20021639611421371</c:v>
                </c:pt>
                <c:pt idx="1">
                  <c:v>0.20077955213506807</c:v>
                </c:pt>
                <c:pt idx="2">
                  <c:v>0.20164867657277838</c:v>
                </c:pt>
                <c:pt idx="3">
                  <c:v>0.20280308142757122</c:v>
                </c:pt>
                <c:pt idx="4">
                  <c:v>0.20422797504763227</c:v>
                </c:pt>
                <c:pt idx="5">
                  <c:v>0.20591134528756175</c:v>
                </c:pt>
                <c:pt idx="6">
                  <c:v>0.20784272179329319</c:v>
                </c:pt>
                <c:pt idx="7">
                  <c:v>0.21001256678883667</c:v>
                </c:pt>
                <c:pt idx="8">
                  <c:v>0.21241193726515592</c:v>
                </c:pt>
                <c:pt idx="9">
                  <c:v>0.21503228342951902</c:v>
                </c:pt>
                <c:pt idx="10">
                  <c:v>0.25163208390024527</c:v>
                </c:pt>
                <c:pt idx="11">
                  <c:v>0.3018781426417062</c:v>
                </c:pt>
                <c:pt idx="12">
                  <c:v>0.35905397787932231</c:v>
                </c:pt>
                <c:pt idx="13">
                  <c:v>0.41791837480202565</c:v>
                </c:pt>
                <c:pt idx="14">
                  <c:v>0.47491567024613723</c:v>
                </c:pt>
                <c:pt idx="15">
                  <c:v>0.52797387530604445</c:v>
                </c:pt>
                <c:pt idx="16">
                  <c:v>0.57612264675991898</c:v>
                </c:pt>
                <c:pt idx="17">
                  <c:v>0.6191132111942047</c:v>
                </c:pt>
                <c:pt idx="18">
                  <c:v>0.65711947855054864</c:v>
                </c:pt>
                <c:pt idx="19">
                  <c:v>0.85723748050475146</c:v>
                </c:pt>
                <c:pt idx="20">
                  <c:v>0.92119253513359145</c:v>
                </c:pt>
                <c:pt idx="21">
                  <c:v>0.94808233604604131</c:v>
                </c:pt>
                <c:pt idx="22">
                  <c:v>0.96175262428239683</c:v>
                </c:pt>
                <c:pt idx="23">
                  <c:v>0.96963137986075376</c:v>
                </c:pt>
                <c:pt idx="24">
                  <c:v>0.97458664134249007</c:v>
                </c:pt>
                <c:pt idx="25">
                  <c:v>0.97790875999931703</c:v>
                </c:pt>
                <c:pt idx="26">
                  <c:v>0.98024691358024696</c:v>
                </c:pt>
                <c:pt idx="27">
                  <c:v>0.98195656996698644</c:v>
                </c:pt>
                <c:pt idx="28">
                  <c:v>0.98775227678781619</c:v>
                </c:pt>
                <c:pt idx="29">
                  <c:v>0.98998496154716031</c:v>
                </c:pt>
                <c:pt idx="30">
                  <c:v>0.9893752141901776</c:v>
                </c:pt>
                <c:pt idx="31">
                  <c:v>0.98958641591776642</c:v>
                </c:pt>
                <c:pt idx="32">
                  <c:v>0.98970478147242325</c:v>
                </c:pt>
                <c:pt idx="33">
                  <c:v>0.98977801055820291</c:v>
                </c:pt>
                <c:pt idx="34">
                  <c:v>0.98982659008313878</c:v>
                </c:pt>
                <c:pt idx="35">
                  <c:v>0.98986053654213979</c:v>
                </c:pt>
                <c:pt idx="36">
                  <c:v>0.98988523151484453</c:v>
                </c:pt>
                <c:pt idx="37">
                  <c:v>0.98996816075571026</c:v>
                </c:pt>
                <c:pt idx="38">
                  <c:v>0.98998496154716031</c:v>
                </c:pt>
                <c:pt idx="39">
                  <c:v>0.98999116777940865</c:v>
                </c:pt>
                <c:pt idx="40">
                  <c:v>0.98999415495276044</c:v>
                </c:pt>
                <c:pt idx="41">
                  <c:v>0.98999582839057265</c:v>
                </c:pt>
                <c:pt idx="42">
                  <c:v>0.98999686344686999</c:v>
                </c:pt>
                <c:pt idx="43">
                  <c:v>0.98999754998962219</c:v>
                </c:pt>
                <c:pt idx="44">
                  <c:v>0.98999802968337813</c:v>
                </c:pt>
                <c:pt idx="45">
                  <c:v>0.98999837861983642</c:v>
                </c:pt>
              </c:numCache>
            </c:numRef>
          </c:xVal>
          <c:yVal>
            <c:numRef>
              <c:f>'(c)'!$I$2:$I$47</c:f>
              <c:numCache>
                <c:formatCode>General</c:formatCode>
                <c:ptCount val="46"/>
                <c:pt idx="0">
                  <c:v>59.084743449775296</c:v>
                </c:pt>
                <c:pt idx="1">
                  <c:v>59.250933280679021</c:v>
                </c:pt>
                <c:pt idx="2">
                  <c:v>59.507415743777351</c:v>
                </c:pt>
                <c:pt idx="3">
                  <c:v>59.848085718896179</c:v>
                </c:pt>
                <c:pt idx="4">
                  <c:v>60.268578124205995</c:v>
                </c:pt>
                <c:pt idx="5">
                  <c:v>60.765348122505642</c:v>
                </c:pt>
                <c:pt idx="6">
                  <c:v>61.335305866031149</c:v>
                </c:pt>
                <c:pt idx="7">
                  <c:v>61.975636714930907</c:v>
                </c:pt>
                <c:pt idx="8">
                  <c:v>62.683701547710228</c:v>
                </c:pt>
                <c:pt idx="9">
                  <c:v>63.456977282743821</c:v>
                </c:pt>
                <c:pt idx="10">
                  <c:v>74.257740172773225</c:v>
                </c:pt>
                <c:pt idx="11">
                  <c:v>89.085574194957985</c:v>
                </c:pt>
                <c:pt idx="12">
                  <c:v>105.95841589077024</c:v>
                </c:pt>
                <c:pt idx="13">
                  <c:v>123.3295596032944</c:v>
                </c:pt>
                <c:pt idx="14">
                  <c:v>140.14971341689758</c:v>
                </c:pt>
                <c:pt idx="15">
                  <c:v>155.80742424734257</c:v>
                </c:pt>
                <c:pt idx="16">
                  <c:v>170.01633952095077</c:v>
                </c:pt>
                <c:pt idx="17">
                  <c:v>182.70304510380328</c:v>
                </c:pt>
                <c:pt idx="18">
                  <c:v>193.91886258836209</c:v>
                </c:pt>
                <c:pt idx="19">
                  <c:v>252.97456948661599</c:v>
                </c:pt>
                <c:pt idx="20">
                  <c:v>271.84798878892815</c:v>
                </c:pt>
                <c:pt idx="21">
                  <c:v>279.78328789111214</c:v>
                </c:pt>
                <c:pt idx="22">
                  <c:v>283.81745037233463</c:v>
                </c:pt>
                <c:pt idx="23">
                  <c:v>286.14250596760741</c:v>
                </c:pt>
                <c:pt idx="24">
                  <c:v>287.60482553312357</c:v>
                </c:pt>
                <c:pt idx="25">
                  <c:v>288.58519743251765</c:v>
                </c:pt>
                <c:pt idx="26">
                  <c:v>289.2751968888889</c:v>
                </c:pt>
                <c:pt idx="27">
                  <c:v>289.77972404529697</c:v>
                </c:pt>
                <c:pt idx="28">
                  <c:v>291.49006274514795</c:v>
                </c:pt>
                <c:pt idx="29">
                  <c:v>292.14893788609703</c:v>
                </c:pt>
                <c:pt idx="30">
                  <c:v>291.96899874596812</c:v>
                </c:pt>
                <c:pt idx="31">
                  <c:v>292.03132530929122</c:v>
                </c:pt>
                <c:pt idx="32">
                  <c:v>292.06625550764619</c:v>
                </c:pt>
                <c:pt idx="33">
                  <c:v>292.08786573453233</c:v>
                </c:pt>
                <c:pt idx="34">
                  <c:v>292.10220176706241</c:v>
                </c:pt>
                <c:pt idx="35">
                  <c:v>292.11221951715697</c:v>
                </c:pt>
                <c:pt idx="36">
                  <c:v>292.11950711275392</c:v>
                </c:pt>
                <c:pt idx="37">
                  <c:v>292.14397989828063</c:v>
                </c:pt>
                <c:pt idx="38">
                  <c:v>292.14893788609703</c:v>
                </c:pt>
                <c:pt idx="39">
                  <c:v>292.15076937266508</c:v>
                </c:pt>
                <c:pt idx="40">
                  <c:v>292.15165090072452</c:v>
                </c:pt>
                <c:pt idx="41">
                  <c:v>292.15214473961947</c:v>
                </c:pt>
                <c:pt idx="42">
                  <c:v>292.15245018930779</c:v>
                </c:pt>
                <c:pt idx="43">
                  <c:v>292.15265279110849</c:v>
                </c:pt>
                <c:pt idx="44">
                  <c:v>292.15279435085608</c:v>
                </c:pt>
                <c:pt idx="45">
                  <c:v>292.15289732354722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E-4434-B716-C1567B310EEF}"/>
            </c:ext>
          </c:extLst>
        </c:ser>
        <c:ser>
          <c:idx val="1"/>
          <c:order val="1"/>
          <c:tx>
            <c:v>Kp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'(c)'!$H$2:$H$47</c:f>
              <c:numCache>
                <c:formatCode>General</c:formatCode>
                <c:ptCount val="46"/>
                <c:pt idx="0">
                  <c:v>0.20021639611421371</c:v>
                </c:pt>
                <c:pt idx="1">
                  <c:v>0.20077955213506807</c:v>
                </c:pt>
                <c:pt idx="2">
                  <c:v>0.20164867657277838</c:v>
                </c:pt>
                <c:pt idx="3">
                  <c:v>0.20280308142757122</c:v>
                </c:pt>
                <c:pt idx="4">
                  <c:v>0.20422797504763227</c:v>
                </c:pt>
                <c:pt idx="5">
                  <c:v>0.20591134528756175</c:v>
                </c:pt>
                <c:pt idx="6">
                  <c:v>0.20784272179329319</c:v>
                </c:pt>
                <c:pt idx="7">
                  <c:v>0.21001256678883667</c:v>
                </c:pt>
                <c:pt idx="8">
                  <c:v>0.21241193726515592</c:v>
                </c:pt>
                <c:pt idx="9">
                  <c:v>0.21503228342951902</c:v>
                </c:pt>
                <c:pt idx="10">
                  <c:v>0.25163208390024527</c:v>
                </c:pt>
                <c:pt idx="11">
                  <c:v>0.3018781426417062</c:v>
                </c:pt>
                <c:pt idx="12">
                  <c:v>0.35905397787932231</c:v>
                </c:pt>
                <c:pt idx="13">
                  <c:v>0.41791837480202565</c:v>
                </c:pt>
                <c:pt idx="14">
                  <c:v>0.47491567024613723</c:v>
                </c:pt>
                <c:pt idx="15">
                  <c:v>0.52797387530604445</c:v>
                </c:pt>
                <c:pt idx="16">
                  <c:v>0.57612264675991898</c:v>
                </c:pt>
                <c:pt idx="17">
                  <c:v>0.6191132111942047</c:v>
                </c:pt>
                <c:pt idx="18">
                  <c:v>0.65711947855054864</c:v>
                </c:pt>
                <c:pt idx="19">
                  <c:v>0.85723748050475146</c:v>
                </c:pt>
                <c:pt idx="20">
                  <c:v>0.92119253513359145</c:v>
                </c:pt>
                <c:pt idx="21">
                  <c:v>0.94808233604604131</c:v>
                </c:pt>
                <c:pt idx="22">
                  <c:v>0.96175262428239683</c:v>
                </c:pt>
                <c:pt idx="23">
                  <c:v>0.96963137986075376</c:v>
                </c:pt>
                <c:pt idx="24">
                  <c:v>0.97458664134249007</c:v>
                </c:pt>
                <c:pt idx="25">
                  <c:v>0.97790875999931703</c:v>
                </c:pt>
                <c:pt idx="26">
                  <c:v>0.98024691358024696</c:v>
                </c:pt>
                <c:pt idx="27">
                  <c:v>0.98195656996698644</c:v>
                </c:pt>
                <c:pt idx="28">
                  <c:v>0.98775227678781619</c:v>
                </c:pt>
                <c:pt idx="29">
                  <c:v>0.98998496154716031</c:v>
                </c:pt>
                <c:pt idx="30">
                  <c:v>0.9893752141901776</c:v>
                </c:pt>
                <c:pt idx="31">
                  <c:v>0.98958641591776642</c:v>
                </c:pt>
                <c:pt idx="32">
                  <c:v>0.98970478147242325</c:v>
                </c:pt>
                <c:pt idx="33">
                  <c:v>0.98977801055820291</c:v>
                </c:pt>
                <c:pt idx="34">
                  <c:v>0.98982659008313878</c:v>
                </c:pt>
                <c:pt idx="35">
                  <c:v>0.98986053654213979</c:v>
                </c:pt>
                <c:pt idx="36">
                  <c:v>0.98988523151484453</c:v>
                </c:pt>
                <c:pt idx="37">
                  <c:v>0.98996816075571026</c:v>
                </c:pt>
                <c:pt idx="38">
                  <c:v>0.98998496154716031</c:v>
                </c:pt>
                <c:pt idx="39">
                  <c:v>0.98999116777940865</c:v>
                </c:pt>
                <c:pt idx="40">
                  <c:v>0.98999415495276044</c:v>
                </c:pt>
                <c:pt idx="41">
                  <c:v>0.98999582839057265</c:v>
                </c:pt>
                <c:pt idx="42">
                  <c:v>0.98999686344686999</c:v>
                </c:pt>
                <c:pt idx="43">
                  <c:v>0.98999754998962219</c:v>
                </c:pt>
                <c:pt idx="44">
                  <c:v>0.98999802968337813</c:v>
                </c:pt>
                <c:pt idx="45">
                  <c:v>0.98999837861983642</c:v>
                </c:pt>
              </c:numCache>
            </c:numRef>
          </c:xVal>
          <c:yVal>
            <c:numRef>
              <c:f>'(c)'!$J$2:$J$47</c:f>
              <c:numCache>
                <c:formatCode>General</c:formatCode>
                <c:ptCount val="46"/>
                <c:pt idx="0">
                  <c:v>118.16948689955059</c:v>
                </c:pt>
                <c:pt idx="1">
                  <c:v>118.50186656135804</c:v>
                </c:pt>
                <c:pt idx="2">
                  <c:v>119.0148314875547</c:v>
                </c:pt>
                <c:pt idx="3">
                  <c:v>119.69617143779236</c:v>
                </c:pt>
                <c:pt idx="4">
                  <c:v>120.53715624841199</c:v>
                </c:pt>
                <c:pt idx="5">
                  <c:v>121.53069624501128</c:v>
                </c:pt>
                <c:pt idx="6">
                  <c:v>122.6706117320623</c:v>
                </c:pt>
                <c:pt idx="7">
                  <c:v>123.95127342986181</c:v>
                </c:pt>
                <c:pt idx="8">
                  <c:v>125.36740309542046</c:v>
                </c:pt>
                <c:pt idx="9">
                  <c:v>126.91395456548764</c:v>
                </c:pt>
                <c:pt idx="10">
                  <c:v>148.51548034554645</c:v>
                </c:pt>
                <c:pt idx="11">
                  <c:v>178.17114838991597</c:v>
                </c:pt>
                <c:pt idx="12">
                  <c:v>211.91683178154048</c:v>
                </c:pt>
                <c:pt idx="13">
                  <c:v>246.6591192065888</c:v>
                </c:pt>
                <c:pt idx="14">
                  <c:v>280.29942683379517</c:v>
                </c:pt>
                <c:pt idx="15">
                  <c:v>311.61484849468513</c:v>
                </c:pt>
                <c:pt idx="16">
                  <c:v>340.03267904190153</c:v>
                </c:pt>
                <c:pt idx="17">
                  <c:v>365.40609020760655</c:v>
                </c:pt>
                <c:pt idx="18">
                  <c:v>387.83772517672418</c:v>
                </c:pt>
                <c:pt idx="19">
                  <c:v>505.94913897323198</c:v>
                </c:pt>
                <c:pt idx="20">
                  <c:v>543.6959775778563</c:v>
                </c:pt>
                <c:pt idx="21">
                  <c:v>559.56657578222428</c:v>
                </c:pt>
                <c:pt idx="22">
                  <c:v>567.63490074466927</c:v>
                </c:pt>
                <c:pt idx="23">
                  <c:v>572.28501193521481</c:v>
                </c:pt>
                <c:pt idx="24">
                  <c:v>575.20965106624715</c:v>
                </c:pt>
                <c:pt idx="25">
                  <c:v>577.17039486503529</c:v>
                </c:pt>
                <c:pt idx="26">
                  <c:v>578.5503937777778</c:v>
                </c:pt>
                <c:pt idx="27">
                  <c:v>579.55944809059395</c:v>
                </c:pt>
                <c:pt idx="28">
                  <c:v>582.9801254902959</c:v>
                </c:pt>
                <c:pt idx="29">
                  <c:v>584.29787577219406</c:v>
                </c:pt>
                <c:pt idx="30">
                  <c:v>583.93799749193624</c:v>
                </c:pt>
                <c:pt idx="31">
                  <c:v>584.06265061858244</c:v>
                </c:pt>
                <c:pt idx="32">
                  <c:v>584.13251101529238</c:v>
                </c:pt>
                <c:pt idx="33">
                  <c:v>584.17573146906466</c:v>
                </c:pt>
                <c:pt idx="34">
                  <c:v>584.20440353412482</c:v>
                </c:pt>
                <c:pt idx="35">
                  <c:v>584.22443903431395</c:v>
                </c:pt>
                <c:pt idx="36">
                  <c:v>584.23901422550784</c:v>
                </c:pt>
                <c:pt idx="37">
                  <c:v>584.28795979656127</c:v>
                </c:pt>
                <c:pt idx="38">
                  <c:v>584.29787577219406</c:v>
                </c:pt>
                <c:pt idx="39">
                  <c:v>584.30153874533016</c:v>
                </c:pt>
                <c:pt idx="40">
                  <c:v>584.30330180144904</c:v>
                </c:pt>
                <c:pt idx="41">
                  <c:v>584.30428947923895</c:v>
                </c:pt>
                <c:pt idx="42">
                  <c:v>584.30490037861557</c:v>
                </c:pt>
                <c:pt idx="43">
                  <c:v>584.30530558221699</c:v>
                </c:pt>
                <c:pt idx="44">
                  <c:v>584.30558870171217</c:v>
                </c:pt>
                <c:pt idx="45">
                  <c:v>584.30579464709444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E-4434-B716-C1567B31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83792"/>
        <c:axId val="742985760"/>
      </c:scatterChart>
      <c:valAx>
        <c:axId val="742983792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5760"/>
        <c:crosses val="autoZero"/>
        <c:crossBetween val="midCat"/>
      </c:valAx>
      <c:valAx>
        <c:axId val="7429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(nmol/gDW)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24</xdr:row>
      <xdr:rowOff>41275</xdr:rowOff>
    </xdr:from>
    <xdr:to>
      <xdr:col>4</xdr:col>
      <xdr:colOff>463550</xdr:colOff>
      <xdr:row>39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4B440-56D0-466D-A240-1BEE6F59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92075</xdr:colOff>
      <xdr:row>17</xdr:row>
      <xdr:rowOff>142875</xdr:rowOff>
    </xdr:from>
    <xdr:to>
      <xdr:col>17</xdr:col>
      <xdr:colOff>396875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E6B1C-DA6D-49B9-B30D-53D2D2BF6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0A4-2764-4E99-97D2-44C01C4DB7B4}">
  <dimension ref="A1:I47"/>
  <sheetViews>
    <sheetView tabSelected="1" topLeftCell="A18" workbookViewId="0">
      <selection activeCell="F22" sqref="F22"/>
    </sheetView>
  </sheetViews>
  <sheetFormatPr defaultRowHeight="14.5" x14ac:dyDescent="0.35"/>
  <cols>
    <col min="1" max="1" width="31.26953125" customWidth="1"/>
    <col min="3" max="3" width="17.90625" customWidth="1"/>
    <col min="6" max="6" width="20.6328125" customWidth="1"/>
    <col min="7" max="7" width="11.81640625" bestFit="1" customWidth="1"/>
    <col min="8" max="8" width="11.81640625" customWidth="1"/>
  </cols>
  <sheetData>
    <row r="1" spans="1:9" x14ac:dyDescent="0.35">
      <c r="A1" t="s">
        <v>3</v>
      </c>
      <c r="B1" t="s">
        <v>0</v>
      </c>
      <c r="C1" t="s">
        <v>1</v>
      </c>
      <c r="D1" t="s">
        <v>2</v>
      </c>
      <c r="F1" t="s">
        <v>34</v>
      </c>
      <c r="G1" t="s">
        <v>40</v>
      </c>
      <c r="H1" t="s">
        <v>39</v>
      </c>
      <c r="I1" t="s">
        <v>35</v>
      </c>
    </row>
    <row r="2" spans="1:9" x14ac:dyDescent="0.35">
      <c r="A2" t="s">
        <v>4</v>
      </c>
      <c r="B2">
        <f>4.3*10^-13</f>
        <v>4.2999999999999999E-13</v>
      </c>
      <c r="C2" t="s">
        <v>7</v>
      </c>
      <c r="D2" t="s">
        <v>10</v>
      </c>
      <c r="F2">
        <v>1E-4</v>
      </c>
      <c r="G2">
        <f>(F2^$B$6)/(($B$7^$B$6)+(F2^$B$6))</f>
        <v>3.4249155719775729E-6</v>
      </c>
      <c r="H2">
        <f>($B$4+$B$5*G2)/(1+$B$4+$B$5*G2)</f>
        <v>0.20021639611421371</v>
      </c>
      <c r="I2">
        <f>($B$18*$B$8)*H2</f>
        <v>59.084743449775296</v>
      </c>
    </row>
    <row r="3" spans="1:9" x14ac:dyDescent="0.35">
      <c r="A3" t="s">
        <v>5</v>
      </c>
      <c r="B3">
        <v>0.7</v>
      </c>
      <c r="C3" t="s">
        <v>8</v>
      </c>
      <c r="D3" t="s">
        <v>11</v>
      </c>
      <c r="F3">
        <v>2.0000000000000001E-4</v>
      </c>
      <c r="G3">
        <f>(F3^$B$6)/(($B$7^$B$6)+(F3^$B$6))</f>
        <v>1.2346716818277716E-5</v>
      </c>
      <c r="H3">
        <f t="shared" ref="H3:H47" si="0">($B$4+$B$5*G3)/(1+$B$4+$B$5*G3)</f>
        <v>0.20077955213506807</v>
      </c>
      <c r="I3">
        <f t="shared" ref="I3:I47" si="1">($B$18*$B$8)*H3</f>
        <v>59.250933280679021</v>
      </c>
    </row>
    <row r="4" spans="1:9" x14ac:dyDescent="0.35">
      <c r="A4" t="s">
        <v>13</v>
      </c>
      <c r="B4">
        <v>0.25</v>
      </c>
      <c r="C4" t="s">
        <v>18</v>
      </c>
      <c r="D4" t="s">
        <v>19</v>
      </c>
      <c r="F4">
        <v>2.9999999999999997E-4</v>
      </c>
      <c r="G4">
        <f>(F4^$B$6)/(($B$7^$B$6)+(F4^$B$6))</f>
        <v>2.6140526224051398E-5</v>
      </c>
      <c r="H4">
        <f t="shared" si="0"/>
        <v>0.20164867657277838</v>
      </c>
      <c r="I4">
        <f t="shared" si="1"/>
        <v>59.507415743777351</v>
      </c>
    </row>
    <row r="5" spans="1:9" x14ac:dyDescent="0.35">
      <c r="A5" t="s">
        <v>14</v>
      </c>
      <c r="B5">
        <v>98.75</v>
      </c>
      <c r="C5" t="s">
        <v>18</v>
      </c>
      <c r="D5" t="s">
        <v>19</v>
      </c>
      <c r="F5">
        <v>4.0000000000000002E-4</v>
      </c>
      <c r="G5">
        <f>(F5^$B$6)/(($B$7^$B$6)+(F5^$B$6))</f>
        <v>4.4508505439931467E-5</v>
      </c>
      <c r="H5">
        <f>($B$4+$B$5*G5)/(1+$B$4+$B$5*G5)</f>
        <v>0.20280308142757122</v>
      </c>
      <c r="I5">
        <f t="shared" si="1"/>
        <v>59.848085718896179</v>
      </c>
    </row>
    <row r="6" spans="1:9" x14ac:dyDescent="0.35">
      <c r="A6" t="s">
        <v>15</v>
      </c>
      <c r="B6">
        <v>1.85</v>
      </c>
      <c r="C6" t="s">
        <v>18</v>
      </c>
      <c r="D6" t="s">
        <v>19</v>
      </c>
      <c r="F6">
        <v>5.0000000000000001E-4</v>
      </c>
      <c r="G6">
        <f>(F6^$B$6)/(($B$7^$B$6)+(F6^$B$6))</f>
        <v>6.7253773456310109E-5</v>
      </c>
      <c r="H6">
        <f t="shared" si="0"/>
        <v>0.20422797504763227</v>
      </c>
      <c r="I6">
        <f t="shared" si="1"/>
        <v>60.268578124205995</v>
      </c>
    </row>
    <row r="7" spans="1:9" x14ac:dyDescent="0.35">
      <c r="A7" t="s">
        <v>16</v>
      </c>
      <c r="B7">
        <v>0.09</v>
      </c>
      <c r="C7" t="s">
        <v>18</v>
      </c>
      <c r="D7" t="s">
        <v>19</v>
      </c>
      <c r="F7">
        <v>5.9999999999999995E-4</v>
      </c>
      <c r="G7">
        <f>(F7^$B$6)/(($B$7^$B$6)+(F7^$B$6))</f>
        <v>9.4230228696383172E-5</v>
      </c>
      <c r="H7">
        <f t="shared" si="0"/>
        <v>0.20591134528756175</v>
      </c>
      <c r="I7">
        <f t="shared" si="1"/>
        <v>60.765348122505642</v>
      </c>
    </row>
    <row r="8" spans="1:9" x14ac:dyDescent="0.35">
      <c r="A8" t="s">
        <v>17</v>
      </c>
      <c r="B8">
        <v>0.58499999999999996</v>
      </c>
      <c r="C8" t="s">
        <v>23</v>
      </c>
      <c r="D8" t="s">
        <v>19</v>
      </c>
      <c r="F8">
        <v>6.9999999999999999E-4</v>
      </c>
      <c r="G8">
        <f>(F8^$B$6)/(($B$7^$B$6)+(F8^$B$6))</f>
        <v>1.253222840210644E-4</v>
      </c>
      <c r="H8">
        <f t="shared" si="0"/>
        <v>0.20784272179329319</v>
      </c>
      <c r="I8">
        <f t="shared" si="1"/>
        <v>61.335305866031149</v>
      </c>
    </row>
    <row r="9" spans="1:9" x14ac:dyDescent="0.35">
      <c r="A9" t="s">
        <v>31</v>
      </c>
      <c r="B9">
        <v>27000</v>
      </c>
      <c r="C9" t="s">
        <v>32</v>
      </c>
      <c r="D9" t="s">
        <v>33</v>
      </c>
      <c r="F9">
        <v>8.0000000000000004E-4</v>
      </c>
      <c r="G9">
        <f>(F9^$B$6)/(($B$7^$B$6)+(F9^$B$6))</f>
        <v>1.6043464291861485E-4</v>
      </c>
      <c r="H9">
        <f t="shared" si="0"/>
        <v>0.21001256678883667</v>
      </c>
      <c r="I9">
        <f t="shared" si="1"/>
        <v>61.975636714930907</v>
      </c>
    </row>
    <row r="10" spans="1:9" x14ac:dyDescent="0.35">
      <c r="A10" t="s">
        <v>20</v>
      </c>
      <c r="B10">
        <v>16.5</v>
      </c>
      <c r="C10" t="s">
        <v>21</v>
      </c>
      <c r="D10" t="s">
        <v>22</v>
      </c>
      <c r="F10">
        <v>8.9999999999999998E-4</v>
      </c>
      <c r="G10">
        <f>(F10^$B$6)/(($B$7^$B$6)+(F10^$B$6))</f>
        <v>1.9948642872153036E-4</v>
      </c>
      <c r="H10">
        <f t="shared" si="0"/>
        <v>0.21241193726515592</v>
      </c>
      <c r="I10">
        <f t="shared" si="1"/>
        <v>62.683701547710228</v>
      </c>
    </row>
    <row r="11" spans="1:9" x14ac:dyDescent="0.35">
      <c r="A11" t="s">
        <v>24</v>
      </c>
      <c r="B11">
        <v>40</v>
      </c>
      <c r="C11" t="s">
        <v>9</v>
      </c>
      <c r="D11" t="s">
        <v>12</v>
      </c>
      <c r="F11">
        <v>1E-3</v>
      </c>
      <c r="G11">
        <f>(F11^$B$6)/(($B$7^$B$6)+(F11^$B$6))</f>
        <v>2.4240750888384298E-4</v>
      </c>
      <c r="H11">
        <f t="shared" si="0"/>
        <v>0.21503228342951902</v>
      </c>
      <c r="I11">
        <f t="shared" si="1"/>
        <v>63.456977282743821</v>
      </c>
    </row>
    <row r="12" spans="1:9" x14ac:dyDescent="0.35">
      <c r="A12" t="s">
        <v>6</v>
      </c>
      <c r="B12">
        <v>1</v>
      </c>
      <c r="C12" t="s">
        <v>25</v>
      </c>
      <c r="D12" t="s">
        <v>12</v>
      </c>
      <c r="F12">
        <v>2E-3</v>
      </c>
      <c r="G12">
        <f>(F12^$B$6)/(($B$7^$B$6)+(F12^$B$6))</f>
        <v>8.7332803587810044E-4</v>
      </c>
      <c r="H12">
        <f t="shared" si="0"/>
        <v>0.25163208390024527</v>
      </c>
      <c r="I12">
        <f t="shared" si="1"/>
        <v>74.257740172773225</v>
      </c>
    </row>
    <row r="13" spans="1:9" x14ac:dyDescent="0.35">
      <c r="A13" t="s">
        <v>26</v>
      </c>
      <c r="B13">
        <v>1.5</v>
      </c>
      <c r="C13" t="s">
        <v>27</v>
      </c>
      <c r="D13" t="s">
        <v>12</v>
      </c>
      <c r="F13">
        <v>3.0000000000000001E-3</v>
      </c>
      <c r="G13">
        <f>(F13^$B$6)/(($B$7^$B$6)+(F13^$B$6))</f>
        <v>1.8472373106608317E-3</v>
      </c>
      <c r="H13">
        <f t="shared" si="0"/>
        <v>0.3018781426417062</v>
      </c>
      <c r="I13">
        <f t="shared" si="1"/>
        <v>89.085574194957985</v>
      </c>
    </row>
    <row r="14" spans="1:9" x14ac:dyDescent="0.35">
      <c r="A14" t="s">
        <v>28</v>
      </c>
      <c r="B14">
        <v>333</v>
      </c>
      <c r="C14" t="s">
        <v>21</v>
      </c>
      <c r="D14" t="s">
        <v>12</v>
      </c>
      <c r="F14">
        <v>4.0000000000000001E-3</v>
      </c>
      <c r="G14">
        <f>(F14^$B$6)/(($B$7^$B$6)+(F14^$B$6))</f>
        <v>3.1412028823922518E-3</v>
      </c>
      <c r="H14">
        <f t="shared" si="0"/>
        <v>0.35905397787932231</v>
      </c>
      <c r="I14">
        <f t="shared" si="1"/>
        <v>105.95841589077024</v>
      </c>
    </row>
    <row r="15" spans="1:9" x14ac:dyDescent="0.35">
      <c r="A15" t="s">
        <v>29</v>
      </c>
      <c r="B15">
        <v>200</v>
      </c>
      <c r="C15" t="s">
        <v>30</v>
      </c>
      <c r="D15" t="s">
        <v>12</v>
      </c>
      <c r="F15">
        <v>5.0000000000000001E-3</v>
      </c>
      <c r="G15">
        <f>(F15^$B$6)/(($B$7^$B$6)+(F15^$B$6))</f>
        <v>4.73895811363875E-3</v>
      </c>
      <c r="H15">
        <f t="shared" si="0"/>
        <v>0.41791837480202565</v>
      </c>
      <c r="I15">
        <f t="shared" si="1"/>
        <v>123.3295596032944</v>
      </c>
    </row>
    <row r="16" spans="1:9" x14ac:dyDescent="0.35">
      <c r="F16">
        <v>6.0000000000000001E-3</v>
      </c>
      <c r="G16">
        <f>(F16^$B$6)/(($B$7^$B$6)+(F16^$B$6))</f>
        <v>6.6274024871782579E-3</v>
      </c>
      <c r="H16">
        <f t="shared" si="0"/>
        <v>0.47491567024613723</v>
      </c>
      <c r="I16">
        <f t="shared" si="1"/>
        <v>140.14971341689758</v>
      </c>
    </row>
    <row r="17" spans="1:9" x14ac:dyDescent="0.35">
      <c r="A17" t="s">
        <v>36</v>
      </c>
      <c r="F17">
        <v>7.0000000000000001E-3</v>
      </c>
      <c r="G17">
        <f>(F17^$B$6)/(($B$7^$B$6)+(F17^$B$6))</f>
        <v>8.7952081985724594E-3</v>
      </c>
      <c r="H17">
        <f t="shared" si="0"/>
        <v>0.52797387530604445</v>
      </c>
      <c r="I17">
        <f t="shared" si="1"/>
        <v>155.80742424734257</v>
      </c>
    </row>
    <row r="18" spans="1:9" x14ac:dyDescent="0.35">
      <c r="A18" t="s">
        <v>37</v>
      </c>
      <c r="B18">
        <v>504.452</v>
      </c>
      <c r="C18" t="s">
        <v>18</v>
      </c>
      <c r="F18">
        <v>8.0000000000000002E-3</v>
      </c>
      <c r="G18">
        <f>(F18^$B$6)/(($B$7^$B$6)+(F18^$B$6))</f>
        <v>1.1232131476534297E-2</v>
      </c>
      <c r="H18">
        <f t="shared" si="0"/>
        <v>0.57612264675991898</v>
      </c>
      <c r="I18">
        <f t="shared" si="1"/>
        <v>170.01633952095077</v>
      </c>
    </row>
    <row r="19" spans="1:9" x14ac:dyDescent="0.35">
      <c r="F19">
        <v>8.9999999999999993E-3</v>
      </c>
      <c r="G19">
        <f>(F19^$B$6)/(($B$7^$B$6)+(F19^$B$6))</f>
        <v>1.3928628341453544E-2</v>
      </c>
      <c r="H19">
        <f t="shared" si="0"/>
        <v>0.6191132111942047</v>
      </c>
      <c r="I19">
        <f t="shared" si="1"/>
        <v>182.70304510380328</v>
      </c>
    </row>
    <row r="20" spans="1:9" x14ac:dyDescent="0.35">
      <c r="F20">
        <v>0.01</v>
      </c>
      <c r="G20">
        <f>(F20^$B$6)/(($B$7^$B$6)+(F20^$B$6))</f>
        <v>1.6875623289528626E-2</v>
      </c>
      <c r="H20">
        <f t="shared" si="0"/>
        <v>0.65711947855054864</v>
      </c>
      <c r="I20">
        <f t="shared" si="1"/>
        <v>193.91886258836209</v>
      </c>
    </row>
    <row r="21" spans="1:9" x14ac:dyDescent="0.35">
      <c r="F21">
        <v>0.02</v>
      </c>
      <c r="G21">
        <f>(F21^$B$6)/(($B$7^$B$6)+(F21^$B$6))</f>
        <v>5.8274831573129043E-2</v>
      </c>
      <c r="H21">
        <f t="shared" si="0"/>
        <v>0.85723748050475146</v>
      </c>
      <c r="I21">
        <f t="shared" si="1"/>
        <v>252.97456948661599</v>
      </c>
    </row>
    <row r="22" spans="1:9" x14ac:dyDescent="0.35">
      <c r="F22">
        <v>0.03</v>
      </c>
      <c r="G22">
        <f>(F22^$B$6)/(($B$7^$B$6)+(F22^$B$6))</f>
        <v>0.11583952671927646</v>
      </c>
      <c r="H22">
        <f t="shared" si="0"/>
        <v>0.92119253513359145</v>
      </c>
      <c r="I22">
        <f t="shared" si="1"/>
        <v>271.84798878892815</v>
      </c>
    </row>
    <row r="23" spans="1:9" x14ac:dyDescent="0.35">
      <c r="F23">
        <v>0.04</v>
      </c>
      <c r="G23">
        <f>(F23^$B$6)/(($B$7^$B$6)+(F23^$B$6))</f>
        <v>0.18239257966630099</v>
      </c>
      <c r="H23">
        <f t="shared" si="0"/>
        <v>0.94808233604604131</v>
      </c>
      <c r="I23">
        <f t="shared" si="1"/>
        <v>279.78328789111214</v>
      </c>
    </row>
    <row r="24" spans="1:9" x14ac:dyDescent="0.35">
      <c r="F24">
        <v>0.05</v>
      </c>
      <c r="G24">
        <f>(F24^$B$6)/(($B$7^$B$6)+(F24^$B$6))</f>
        <v>0.25210718647077696</v>
      </c>
      <c r="H24">
        <f t="shared" si="0"/>
        <v>0.96175262428239683</v>
      </c>
      <c r="I24">
        <f t="shared" si="1"/>
        <v>283.81745037233463</v>
      </c>
    </row>
    <row r="25" spans="1:9" x14ac:dyDescent="0.35">
      <c r="F25">
        <v>0.06</v>
      </c>
      <c r="G25">
        <f>(F25^$B$6)/(($B$7^$B$6)+(F25^$B$6))</f>
        <v>0.32079723479882138</v>
      </c>
      <c r="H25">
        <f t="shared" si="0"/>
        <v>0.96963137986075376</v>
      </c>
      <c r="I25">
        <f t="shared" si="1"/>
        <v>286.14250596760741</v>
      </c>
    </row>
    <row r="26" spans="1:9" x14ac:dyDescent="0.35">
      <c r="F26">
        <v>7.0000000000000007E-2</v>
      </c>
      <c r="G26">
        <f>(F26^$B$6)/(($B$7^$B$6)+(F26^$B$6))</f>
        <v>0.38581654343084082</v>
      </c>
      <c r="H26">
        <f t="shared" si="0"/>
        <v>0.97458664134249007</v>
      </c>
      <c r="I26">
        <f t="shared" si="1"/>
        <v>287.60482553312357</v>
      </c>
    </row>
    <row r="27" spans="1:9" x14ac:dyDescent="0.35">
      <c r="F27">
        <v>0.08</v>
      </c>
      <c r="G27">
        <f>(F27^$B$6)/(($B$7^$B$6)+(F27^$B$6))</f>
        <v>0.44573986470659116</v>
      </c>
      <c r="H27">
        <f t="shared" si="0"/>
        <v>0.97790875999931703</v>
      </c>
      <c r="I27">
        <f t="shared" si="1"/>
        <v>288.58519743251765</v>
      </c>
    </row>
    <row r="28" spans="1:9" x14ac:dyDescent="0.35">
      <c r="F28">
        <v>0.09</v>
      </c>
      <c r="G28">
        <f>(F28^$B$6)/(($B$7^$B$6)+(F28^$B$6))</f>
        <v>0.5</v>
      </c>
      <c r="H28">
        <f t="shared" si="0"/>
        <v>0.98024691358024696</v>
      </c>
      <c r="I28">
        <f t="shared" si="1"/>
        <v>289.2751968888889</v>
      </c>
    </row>
    <row r="29" spans="1:9" x14ac:dyDescent="0.35">
      <c r="F29">
        <v>0.1</v>
      </c>
      <c r="G29">
        <f>(F29^$B$6)/(($B$7^$B$6)+(F29^$B$6))</f>
        <v>0.54857554311189216</v>
      </c>
      <c r="H29">
        <f t="shared" si="0"/>
        <v>0.98195656996698644</v>
      </c>
      <c r="I29">
        <f t="shared" si="1"/>
        <v>289.77972404529697</v>
      </c>
    </row>
    <row r="30" spans="1:9" x14ac:dyDescent="0.35">
      <c r="F30">
        <v>0.2</v>
      </c>
      <c r="G30">
        <f>(F30^$B$6)/(($B$7^$B$6)+(F30^$B$6))</f>
        <v>0.81415522172489818</v>
      </c>
      <c r="H30">
        <f t="shared" si="0"/>
        <v>0.98775227678781619</v>
      </c>
      <c r="I30">
        <f t="shared" si="1"/>
        <v>291.49006274514795</v>
      </c>
    </row>
    <row r="31" spans="1:9" x14ac:dyDescent="0.35">
      <c r="F31">
        <v>3</v>
      </c>
      <c r="G31">
        <f>(F31^$B$6)/(($B$7^$B$6)+(F31^$B$6))</f>
        <v>0.99847940543873626</v>
      </c>
      <c r="H31">
        <f t="shared" si="0"/>
        <v>0.98998496154716031</v>
      </c>
      <c r="I31">
        <f t="shared" si="1"/>
        <v>292.14893788609703</v>
      </c>
    </row>
    <row r="32" spans="1:9" x14ac:dyDescent="0.35">
      <c r="F32">
        <v>0.4</v>
      </c>
      <c r="G32">
        <f>(F32^$B$6)/(($B$7^$B$6)+(F32^$B$6))</f>
        <v>0.94045108275270284</v>
      </c>
      <c r="H32">
        <f t="shared" si="0"/>
        <v>0.9893752141901776</v>
      </c>
      <c r="I32">
        <f t="shared" si="1"/>
        <v>291.96899874596812</v>
      </c>
    </row>
    <row r="33" spans="6:9" x14ac:dyDescent="0.35">
      <c r="F33">
        <v>0.5</v>
      </c>
      <c r="G33">
        <f>(F33^$B$6)/(($B$7^$B$6)+(F33^$B$6))</f>
        <v>0.95978144311569558</v>
      </c>
      <c r="H33">
        <f t="shared" si="0"/>
        <v>0.98958641591776642</v>
      </c>
      <c r="I33">
        <f t="shared" si="1"/>
        <v>292.03132530929122</v>
      </c>
    </row>
    <row r="34" spans="6:9" x14ac:dyDescent="0.35">
      <c r="F34">
        <v>0.6</v>
      </c>
      <c r="G34">
        <f>(F34^$B$6)/(($B$7^$B$6)+(F34^$B$6))</f>
        <v>0.97096171682388355</v>
      </c>
      <c r="H34">
        <f t="shared" si="0"/>
        <v>0.98970478147242325</v>
      </c>
      <c r="I34">
        <f t="shared" si="1"/>
        <v>292.06625550764619</v>
      </c>
    </row>
    <row r="35" spans="6:9" x14ac:dyDescent="0.35">
      <c r="F35">
        <v>0.7</v>
      </c>
      <c r="G35">
        <f>(F35^$B$6)/(($B$7^$B$6)+(F35^$B$6))</f>
        <v>0.97800825015411585</v>
      </c>
      <c r="H35">
        <f t="shared" si="0"/>
        <v>0.98977801055820291</v>
      </c>
      <c r="I35">
        <f t="shared" si="1"/>
        <v>292.08786573453233</v>
      </c>
    </row>
    <row r="36" spans="6:9" x14ac:dyDescent="0.35">
      <c r="F36">
        <v>0.8</v>
      </c>
      <c r="G36">
        <f>(F36^$B$6)/(($B$7^$B$6)+(F36^$B$6))</f>
        <v>0.9827388279313356</v>
      </c>
      <c r="H36">
        <f t="shared" si="0"/>
        <v>0.98982659008313878</v>
      </c>
      <c r="I36">
        <f t="shared" si="1"/>
        <v>292.10220176706241</v>
      </c>
    </row>
    <row r="37" spans="6:9" x14ac:dyDescent="0.35">
      <c r="F37">
        <v>0.9</v>
      </c>
      <c r="G37">
        <f>(F37^$B$6)/(($B$7^$B$6)+(F37^$B$6))</f>
        <v>0.98607137165854641</v>
      </c>
      <c r="H37">
        <f t="shared" si="0"/>
        <v>0.98986053654213979</v>
      </c>
      <c r="I37">
        <f t="shared" si="1"/>
        <v>292.11221951715697</v>
      </c>
    </row>
    <row r="38" spans="6:9" x14ac:dyDescent="0.35">
      <c r="F38">
        <v>1</v>
      </c>
      <c r="G38">
        <f>(F38^$B$6)/(($B$7^$B$6)+(F38^$B$6))</f>
        <v>0.98850974681616377</v>
      </c>
      <c r="H38">
        <f t="shared" si="0"/>
        <v>0.98988523151484453</v>
      </c>
      <c r="I38">
        <f t="shared" si="1"/>
        <v>292.11950711275392</v>
      </c>
    </row>
    <row r="39" spans="6:9" x14ac:dyDescent="0.35">
      <c r="F39">
        <v>2</v>
      </c>
      <c r="G39">
        <f>(F39^$B$6)/(($B$7^$B$6)+(F39^$B$6))</f>
        <v>0.99678600584466304</v>
      </c>
      <c r="H39">
        <f t="shared" si="0"/>
        <v>0.98996816075571026</v>
      </c>
      <c r="I39">
        <f t="shared" si="1"/>
        <v>292.14397989828063</v>
      </c>
    </row>
    <row r="40" spans="6:9" x14ac:dyDescent="0.35">
      <c r="F40">
        <v>3</v>
      </c>
      <c r="G40">
        <f>(F40^$B$6)/(($B$7^$B$6)+(F40^$B$6))</f>
        <v>0.99847940543873626</v>
      </c>
      <c r="H40">
        <f t="shared" si="0"/>
        <v>0.98998496154716031</v>
      </c>
      <c r="I40">
        <f t="shared" si="1"/>
        <v>292.14893788609703</v>
      </c>
    </row>
    <row r="41" spans="6:9" x14ac:dyDescent="0.35">
      <c r="F41">
        <v>4</v>
      </c>
      <c r="G41">
        <f>(F41^$B$6)/(($B$7^$B$6)+(F41^$B$6))</f>
        <v>0.99910638717335676</v>
      </c>
      <c r="H41">
        <f t="shared" si="0"/>
        <v>0.98999116777940865</v>
      </c>
      <c r="I41">
        <f t="shared" si="1"/>
        <v>292.15076937266508</v>
      </c>
    </row>
    <row r="42" spans="6:9" x14ac:dyDescent="0.35">
      <c r="F42">
        <v>5</v>
      </c>
      <c r="G42">
        <f>(F42^$B$6)/(($B$7^$B$6)+(F42^$B$6))</f>
        <v>0.99940844225036818</v>
      </c>
      <c r="H42">
        <f t="shared" si="0"/>
        <v>0.98999415495276044</v>
      </c>
      <c r="I42">
        <f t="shared" si="1"/>
        <v>292.15165090072452</v>
      </c>
    </row>
    <row r="43" spans="6:9" x14ac:dyDescent="0.35">
      <c r="F43">
        <v>6</v>
      </c>
      <c r="G43">
        <f>(F43^$B$6)/(($B$7^$B$6)+(F43^$B$6))</f>
        <v>0.99957773469159306</v>
      </c>
      <c r="H43">
        <f t="shared" si="0"/>
        <v>0.98999582839057265</v>
      </c>
      <c r="I43">
        <f t="shared" si="1"/>
        <v>292.15214473961947</v>
      </c>
    </row>
    <row r="44" spans="6:9" x14ac:dyDescent="0.35">
      <c r="F44">
        <v>7</v>
      </c>
      <c r="G44">
        <f>(F44^$B$6)/(($B$7^$B$6)+(F44^$B$6))</f>
        <v>0.99968247396030918</v>
      </c>
      <c r="H44">
        <f t="shared" si="0"/>
        <v>0.98999686344686999</v>
      </c>
      <c r="I44">
        <f t="shared" si="1"/>
        <v>292.15245018930779</v>
      </c>
    </row>
    <row r="45" spans="6:9" x14ac:dyDescent="0.35">
      <c r="F45">
        <v>8</v>
      </c>
      <c r="G45">
        <f>(F45^$B$6)/(($B$7^$B$6)+(F45^$B$6))</f>
        <v>0.99975195845370024</v>
      </c>
      <c r="H45">
        <f t="shared" si="0"/>
        <v>0.98999754998962219</v>
      </c>
      <c r="I45">
        <f t="shared" si="1"/>
        <v>292.15265279110849</v>
      </c>
    </row>
    <row r="46" spans="6:9" x14ac:dyDescent="0.35">
      <c r="F46">
        <v>9</v>
      </c>
      <c r="G46">
        <f>(F46^$B$6)/(($B$7^$B$6)+(F46^$B$6))</f>
        <v>0.99980051357127853</v>
      </c>
      <c r="H46">
        <f t="shared" si="0"/>
        <v>0.98999802968337813</v>
      </c>
      <c r="I46">
        <f t="shared" si="1"/>
        <v>292.15279435085608</v>
      </c>
    </row>
    <row r="47" spans="6:9" x14ac:dyDescent="0.35">
      <c r="F47">
        <v>10</v>
      </c>
      <c r="G47">
        <f>(F47^$B$6)/(($B$7^$B$6)+(F47^$B$6))</f>
        <v>0.99983583622088135</v>
      </c>
      <c r="H47">
        <f t="shared" si="0"/>
        <v>0.98999837861983642</v>
      </c>
      <c r="I47">
        <f t="shared" si="1"/>
        <v>292.15289732354722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29B-DACB-4708-A8B7-85095F62CFA5}">
  <dimension ref="A1:J47"/>
  <sheetViews>
    <sheetView topLeftCell="I1" workbookViewId="0">
      <selection activeCell="T28" sqref="T28"/>
    </sheetView>
  </sheetViews>
  <sheetFormatPr defaultRowHeight="14.5" x14ac:dyDescent="0.35"/>
  <cols>
    <col min="1" max="1" width="31.26953125" customWidth="1"/>
    <col min="3" max="3" width="17.90625" customWidth="1"/>
    <col min="6" max="6" width="20.6328125" customWidth="1"/>
    <col min="7" max="7" width="11.81640625" bestFit="1" customWidth="1"/>
    <col min="8" max="8" width="11.81640625" customWidth="1"/>
    <col min="9" max="9" width="13.6328125" customWidth="1"/>
  </cols>
  <sheetData>
    <row r="1" spans="1:10" x14ac:dyDescent="0.35">
      <c r="A1" t="s">
        <v>3</v>
      </c>
      <c r="B1" t="s">
        <v>0</v>
      </c>
      <c r="C1" t="s">
        <v>1</v>
      </c>
      <c r="D1" t="s">
        <v>2</v>
      </c>
      <c r="F1" t="s">
        <v>34</v>
      </c>
      <c r="G1" t="s">
        <v>40</v>
      </c>
      <c r="H1" t="s">
        <v>39</v>
      </c>
      <c r="I1" t="s">
        <v>35</v>
      </c>
      <c r="J1" t="s">
        <v>41</v>
      </c>
    </row>
    <row r="2" spans="1:10" x14ac:dyDescent="0.35">
      <c r="A2" t="s">
        <v>4</v>
      </c>
      <c r="B2">
        <f>4.3*10^-13</f>
        <v>4.2999999999999999E-13</v>
      </c>
      <c r="C2" t="s">
        <v>7</v>
      </c>
      <c r="D2" t="s">
        <v>10</v>
      </c>
      <c r="F2">
        <v>1E-4</v>
      </c>
      <c r="G2">
        <f>(F2^$B$6)/(($B$7^$B$6)+(F2^$B$6))</f>
        <v>3.4249155719775729E-6</v>
      </c>
      <c r="H2">
        <f>($B$4+$B$5*G2)/(1+$B$4+$B$5*G2)</f>
        <v>0.20021639611421371</v>
      </c>
      <c r="I2">
        <f>($B$18*$B$8)*H2</f>
        <v>59.084743449775296</v>
      </c>
      <c r="J2">
        <f>2*I2</f>
        <v>118.16948689955059</v>
      </c>
    </row>
    <row r="3" spans="1:10" x14ac:dyDescent="0.35">
      <c r="A3" t="s">
        <v>5</v>
      </c>
      <c r="B3">
        <v>0.7</v>
      </c>
      <c r="C3" t="s">
        <v>8</v>
      </c>
      <c r="D3" t="s">
        <v>11</v>
      </c>
      <c r="F3">
        <v>2.0000000000000001E-4</v>
      </c>
      <c r="G3">
        <f>(F3^$B$6)/(($B$7^$B$6)+(F3^$B$6))</f>
        <v>1.2346716818277716E-5</v>
      </c>
      <c r="H3">
        <f t="shared" ref="H3:H47" si="0">($B$4+$B$5*G3)/(1+$B$4+$B$5*G3)</f>
        <v>0.20077955213506807</v>
      </c>
      <c r="I3">
        <f t="shared" ref="I3:I47" si="1">($B$18*$B$8)*H3</f>
        <v>59.250933280679021</v>
      </c>
      <c r="J3">
        <f t="shared" ref="J3:J47" si="2">2*I3</f>
        <v>118.50186656135804</v>
      </c>
    </row>
    <row r="4" spans="1:10" x14ac:dyDescent="0.35">
      <c r="A4" t="s">
        <v>13</v>
      </c>
      <c r="B4">
        <v>0.25</v>
      </c>
      <c r="C4" t="s">
        <v>18</v>
      </c>
      <c r="D4" t="s">
        <v>19</v>
      </c>
      <c r="F4">
        <v>2.9999999999999997E-4</v>
      </c>
      <c r="G4">
        <f>(F4^$B$6)/(($B$7^$B$6)+(F4^$B$6))</f>
        <v>2.6140526224051398E-5</v>
      </c>
      <c r="H4">
        <f t="shared" si="0"/>
        <v>0.20164867657277838</v>
      </c>
      <c r="I4">
        <f t="shared" si="1"/>
        <v>59.507415743777351</v>
      </c>
      <c r="J4">
        <f t="shared" si="2"/>
        <v>119.0148314875547</v>
      </c>
    </row>
    <row r="5" spans="1:10" x14ac:dyDescent="0.35">
      <c r="A5" t="s">
        <v>14</v>
      </c>
      <c r="B5">
        <v>98.75</v>
      </c>
      <c r="C5" t="s">
        <v>18</v>
      </c>
      <c r="D5" t="s">
        <v>19</v>
      </c>
      <c r="F5">
        <v>4.0000000000000002E-4</v>
      </c>
      <c r="G5">
        <f>(F5^$B$6)/(($B$7^$B$6)+(F5^$B$6))</f>
        <v>4.4508505439931467E-5</v>
      </c>
      <c r="H5">
        <f>($B$4+$B$5*G5)/(1+$B$4+$B$5*G5)</f>
        <v>0.20280308142757122</v>
      </c>
      <c r="I5">
        <f t="shared" si="1"/>
        <v>59.848085718896179</v>
      </c>
      <c r="J5">
        <f t="shared" si="2"/>
        <v>119.69617143779236</v>
      </c>
    </row>
    <row r="6" spans="1:10" x14ac:dyDescent="0.35">
      <c r="A6" t="s">
        <v>15</v>
      </c>
      <c r="B6">
        <v>1.85</v>
      </c>
      <c r="C6" t="s">
        <v>18</v>
      </c>
      <c r="D6" t="s">
        <v>19</v>
      </c>
      <c r="F6">
        <v>5.0000000000000001E-4</v>
      </c>
      <c r="G6">
        <f>(F6^$B$6)/(($B$7^$B$6)+(F6^$B$6))</f>
        <v>6.7253773456310109E-5</v>
      </c>
      <c r="H6">
        <f t="shared" si="0"/>
        <v>0.20422797504763227</v>
      </c>
      <c r="I6">
        <f t="shared" si="1"/>
        <v>60.268578124205995</v>
      </c>
      <c r="J6">
        <f t="shared" si="2"/>
        <v>120.53715624841199</v>
      </c>
    </row>
    <row r="7" spans="1:10" x14ac:dyDescent="0.35">
      <c r="A7" t="s">
        <v>16</v>
      </c>
      <c r="B7">
        <v>0.09</v>
      </c>
      <c r="C7" t="s">
        <v>18</v>
      </c>
      <c r="D7" t="s">
        <v>19</v>
      </c>
      <c r="F7">
        <v>5.9999999999999995E-4</v>
      </c>
      <c r="G7">
        <f>(F7^$B$6)/(($B$7^$B$6)+(F7^$B$6))</f>
        <v>9.4230228696383172E-5</v>
      </c>
      <c r="H7">
        <f t="shared" si="0"/>
        <v>0.20591134528756175</v>
      </c>
      <c r="I7">
        <f t="shared" si="1"/>
        <v>60.765348122505642</v>
      </c>
      <c r="J7">
        <f t="shared" si="2"/>
        <v>121.53069624501128</v>
      </c>
    </row>
    <row r="8" spans="1:10" x14ac:dyDescent="0.35">
      <c r="A8" t="s">
        <v>17</v>
      </c>
      <c r="B8">
        <v>0.58499999999999996</v>
      </c>
      <c r="C8" t="s">
        <v>23</v>
      </c>
      <c r="D8" t="s">
        <v>19</v>
      </c>
      <c r="F8">
        <v>6.9999999999999999E-4</v>
      </c>
      <c r="G8">
        <f>(F8^$B$6)/(($B$7^$B$6)+(F8^$B$6))</f>
        <v>1.253222840210644E-4</v>
      </c>
      <c r="H8">
        <f t="shared" si="0"/>
        <v>0.20784272179329319</v>
      </c>
      <c r="I8">
        <f t="shared" si="1"/>
        <v>61.335305866031149</v>
      </c>
      <c r="J8">
        <f t="shared" si="2"/>
        <v>122.6706117320623</v>
      </c>
    </row>
    <row r="9" spans="1:10" x14ac:dyDescent="0.35">
      <c r="A9" t="s">
        <v>31</v>
      </c>
      <c r="B9">
        <v>27000</v>
      </c>
      <c r="C9" t="s">
        <v>32</v>
      </c>
      <c r="D9" t="s">
        <v>33</v>
      </c>
      <c r="F9">
        <v>8.0000000000000004E-4</v>
      </c>
      <c r="G9">
        <f>(F9^$B$6)/(($B$7^$B$6)+(F9^$B$6))</f>
        <v>1.6043464291861485E-4</v>
      </c>
      <c r="H9">
        <f t="shared" si="0"/>
        <v>0.21001256678883667</v>
      </c>
      <c r="I9">
        <f t="shared" si="1"/>
        <v>61.975636714930907</v>
      </c>
      <c r="J9">
        <f t="shared" si="2"/>
        <v>123.95127342986181</v>
      </c>
    </row>
    <row r="10" spans="1:10" x14ac:dyDescent="0.35">
      <c r="A10" t="s">
        <v>20</v>
      </c>
      <c r="B10">
        <v>16.5</v>
      </c>
      <c r="C10" t="s">
        <v>21</v>
      </c>
      <c r="D10" t="s">
        <v>22</v>
      </c>
      <c r="F10">
        <v>8.9999999999999998E-4</v>
      </c>
      <c r="G10">
        <f>(F10^$B$6)/(($B$7^$B$6)+(F10^$B$6))</f>
        <v>1.9948642872153036E-4</v>
      </c>
      <c r="H10">
        <f t="shared" si="0"/>
        <v>0.21241193726515592</v>
      </c>
      <c r="I10">
        <f t="shared" si="1"/>
        <v>62.683701547710228</v>
      </c>
      <c r="J10">
        <f t="shared" si="2"/>
        <v>125.36740309542046</v>
      </c>
    </row>
    <row r="11" spans="1:10" x14ac:dyDescent="0.35">
      <c r="A11" t="s">
        <v>24</v>
      </c>
      <c r="B11">
        <v>40</v>
      </c>
      <c r="C11" t="s">
        <v>9</v>
      </c>
      <c r="D11" t="s">
        <v>12</v>
      </c>
      <c r="F11">
        <v>1E-3</v>
      </c>
      <c r="G11">
        <f>(F11^$B$6)/(($B$7^$B$6)+(F11^$B$6))</f>
        <v>2.4240750888384298E-4</v>
      </c>
      <c r="H11">
        <f t="shared" si="0"/>
        <v>0.21503228342951902</v>
      </c>
      <c r="I11">
        <f t="shared" si="1"/>
        <v>63.456977282743821</v>
      </c>
      <c r="J11">
        <f t="shared" si="2"/>
        <v>126.91395456548764</v>
      </c>
    </row>
    <row r="12" spans="1:10" x14ac:dyDescent="0.35">
      <c r="A12" t="s">
        <v>6</v>
      </c>
      <c r="B12">
        <v>1</v>
      </c>
      <c r="C12" t="s">
        <v>25</v>
      </c>
      <c r="D12" t="s">
        <v>12</v>
      </c>
      <c r="F12">
        <v>2E-3</v>
      </c>
      <c r="G12">
        <f>(F12^$B$6)/(($B$7^$B$6)+(F12^$B$6))</f>
        <v>8.7332803587810044E-4</v>
      </c>
      <c r="H12">
        <f t="shared" si="0"/>
        <v>0.25163208390024527</v>
      </c>
      <c r="I12">
        <f t="shared" si="1"/>
        <v>74.257740172773225</v>
      </c>
      <c r="J12">
        <f t="shared" si="2"/>
        <v>148.51548034554645</v>
      </c>
    </row>
    <row r="13" spans="1:10" x14ac:dyDescent="0.35">
      <c r="A13" t="s">
        <v>26</v>
      </c>
      <c r="B13">
        <v>1.5</v>
      </c>
      <c r="C13" t="s">
        <v>27</v>
      </c>
      <c r="D13" t="s">
        <v>12</v>
      </c>
      <c r="F13">
        <v>3.0000000000000001E-3</v>
      </c>
      <c r="G13">
        <f>(F13^$B$6)/(($B$7^$B$6)+(F13^$B$6))</f>
        <v>1.8472373106608317E-3</v>
      </c>
      <c r="H13">
        <f t="shared" si="0"/>
        <v>0.3018781426417062</v>
      </c>
      <c r="I13">
        <f t="shared" si="1"/>
        <v>89.085574194957985</v>
      </c>
      <c r="J13">
        <f t="shared" si="2"/>
        <v>178.17114838991597</v>
      </c>
    </row>
    <row r="14" spans="1:10" x14ac:dyDescent="0.35">
      <c r="A14" t="s">
        <v>28</v>
      </c>
      <c r="B14">
        <v>333</v>
      </c>
      <c r="C14" t="s">
        <v>21</v>
      </c>
      <c r="D14" t="s">
        <v>12</v>
      </c>
      <c r="F14">
        <v>4.0000000000000001E-3</v>
      </c>
      <c r="G14">
        <f>(F14^$B$6)/(($B$7^$B$6)+(F14^$B$6))</f>
        <v>3.1412028823922518E-3</v>
      </c>
      <c r="H14">
        <f t="shared" si="0"/>
        <v>0.35905397787932231</v>
      </c>
      <c r="I14">
        <f t="shared" si="1"/>
        <v>105.95841589077024</v>
      </c>
      <c r="J14">
        <f t="shared" si="2"/>
        <v>211.91683178154048</v>
      </c>
    </row>
    <row r="15" spans="1:10" x14ac:dyDescent="0.35">
      <c r="A15" t="s">
        <v>29</v>
      </c>
      <c r="B15">
        <v>200</v>
      </c>
      <c r="C15" t="s">
        <v>30</v>
      </c>
      <c r="D15" t="s">
        <v>12</v>
      </c>
      <c r="F15">
        <v>5.0000000000000001E-3</v>
      </c>
      <c r="G15">
        <f>(F15^$B$6)/(($B$7^$B$6)+(F15^$B$6))</f>
        <v>4.73895811363875E-3</v>
      </c>
      <c r="H15">
        <f t="shared" si="0"/>
        <v>0.41791837480202565</v>
      </c>
      <c r="I15">
        <f t="shared" si="1"/>
        <v>123.3295596032944</v>
      </c>
      <c r="J15">
        <f t="shared" si="2"/>
        <v>246.6591192065888</v>
      </c>
    </row>
    <row r="16" spans="1:10" x14ac:dyDescent="0.35">
      <c r="F16">
        <v>6.0000000000000001E-3</v>
      </c>
      <c r="G16">
        <f>(F16^$B$6)/(($B$7^$B$6)+(F16^$B$6))</f>
        <v>6.6274024871782579E-3</v>
      </c>
      <c r="H16">
        <f t="shared" si="0"/>
        <v>0.47491567024613723</v>
      </c>
      <c r="I16">
        <f t="shared" si="1"/>
        <v>140.14971341689758</v>
      </c>
      <c r="J16">
        <f t="shared" si="2"/>
        <v>280.29942683379517</v>
      </c>
    </row>
    <row r="17" spans="1:10" x14ac:dyDescent="0.35">
      <c r="A17" t="s">
        <v>36</v>
      </c>
      <c r="F17">
        <v>7.0000000000000001E-3</v>
      </c>
      <c r="G17">
        <f>(F17^$B$6)/(($B$7^$B$6)+(F17^$B$6))</f>
        <v>8.7952081985724594E-3</v>
      </c>
      <c r="H17">
        <f t="shared" si="0"/>
        <v>0.52797387530604445</v>
      </c>
      <c r="I17">
        <f t="shared" si="1"/>
        <v>155.80742424734257</v>
      </c>
      <c r="J17">
        <f t="shared" si="2"/>
        <v>311.61484849468513</v>
      </c>
    </row>
    <row r="18" spans="1:10" x14ac:dyDescent="0.35">
      <c r="A18" t="s">
        <v>37</v>
      </c>
      <c r="B18">
        <v>504.452</v>
      </c>
      <c r="C18" t="s">
        <v>18</v>
      </c>
      <c r="F18">
        <v>8.0000000000000002E-3</v>
      </c>
      <c r="G18">
        <f>(F18^$B$6)/(($B$7^$B$6)+(F18^$B$6))</f>
        <v>1.1232131476534297E-2</v>
      </c>
      <c r="H18">
        <f t="shared" si="0"/>
        <v>0.57612264675991898</v>
      </c>
      <c r="I18">
        <f t="shared" si="1"/>
        <v>170.01633952095077</v>
      </c>
      <c r="J18">
        <f t="shared" si="2"/>
        <v>340.03267904190153</v>
      </c>
    </row>
    <row r="19" spans="1:10" x14ac:dyDescent="0.35">
      <c r="A19" t="s">
        <v>38</v>
      </c>
      <c r="B19">
        <f>B18*2</f>
        <v>1008.904</v>
      </c>
      <c r="C19" t="s">
        <v>18</v>
      </c>
      <c r="F19">
        <v>8.9999999999999993E-3</v>
      </c>
      <c r="G19">
        <f>(F19^$B$6)/(($B$7^$B$6)+(F19^$B$6))</f>
        <v>1.3928628341453544E-2</v>
      </c>
      <c r="H19">
        <f t="shared" si="0"/>
        <v>0.6191132111942047</v>
      </c>
      <c r="I19">
        <f t="shared" si="1"/>
        <v>182.70304510380328</v>
      </c>
      <c r="J19">
        <f t="shared" si="2"/>
        <v>365.40609020760655</v>
      </c>
    </row>
    <row r="20" spans="1:10" x14ac:dyDescent="0.35">
      <c r="F20">
        <v>0.01</v>
      </c>
      <c r="G20">
        <f>(F20^$B$6)/(($B$7^$B$6)+(F20^$B$6))</f>
        <v>1.6875623289528626E-2</v>
      </c>
      <c r="H20">
        <f t="shared" si="0"/>
        <v>0.65711947855054864</v>
      </c>
      <c r="I20">
        <f t="shared" si="1"/>
        <v>193.91886258836209</v>
      </c>
      <c r="J20">
        <f t="shared" si="2"/>
        <v>387.83772517672418</v>
      </c>
    </row>
    <row r="21" spans="1:10" x14ac:dyDescent="0.35">
      <c r="F21">
        <v>0.02</v>
      </c>
      <c r="G21">
        <f>(F21^$B$6)/(($B$7^$B$6)+(F21^$B$6))</f>
        <v>5.8274831573129043E-2</v>
      </c>
      <c r="H21">
        <f t="shared" si="0"/>
        <v>0.85723748050475146</v>
      </c>
      <c r="I21">
        <f t="shared" si="1"/>
        <v>252.97456948661599</v>
      </c>
      <c r="J21">
        <f t="shared" si="2"/>
        <v>505.94913897323198</v>
      </c>
    </row>
    <row r="22" spans="1:10" x14ac:dyDescent="0.35">
      <c r="F22">
        <v>0.03</v>
      </c>
      <c r="G22">
        <f>(F22^$B$6)/(($B$7^$B$6)+(F22^$B$6))</f>
        <v>0.11583952671927646</v>
      </c>
      <c r="H22">
        <f t="shared" si="0"/>
        <v>0.92119253513359145</v>
      </c>
      <c r="I22">
        <f t="shared" si="1"/>
        <v>271.84798878892815</v>
      </c>
      <c r="J22">
        <f t="shared" si="2"/>
        <v>543.6959775778563</v>
      </c>
    </row>
    <row r="23" spans="1:10" x14ac:dyDescent="0.35">
      <c r="F23">
        <v>0.04</v>
      </c>
      <c r="G23">
        <f>(F23^$B$6)/(($B$7^$B$6)+(F23^$B$6))</f>
        <v>0.18239257966630099</v>
      </c>
      <c r="H23">
        <f t="shared" si="0"/>
        <v>0.94808233604604131</v>
      </c>
      <c r="I23">
        <f t="shared" si="1"/>
        <v>279.78328789111214</v>
      </c>
      <c r="J23">
        <f t="shared" si="2"/>
        <v>559.56657578222428</v>
      </c>
    </row>
    <row r="24" spans="1:10" x14ac:dyDescent="0.35">
      <c r="F24">
        <v>0.05</v>
      </c>
      <c r="G24">
        <f>(F24^$B$6)/(($B$7^$B$6)+(F24^$B$6))</f>
        <v>0.25210718647077696</v>
      </c>
      <c r="H24">
        <f t="shared" si="0"/>
        <v>0.96175262428239683</v>
      </c>
      <c r="I24">
        <f t="shared" si="1"/>
        <v>283.81745037233463</v>
      </c>
      <c r="J24">
        <f t="shared" si="2"/>
        <v>567.63490074466927</v>
      </c>
    </row>
    <row r="25" spans="1:10" x14ac:dyDescent="0.35">
      <c r="F25">
        <v>0.06</v>
      </c>
      <c r="G25">
        <f>(F25^$B$6)/(($B$7^$B$6)+(F25^$B$6))</f>
        <v>0.32079723479882138</v>
      </c>
      <c r="H25">
        <f t="shared" si="0"/>
        <v>0.96963137986075376</v>
      </c>
      <c r="I25">
        <f t="shared" si="1"/>
        <v>286.14250596760741</v>
      </c>
      <c r="J25">
        <f t="shared" si="2"/>
        <v>572.28501193521481</v>
      </c>
    </row>
    <row r="26" spans="1:10" x14ac:dyDescent="0.35">
      <c r="F26">
        <v>7.0000000000000007E-2</v>
      </c>
      <c r="G26">
        <f>(F26^$B$6)/(($B$7^$B$6)+(F26^$B$6))</f>
        <v>0.38581654343084082</v>
      </c>
      <c r="H26">
        <f t="shared" si="0"/>
        <v>0.97458664134249007</v>
      </c>
      <c r="I26">
        <f t="shared" si="1"/>
        <v>287.60482553312357</v>
      </c>
      <c r="J26">
        <f t="shared" si="2"/>
        <v>575.20965106624715</v>
      </c>
    </row>
    <row r="27" spans="1:10" x14ac:dyDescent="0.35">
      <c r="F27">
        <v>0.08</v>
      </c>
      <c r="G27">
        <f>(F27^$B$6)/(($B$7^$B$6)+(F27^$B$6))</f>
        <v>0.44573986470659116</v>
      </c>
      <c r="H27">
        <f t="shared" si="0"/>
        <v>0.97790875999931703</v>
      </c>
      <c r="I27">
        <f t="shared" si="1"/>
        <v>288.58519743251765</v>
      </c>
      <c r="J27">
        <f t="shared" si="2"/>
        <v>577.17039486503529</v>
      </c>
    </row>
    <row r="28" spans="1:10" x14ac:dyDescent="0.35">
      <c r="F28">
        <v>0.09</v>
      </c>
      <c r="G28">
        <f>(F28^$B$6)/(($B$7^$B$6)+(F28^$B$6))</f>
        <v>0.5</v>
      </c>
      <c r="H28">
        <f t="shared" si="0"/>
        <v>0.98024691358024696</v>
      </c>
      <c r="I28">
        <f t="shared" si="1"/>
        <v>289.2751968888889</v>
      </c>
      <c r="J28">
        <f t="shared" si="2"/>
        <v>578.5503937777778</v>
      </c>
    </row>
    <row r="29" spans="1:10" x14ac:dyDescent="0.35">
      <c r="F29">
        <v>0.1</v>
      </c>
      <c r="G29">
        <f>(F29^$B$6)/(($B$7^$B$6)+(F29^$B$6))</f>
        <v>0.54857554311189216</v>
      </c>
      <c r="H29">
        <f t="shared" si="0"/>
        <v>0.98195656996698644</v>
      </c>
      <c r="I29">
        <f t="shared" si="1"/>
        <v>289.77972404529697</v>
      </c>
      <c r="J29">
        <f t="shared" si="2"/>
        <v>579.55944809059395</v>
      </c>
    </row>
    <row r="30" spans="1:10" x14ac:dyDescent="0.35">
      <c r="F30">
        <v>0.2</v>
      </c>
      <c r="G30">
        <f>(F30^$B$6)/(($B$7^$B$6)+(F30^$B$6))</f>
        <v>0.81415522172489818</v>
      </c>
      <c r="H30">
        <f t="shared" si="0"/>
        <v>0.98775227678781619</v>
      </c>
      <c r="I30">
        <f t="shared" si="1"/>
        <v>291.49006274514795</v>
      </c>
      <c r="J30">
        <f t="shared" si="2"/>
        <v>582.9801254902959</v>
      </c>
    </row>
    <row r="31" spans="1:10" x14ac:dyDescent="0.35">
      <c r="F31">
        <v>3</v>
      </c>
      <c r="G31">
        <f>(F31^$B$6)/(($B$7^$B$6)+(F31^$B$6))</f>
        <v>0.99847940543873626</v>
      </c>
      <c r="H31">
        <f t="shared" si="0"/>
        <v>0.98998496154716031</v>
      </c>
      <c r="I31">
        <f t="shared" si="1"/>
        <v>292.14893788609703</v>
      </c>
      <c r="J31">
        <f t="shared" si="2"/>
        <v>584.29787577219406</v>
      </c>
    </row>
    <row r="32" spans="1:10" x14ac:dyDescent="0.35">
      <c r="F32">
        <v>0.4</v>
      </c>
      <c r="G32">
        <f>(F32^$B$6)/(($B$7^$B$6)+(F32^$B$6))</f>
        <v>0.94045108275270284</v>
      </c>
      <c r="H32">
        <f t="shared" si="0"/>
        <v>0.9893752141901776</v>
      </c>
      <c r="I32">
        <f t="shared" si="1"/>
        <v>291.96899874596812</v>
      </c>
      <c r="J32">
        <f t="shared" si="2"/>
        <v>583.93799749193624</v>
      </c>
    </row>
    <row r="33" spans="6:10" x14ac:dyDescent="0.35">
      <c r="F33">
        <v>0.5</v>
      </c>
      <c r="G33">
        <f>(F33^$B$6)/(($B$7^$B$6)+(F33^$B$6))</f>
        <v>0.95978144311569558</v>
      </c>
      <c r="H33">
        <f t="shared" si="0"/>
        <v>0.98958641591776642</v>
      </c>
      <c r="I33">
        <f t="shared" si="1"/>
        <v>292.03132530929122</v>
      </c>
      <c r="J33">
        <f t="shared" si="2"/>
        <v>584.06265061858244</v>
      </c>
    </row>
    <row r="34" spans="6:10" x14ac:dyDescent="0.35">
      <c r="F34">
        <v>0.6</v>
      </c>
      <c r="G34">
        <f>(F34^$B$6)/(($B$7^$B$6)+(F34^$B$6))</f>
        <v>0.97096171682388355</v>
      </c>
      <c r="H34">
        <f t="shared" si="0"/>
        <v>0.98970478147242325</v>
      </c>
      <c r="I34">
        <f t="shared" si="1"/>
        <v>292.06625550764619</v>
      </c>
      <c r="J34">
        <f t="shared" si="2"/>
        <v>584.13251101529238</v>
      </c>
    </row>
    <row r="35" spans="6:10" x14ac:dyDescent="0.35">
      <c r="F35">
        <v>0.7</v>
      </c>
      <c r="G35">
        <f>(F35^$B$6)/(($B$7^$B$6)+(F35^$B$6))</f>
        <v>0.97800825015411585</v>
      </c>
      <c r="H35">
        <f t="shared" si="0"/>
        <v>0.98977801055820291</v>
      </c>
      <c r="I35">
        <f t="shared" si="1"/>
        <v>292.08786573453233</v>
      </c>
      <c r="J35">
        <f t="shared" si="2"/>
        <v>584.17573146906466</v>
      </c>
    </row>
    <row r="36" spans="6:10" x14ac:dyDescent="0.35">
      <c r="F36">
        <v>0.8</v>
      </c>
      <c r="G36">
        <f>(F36^$B$6)/(($B$7^$B$6)+(F36^$B$6))</f>
        <v>0.9827388279313356</v>
      </c>
      <c r="H36">
        <f t="shared" si="0"/>
        <v>0.98982659008313878</v>
      </c>
      <c r="I36">
        <f t="shared" si="1"/>
        <v>292.10220176706241</v>
      </c>
      <c r="J36">
        <f t="shared" si="2"/>
        <v>584.20440353412482</v>
      </c>
    </row>
    <row r="37" spans="6:10" x14ac:dyDescent="0.35">
      <c r="F37">
        <v>0.9</v>
      </c>
      <c r="G37">
        <f>(F37^$B$6)/(($B$7^$B$6)+(F37^$B$6))</f>
        <v>0.98607137165854641</v>
      </c>
      <c r="H37">
        <f t="shared" si="0"/>
        <v>0.98986053654213979</v>
      </c>
      <c r="I37">
        <f t="shared" si="1"/>
        <v>292.11221951715697</v>
      </c>
      <c r="J37">
        <f t="shared" si="2"/>
        <v>584.22443903431395</v>
      </c>
    </row>
    <row r="38" spans="6:10" x14ac:dyDescent="0.35">
      <c r="F38">
        <v>1</v>
      </c>
      <c r="G38">
        <f>(F38^$B$6)/(($B$7^$B$6)+(F38^$B$6))</f>
        <v>0.98850974681616377</v>
      </c>
      <c r="H38">
        <f t="shared" si="0"/>
        <v>0.98988523151484453</v>
      </c>
      <c r="I38">
        <f t="shared" si="1"/>
        <v>292.11950711275392</v>
      </c>
      <c r="J38">
        <f t="shared" si="2"/>
        <v>584.23901422550784</v>
      </c>
    </row>
    <row r="39" spans="6:10" x14ac:dyDescent="0.35">
      <c r="F39">
        <v>2</v>
      </c>
      <c r="G39">
        <f>(F39^$B$6)/(($B$7^$B$6)+(F39^$B$6))</f>
        <v>0.99678600584466304</v>
      </c>
      <c r="H39">
        <f t="shared" si="0"/>
        <v>0.98996816075571026</v>
      </c>
      <c r="I39">
        <f t="shared" si="1"/>
        <v>292.14397989828063</v>
      </c>
      <c r="J39">
        <f t="shared" si="2"/>
        <v>584.28795979656127</v>
      </c>
    </row>
    <row r="40" spans="6:10" x14ac:dyDescent="0.35">
      <c r="F40">
        <v>3</v>
      </c>
      <c r="G40">
        <f>(F40^$B$6)/(($B$7^$B$6)+(F40^$B$6))</f>
        <v>0.99847940543873626</v>
      </c>
      <c r="H40">
        <f t="shared" si="0"/>
        <v>0.98998496154716031</v>
      </c>
      <c r="I40">
        <f t="shared" si="1"/>
        <v>292.14893788609703</v>
      </c>
      <c r="J40">
        <f t="shared" si="2"/>
        <v>584.29787577219406</v>
      </c>
    </row>
    <row r="41" spans="6:10" x14ac:dyDescent="0.35">
      <c r="F41">
        <v>4</v>
      </c>
      <c r="G41">
        <f>(F41^$B$6)/(($B$7^$B$6)+(F41^$B$6))</f>
        <v>0.99910638717335676</v>
      </c>
      <c r="H41">
        <f t="shared" si="0"/>
        <v>0.98999116777940865</v>
      </c>
      <c r="I41">
        <f t="shared" si="1"/>
        <v>292.15076937266508</v>
      </c>
      <c r="J41">
        <f t="shared" si="2"/>
        <v>584.30153874533016</v>
      </c>
    </row>
    <row r="42" spans="6:10" x14ac:dyDescent="0.35">
      <c r="F42">
        <v>5</v>
      </c>
      <c r="G42">
        <f>(F42^$B$6)/(($B$7^$B$6)+(F42^$B$6))</f>
        <v>0.99940844225036818</v>
      </c>
      <c r="H42">
        <f t="shared" si="0"/>
        <v>0.98999415495276044</v>
      </c>
      <c r="I42">
        <f t="shared" si="1"/>
        <v>292.15165090072452</v>
      </c>
      <c r="J42">
        <f t="shared" si="2"/>
        <v>584.30330180144904</v>
      </c>
    </row>
    <row r="43" spans="6:10" x14ac:dyDescent="0.35">
      <c r="F43">
        <v>6</v>
      </c>
      <c r="G43">
        <f>(F43^$B$6)/(($B$7^$B$6)+(F43^$B$6))</f>
        <v>0.99957773469159306</v>
      </c>
      <c r="H43">
        <f t="shared" si="0"/>
        <v>0.98999582839057265</v>
      </c>
      <c r="I43">
        <f t="shared" si="1"/>
        <v>292.15214473961947</v>
      </c>
      <c r="J43">
        <f t="shared" si="2"/>
        <v>584.30428947923895</v>
      </c>
    </row>
    <row r="44" spans="6:10" x14ac:dyDescent="0.35">
      <c r="F44">
        <v>7</v>
      </c>
      <c r="G44">
        <f>(F44^$B$6)/(($B$7^$B$6)+(F44^$B$6))</f>
        <v>0.99968247396030918</v>
      </c>
      <c r="H44">
        <f t="shared" si="0"/>
        <v>0.98999686344686999</v>
      </c>
      <c r="I44">
        <f t="shared" si="1"/>
        <v>292.15245018930779</v>
      </c>
      <c r="J44">
        <f t="shared" si="2"/>
        <v>584.30490037861557</v>
      </c>
    </row>
    <row r="45" spans="6:10" x14ac:dyDescent="0.35">
      <c r="F45">
        <v>8</v>
      </c>
      <c r="G45">
        <f>(F45^$B$6)/(($B$7^$B$6)+(F45^$B$6))</f>
        <v>0.99975195845370024</v>
      </c>
      <c r="H45">
        <f t="shared" si="0"/>
        <v>0.98999754998962219</v>
      </c>
      <c r="I45">
        <f t="shared" si="1"/>
        <v>292.15265279110849</v>
      </c>
      <c r="J45">
        <f t="shared" si="2"/>
        <v>584.30530558221699</v>
      </c>
    </row>
    <row r="46" spans="6:10" x14ac:dyDescent="0.35">
      <c r="F46">
        <v>9</v>
      </c>
      <c r="G46">
        <f>(F46^$B$6)/(($B$7^$B$6)+(F46^$B$6))</f>
        <v>0.99980051357127853</v>
      </c>
      <c r="H46">
        <f t="shared" si="0"/>
        <v>0.98999802968337813</v>
      </c>
      <c r="I46">
        <f t="shared" si="1"/>
        <v>292.15279435085608</v>
      </c>
      <c r="J46">
        <f t="shared" si="2"/>
        <v>584.30558870171217</v>
      </c>
    </row>
    <row r="47" spans="6:10" x14ac:dyDescent="0.35">
      <c r="F47">
        <v>10</v>
      </c>
      <c r="G47">
        <f>(F47^$B$6)/(($B$7^$B$6)+(F47^$B$6))</f>
        <v>0.99983583622088135</v>
      </c>
      <c r="H47">
        <f t="shared" si="0"/>
        <v>0.98999837861983642</v>
      </c>
      <c r="I47">
        <f t="shared" si="1"/>
        <v>292.15289732354722</v>
      </c>
      <c r="J47">
        <f t="shared" si="2"/>
        <v>584.30579464709444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(b)</vt:lpstr>
      <vt:lpstr>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IYER</dc:creator>
  <cp:lastModifiedBy>SINDHU IYER</cp:lastModifiedBy>
  <dcterms:created xsi:type="dcterms:W3CDTF">2020-05-19T01:28:47Z</dcterms:created>
  <dcterms:modified xsi:type="dcterms:W3CDTF">2020-05-22T21:26:15Z</dcterms:modified>
</cp:coreProperties>
</file>