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nc\Downloads\Countif Exercise - 1\"/>
    </mc:Choice>
  </mc:AlternateContent>
  <xr:revisionPtr revIDLastSave="0" documentId="13_ncr:1_{8C3C5DA1-6CFD-48B5-8116-767C1489BA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</sheets>
  <calcPr calcId="191029"/>
</workbook>
</file>

<file path=xl/calcChain.xml><?xml version="1.0" encoding="utf-8"?>
<calcChain xmlns="http://schemas.openxmlformats.org/spreadsheetml/2006/main">
  <c r="F11" i="3" l="1"/>
  <c r="F10" i="3"/>
  <c r="F9" i="3"/>
  <c r="E10" i="3"/>
  <c r="E11" i="3"/>
  <c r="D10" i="3"/>
  <c r="D11" i="3"/>
  <c r="E9" i="3"/>
  <c r="D9" i="3"/>
  <c r="E2" i="3"/>
  <c r="D2" i="3"/>
  <c r="C10" i="3"/>
  <c r="C11" i="3"/>
  <c r="C9" i="3"/>
  <c r="C2" i="3"/>
  <c r="B10" i="3"/>
  <c r="B11" i="3"/>
  <c r="B9" i="3"/>
  <c r="F3" i="3"/>
  <c r="F4" i="3"/>
  <c r="F5" i="3"/>
  <c r="F2" i="3"/>
  <c r="E3" i="3"/>
  <c r="E4" i="3"/>
  <c r="E5" i="3"/>
  <c r="D3" i="3"/>
  <c r="D4" i="3"/>
  <c r="D5" i="3"/>
  <c r="C3" i="3"/>
  <c r="C4" i="3"/>
  <c r="C5" i="3"/>
  <c r="B3" i="3"/>
  <c r="B4" i="3"/>
  <c r="B5" i="3"/>
  <c r="B2" i="3"/>
  <c r="H52" i="1"/>
  <c r="H45" i="1"/>
  <c r="H44" i="1"/>
  <c r="H47" i="1"/>
  <c r="H48" i="1"/>
  <c r="H43" i="1"/>
  <c r="H42" i="1"/>
  <c r="H39" i="1"/>
  <c r="H30" i="1"/>
  <c r="H29" i="1"/>
  <c r="H38" i="1"/>
  <c r="H37" i="1"/>
  <c r="H36" i="1"/>
  <c r="H33" i="1"/>
  <c r="H32" i="1"/>
  <c r="H31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<sst xmlns="http://schemas.openxmlformats.org/spreadsheetml/2006/main" count="825" uniqueCount="73">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</sst>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workbookViewId="0">
      <selection activeCell="I44" sqref="I44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  <col min="8" max="8" width="10.3320312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COUNTIF(G2:G25,G2)</f>
        <v>4</v>
      </c>
    </row>
    <row r="30" spans="1:8" ht="15.6" x14ac:dyDescent="0.3">
      <c r="E30" s="14" t="s">
        <v>32</v>
      </c>
      <c r="H30">
        <f>COUNTIF(D2:D25,D16)</f>
        <v>5</v>
      </c>
    </row>
    <row r="31" spans="1:8" ht="15.6" x14ac:dyDescent="0.3">
      <c r="E31" s="14" t="s">
        <v>33</v>
      </c>
      <c r="H31">
        <f>COUNTIF(F2:F25,F3)</f>
        <v>8</v>
      </c>
    </row>
    <row r="32" spans="1:8" ht="15.6" x14ac:dyDescent="0.3">
      <c r="E32" s="14" t="s">
        <v>34</v>
      </c>
      <c r="H32">
        <f>COUNTIF(C2:C25,C3)</f>
        <v>6</v>
      </c>
    </row>
    <row r="33" spans="5:8" ht="15.6" x14ac:dyDescent="0.3">
      <c r="E33" s="14" t="s">
        <v>26</v>
      </c>
      <c r="H33">
        <f>COUNTIF(E2:E25, 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SUMIFS(E2:E25,D2:D25,D6)</f>
        <v>105</v>
      </c>
    </row>
    <row r="37" spans="5:8" ht="15.6" x14ac:dyDescent="0.3">
      <c r="E37" s="14" t="s">
        <v>24</v>
      </c>
      <c r="H37">
        <f>SUMIFS(E2:E25,D2:D25,D3)</f>
        <v>164</v>
      </c>
    </row>
    <row r="38" spans="5:8" ht="15.6" x14ac:dyDescent="0.3">
      <c r="E38" s="14" t="s">
        <v>30</v>
      </c>
      <c r="H38">
        <f>SUMIFS(E2:E25,F2:F25,F2)</f>
        <v>156</v>
      </c>
    </row>
    <row r="39" spans="5:8" ht="15.6" x14ac:dyDescent="0.3">
      <c r="E39" s="14" t="s">
        <v>40</v>
      </c>
      <c r="H39">
        <f>SUMIFS(E2:E25,F2:F25,F7)+SUMIFS(E2:E25,F2:F25,F8)+SUMIFS(E2:E25,F2:F25,F3)+SUMIFS(E2:E25,F2:F25,F2)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COUNTIFS(G2:G25,G2,D2:D25,D16)</f>
        <v>2</v>
      </c>
    </row>
    <row r="43" spans="5:8" ht="15.6" x14ac:dyDescent="0.3">
      <c r="E43" s="14" t="s">
        <v>36</v>
      </c>
      <c r="H43">
        <f>COUNTIFS(C2:C25,C3,F2:F25,F7)</f>
        <v>2</v>
      </c>
    </row>
    <row r="44" spans="5:8" ht="15.6" x14ac:dyDescent="0.3">
      <c r="E44" s="14" t="s">
        <v>37</v>
      </c>
      <c r="H44">
        <f>COUNTIFS(G2:G25,G2,B2:B25, "&gt;03-02-2013")</f>
        <v>2</v>
      </c>
    </row>
    <row r="45" spans="5:8" ht="15.6" x14ac:dyDescent="0.3">
      <c r="E45" s="14" t="s">
        <v>38</v>
      </c>
      <c r="H45">
        <f>COUNTIFS(B2:B25,"&gt;03-02-2013",B2:B25, "&lt;06-02-2013")</f>
        <v>9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SUMIFS(E2:E25,D2:D25,D12,G2:G25,G3)</f>
        <v>25</v>
      </c>
    </row>
    <row r="48" spans="5:8" ht="15.6" x14ac:dyDescent="0.3">
      <c r="E48" s="14" t="s">
        <v>29</v>
      </c>
      <c r="H48">
        <f>SUMIFS(E2:E25,G2:G25,G10,F2:F25,F7)</f>
        <v>75</v>
      </c>
    </row>
    <row r="49" spans="5:8" ht="15.6" x14ac:dyDescent="0.3">
      <c r="E49" s="14" t="s">
        <v>39</v>
      </c>
      <c r="H49" s="18"/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SUMIFS(E2:E25,G2:G25,G3)+SUMIFS(E2:E25,G2:G25,G4)+SUMIFS(E2:E25,G2:G25,G7)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H9" sqref="H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COUNTIFS($D$16:$D$241,$D$16,$B$16:$B$241,A2)</f>
        <v>42</v>
      </c>
      <c r="E2" s="1">
        <f>COUNTIFS($D$16:$D$241,$D$17,$B$16:$B$241,A2)</f>
        <v>29</v>
      </c>
      <c r="F2" s="1">
        <f>SUMIFS($E$16:$E$241,$D$16:$D$241,$D$16,$B$16:$B$241,A2)</f>
        <v>414</v>
      </c>
    </row>
    <row r="3" spans="1:6" x14ac:dyDescent="0.3">
      <c r="A3" s="6" t="s">
        <v>43</v>
      </c>
      <c r="B3" s="1">
        <f t="shared" ref="B3:B5" si="0">COUNTIF($B$16:$B$241,A3)</f>
        <v>46</v>
      </c>
      <c r="C3" s="1">
        <f t="shared" ref="C3:C11" si="1">SUMIF($B$16:$B$241,A3,$E$16:$E$241)</f>
        <v>1934</v>
      </c>
      <c r="D3" s="1">
        <f t="shared" ref="D3:D5" si="2">COUNTIFS($D$16:$D$241,$D$16,$B$16:$B$241,A3)</f>
        <v>31</v>
      </c>
      <c r="E3" s="1">
        <f t="shared" ref="E3:E5" si="3">COUNTIFS($D$16:$D$241,$D$17,$B$16:$B$241,A3)</f>
        <v>15</v>
      </c>
      <c r="F3" s="1">
        <f t="shared" ref="F3:F5" si="4">SUMIFS($E$16:$E$241,$D$16:$D$241,$D$16,$B$16:$B$241,A3)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COUNTIFS($B$16:$B$241,$B$16,$C$16:$C$241,A9)</f>
        <v>7</v>
      </c>
      <c r="E9" s="1">
        <f>COUNTIFS($B$16:$B$241,$B$26,$C$16:$C$241,A9)</f>
        <v>1</v>
      </c>
      <c r="F9" s="1">
        <f>SUMIFS(E16:E241,B16:B241,B16,A16:A241,"&gt;10-05-2013",A16:A241,"&lt;20-05-2013",C16:C241,A9)</f>
        <v>31</v>
      </c>
    </row>
    <row r="10" spans="1:6" x14ac:dyDescent="0.3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COUNTIFS($B$16:$B$241,$B$16,$C$16:$C$241,A10)</f>
        <v>8</v>
      </c>
      <c r="E10" s="1">
        <f t="shared" ref="E10:E11" si="8">COUNTIFS($B$16:$B$241,$B$26,$C$16:$C$241,A10)</f>
        <v>1</v>
      </c>
      <c r="F10" s="1">
        <f>SUMIFS(E16:E241,B16:B241,B16,A16:A241,"&gt;10-05-2013",A16:A241,"&lt;20-05-2013",C16:C241,A10)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>SUMIFS(E16:E241,B16:B241,B16,A16:A241,"&gt;10-05-2013",A16:A241,"&lt;20-05-2013",C16:C241,A11)</f>
        <v>31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swenc</cp:lastModifiedBy>
  <dcterms:created xsi:type="dcterms:W3CDTF">2013-06-05T17:23:06Z</dcterms:created>
  <dcterms:modified xsi:type="dcterms:W3CDTF">2023-08-17T11:57:22Z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