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pmentor\Assignment-2\Countif Exercise - 1\"/>
    </mc:Choice>
  </mc:AlternateContent>
  <xr:revisionPtr revIDLastSave="0" documentId="13_ncr:1_{633D4811-C663-44F8-95FB-FC6A9988797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 1" sheetId="1" r:id="rId1"/>
    <sheet name="Exercise 2" sheetId="3" r:id="rId2"/>
  </sheets>
  <calcPr calcId="191029"/>
</workbook>
</file>

<file path=xl/calcChain.xml><?xml version="1.0" encoding="utf-8"?>
<calcChain xmlns="http://schemas.openxmlformats.org/spreadsheetml/2006/main">
  <c r="F10" i="3" l="1"/>
  <c r="F11" i="3"/>
  <c r="F9" i="3"/>
  <c r="B9" i="3"/>
  <c r="E10" i="3"/>
  <c r="E11" i="3"/>
  <c r="D10" i="3"/>
  <c r="D11" i="3"/>
  <c r="E9" i="3"/>
  <c r="D9" i="3"/>
  <c r="E2" i="3"/>
  <c r="D2" i="3"/>
  <c r="C10" i="3"/>
  <c r="C11" i="3"/>
  <c r="C9" i="3"/>
  <c r="C2" i="3"/>
  <c r="B10" i="3"/>
  <c r="B11" i="3"/>
  <c r="F3" i="3"/>
  <c r="F4" i="3"/>
  <c r="F5" i="3"/>
  <c r="F2" i="3"/>
  <c r="E3" i="3"/>
  <c r="E4" i="3"/>
  <c r="E5" i="3"/>
  <c r="D3" i="3"/>
  <c r="D4" i="3"/>
  <c r="D5" i="3"/>
  <c r="C3" i="3"/>
  <c r="C4" i="3"/>
  <c r="C5" i="3"/>
  <c r="B3" i="3"/>
  <c r="B4" i="3"/>
  <c r="B5" i="3"/>
  <c r="B2" i="3"/>
  <c r="H52" i="1"/>
  <c r="H45" i="1"/>
  <c r="H44" i="1"/>
  <c r="H47" i="1"/>
  <c r="H48" i="1"/>
  <c r="H43" i="1"/>
  <c r="H42" i="1"/>
  <c r="H39" i="1"/>
  <c r="H30" i="1"/>
  <c r="H29" i="1"/>
  <c r="H38" i="1"/>
  <c r="H37" i="1"/>
  <c r="H36" i="1"/>
  <c r="H33" i="1"/>
  <c r="H32" i="1"/>
  <c r="H31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<sst xmlns="http://schemas.openxmlformats.org/spreadsheetml/2006/main" count="825" uniqueCount="73">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</sst>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19" workbookViewId="0">
      <selection activeCell="L40" sqref="L40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36.21875" customWidth="1"/>
    <col min="7" max="7" width="13.33203125" customWidth="1"/>
    <col min="8" max="8" width="10.33203125" bestFit="1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t="s">
        <v>72</v>
      </c>
    </row>
    <row r="28" spans="1:8" x14ac:dyDescent="0.3">
      <c r="F28" s="2"/>
    </row>
    <row r="29" spans="1:8" ht="15.6" x14ac:dyDescent="0.3">
      <c r="E29" s="14" t="s">
        <v>31</v>
      </c>
      <c r="H29">
        <f>COUNTIF(G2:G25,G2)</f>
        <v>4</v>
      </c>
    </row>
    <row r="30" spans="1:8" ht="15.6" x14ac:dyDescent="0.3">
      <c r="E30" s="14" t="s">
        <v>32</v>
      </c>
      <c r="H30">
        <f>COUNTIF(D2:D25,D16)</f>
        <v>5</v>
      </c>
    </row>
    <row r="31" spans="1:8" ht="15.6" x14ac:dyDescent="0.3">
      <c r="E31" s="14" t="s">
        <v>33</v>
      </c>
      <c r="H31">
        <f>COUNTIF(F2:F25,F3)</f>
        <v>8</v>
      </c>
    </row>
    <row r="32" spans="1:8" ht="15.6" x14ac:dyDescent="0.3">
      <c r="E32" s="14" t="s">
        <v>34</v>
      </c>
      <c r="H32">
        <f>COUNTIF(C2:C25,C3)</f>
        <v>6</v>
      </c>
    </row>
    <row r="33" spans="5:8" ht="15.6" x14ac:dyDescent="0.3">
      <c r="E33" s="14" t="s">
        <v>26</v>
      </c>
      <c r="H33">
        <f>COUNTIF(E2:E25, "&lt;20")</f>
        <v>9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14" t="s">
        <v>23</v>
      </c>
      <c r="H36">
        <f>SUMIFS(E2:E25,D2:D25,D6)</f>
        <v>105</v>
      </c>
    </row>
    <row r="37" spans="5:8" ht="15.6" x14ac:dyDescent="0.3">
      <c r="E37" s="14" t="s">
        <v>24</v>
      </c>
      <c r="H37">
        <f>SUMIFS(E2:E25,D2:D25,D3)</f>
        <v>164</v>
      </c>
    </row>
    <row r="38" spans="5:8" ht="15.6" x14ac:dyDescent="0.3">
      <c r="E38" s="14" t="s">
        <v>30</v>
      </c>
      <c r="H38">
        <f>SUMIFS(E2:E25,F2:F25,F2)</f>
        <v>156</v>
      </c>
    </row>
    <row r="39" spans="5:8" ht="15.6" x14ac:dyDescent="0.3">
      <c r="E39" s="14" t="s">
        <v>40</v>
      </c>
      <c r="H39">
        <f>SUMIFS(E2:E25,F2:F25,F7)+SUMIFS(E2:E25,F2:F25,F8)+SUMIFS(E2:E25,F2:F25,F3)+SUMIFS(E2:E25,F2:F25,F2)</f>
        <v>511</v>
      </c>
    </row>
    <row r="40" spans="5:8" ht="15.6" x14ac:dyDescent="0.3">
      <c r="E40" s="14"/>
    </row>
    <row r="41" spans="5:8" ht="15.6" x14ac:dyDescent="0.3">
      <c r="E41" s="14"/>
      <c r="F41" s="2"/>
    </row>
    <row r="42" spans="5:8" ht="15.6" x14ac:dyDescent="0.3">
      <c r="E42" s="14" t="s">
        <v>35</v>
      </c>
      <c r="H42">
        <f>COUNTIFS(G2:G25,G2,D2:D25,D16)</f>
        <v>2</v>
      </c>
    </row>
    <row r="43" spans="5:8" ht="15.6" x14ac:dyDescent="0.3">
      <c r="E43" s="14" t="s">
        <v>36</v>
      </c>
      <c r="H43">
        <f>COUNTIFS(C2:C25,C3,F2:F25,F7)</f>
        <v>2</v>
      </c>
    </row>
    <row r="44" spans="5:8" ht="15.6" x14ac:dyDescent="0.3">
      <c r="E44" s="14" t="s">
        <v>37</v>
      </c>
      <c r="H44">
        <f>COUNTIFS(G2:G25,G2,B2:B25, "&gt;03-02-2013")</f>
        <v>2</v>
      </c>
    </row>
    <row r="45" spans="5:8" ht="15.6" x14ac:dyDescent="0.3">
      <c r="E45" s="14" t="s">
        <v>38</v>
      </c>
      <c r="H45">
        <f>COUNTIFS(B2:B25,"&gt;03-02-2013",B2:B25, "&lt;06-02-2013")</f>
        <v>9</v>
      </c>
    </row>
    <row r="46" spans="5:8" ht="15.6" x14ac:dyDescent="0.3">
      <c r="E46" s="14"/>
      <c r="F46" s="2"/>
    </row>
    <row r="47" spans="5:8" ht="15.6" x14ac:dyDescent="0.3">
      <c r="E47" s="14" t="s">
        <v>27</v>
      </c>
      <c r="H47">
        <f>SUMIFS(E2:E25,D2:D25,D12,G2:G25,G3)</f>
        <v>25</v>
      </c>
    </row>
    <row r="48" spans="5:8" ht="15.6" x14ac:dyDescent="0.3">
      <c r="E48" s="14" t="s">
        <v>29</v>
      </c>
      <c r="H48">
        <f>SUMIFS(E2:E25,G2:G25,G10,F2:F25,F7)</f>
        <v>75</v>
      </c>
    </row>
    <row r="49" spans="5:8" ht="15.6" x14ac:dyDescent="0.3">
      <c r="E49" s="14" t="s">
        <v>39</v>
      </c>
      <c r="H49" s="18"/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28</v>
      </c>
      <c r="H52">
        <f>SUMIFS(E2:E25,G2:G25,G3)+SUMIFS(E2:E25,G2:G25,G4)+SUMIFS(E2:E25,G2:G25,G7)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G9" sqref="G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COUNTIF($B$16:$B$241,A2)</f>
        <v>71</v>
      </c>
      <c r="C2" s="1">
        <f>SUMIF($B$16:$B$241,A2,$E$16:$E$241)</f>
        <v>717</v>
      </c>
      <c r="D2" s="1">
        <f>COUNTIFS($D$16:$D$241,$D$16,$B$16:$B$241,A2)</f>
        <v>42</v>
      </c>
      <c r="E2" s="1">
        <f>COUNTIFS($D$16:$D$241,$D$17,$B$16:$B$241,A2)</f>
        <v>29</v>
      </c>
      <c r="F2" s="1">
        <f>SUMIFS($E$16:$E$241,$D$16:$D$241,$D$16,$B$16:$B$241,A2)</f>
        <v>414</v>
      </c>
    </row>
    <row r="3" spans="1:6" x14ac:dyDescent="0.3">
      <c r="A3" s="6" t="s">
        <v>43</v>
      </c>
      <c r="B3" s="1">
        <f t="shared" ref="B3:B5" si="0">COUNTIF($B$16:$B$241,A3)</f>
        <v>46</v>
      </c>
      <c r="C3" s="1">
        <f t="shared" ref="C3:C5" si="1">SUMIF($B$16:$B$241,A3,$E$16:$E$241)</f>
        <v>1934</v>
      </c>
      <c r="D3" s="1">
        <f t="shared" ref="D3:D5" si="2">COUNTIFS($D$16:$D$241,$D$16,$B$16:$B$241,A3)</f>
        <v>31</v>
      </c>
      <c r="E3" s="1">
        <f t="shared" ref="E3:E5" si="3">COUNTIFS($D$16:$D$241,$D$17,$B$16:$B$241,A3)</f>
        <v>15</v>
      </c>
      <c r="F3" s="1">
        <f t="shared" ref="F3:F5" si="4">SUMIFS($E$16:$E$241,$D$16:$D$241,$D$16,$B$16:$B$241,A3)</f>
        <v>1350</v>
      </c>
    </row>
    <row r="4" spans="1:6" x14ac:dyDescent="0.3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COUNTIF($C$16:$C$241,A9)</f>
        <v>25</v>
      </c>
      <c r="C9" s="1">
        <f>SUMIF($C$16:$C$241,A9,$E$16:$E$241)</f>
        <v>688</v>
      </c>
      <c r="D9" s="1">
        <f>COUNTIFS($B$16:$B$241,$B$16,$C$16:$C$241,A9)</f>
        <v>7</v>
      </c>
      <c r="E9" s="1">
        <f>COUNTIFS($B$16:$B$241,$B$26,$C$16:$C$241,A9)</f>
        <v>1</v>
      </c>
      <c r="F9" s="1">
        <f>SUMIFS(E16:E241,B16:B241,"Shaving",A16:A241,"&gt;=10-05-2013",A16:A241,"&lt;=20-05-2013",C16:C241,A9)</f>
        <v>31</v>
      </c>
    </row>
    <row r="10" spans="1:6" x14ac:dyDescent="0.3">
      <c r="A10" s="6" t="s">
        <v>50</v>
      </c>
      <c r="B10" s="1">
        <f t="shared" ref="B10:B11" si="5">COUNTIF($C$16:$C$241,A10)</f>
        <v>31</v>
      </c>
      <c r="C10" s="1">
        <f t="shared" ref="C10:C11" si="6">SUMIF($C$16:$C$241,A10,$E$16:$E$241)</f>
        <v>965</v>
      </c>
      <c r="D10" s="1">
        <f t="shared" ref="D10:D11" si="7">COUNTIFS($B$16:$B$241,$B$16,$C$16:$C$241,A10)</f>
        <v>8</v>
      </c>
      <c r="E10" s="1">
        <f t="shared" ref="E10:E11" si="8">COUNTIFS($B$16:$B$241,$B$26,$C$16:$C$241,A10)</f>
        <v>1</v>
      </c>
      <c r="F10" s="1">
        <f t="shared" ref="F10:F11" si="9">SUMIFS(E17:E242,B17:B242,"Shaving",A17:A242,"&gt;=10-05-2013",A17:A242,"&lt;=20-05-2013",C17:C242,A10)</f>
        <v>24</v>
      </c>
    </row>
    <row r="11" spans="1:6" x14ac:dyDescent="0.3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38</v>
      </c>
    </row>
    <row r="12" spans="1:6" x14ac:dyDescent="0.3">
      <c r="B12" s="13"/>
    </row>
    <row r="13" spans="1:6" x14ac:dyDescent="0.3">
      <c r="B13" s="13"/>
    </row>
    <row r="14" spans="1:6" x14ac:dyDescent="0.3">
      <c r="A14" s="20" t="s">
        <v>61</v>
      </c>
      <c r="B14" s="20"/>
      <c r="C14" s="20"/>
      <c r="D14" s="20"/>
      <c r="E14" s="20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swenc</cp:lastModifiedBy>
  <dcterms:created xsi:type="dcterms:W3CDTF">2013-06-05T17:23:06Z</dcterms:created>
  <dcterms:modified xsi:type="dcterms:W3CDTF">2023-08-19T05:44:13Z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