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/>
  <c r="M16" i="1"/>
  <c r="L16" i="1"/>
  <c r="K16" i="1"/>
  <c r="N10" i="1"/>
  <c r="M10" i="1"/>
  <c r="L10" i="1"/>
  <c r="K10" i="1"/>
  <c r="H1" i="1" l="1"/>
  <c r="D8" i="1"/>
  <c r="B8" i="1"/>
  <c r="B7" i="1"/>
  <c r="E6" i="1"/>
  <c r="E7" i="1"/>
  <c r="E8" i="1"/>
  <c r="F7" i="1"/>
  <c r="F8" i="1"/>
  <c r="G8" i="1"/>
  <c r="D50" i="1"/>
  <c r="M47" i="1" s="1"/>
  <c r="C50" i="1"/>
  <c r="B50" i="1"/>
  <c r="C49" i="1"/>
  <c r="B49" i="1"/>
  <c r="B48" i="1"/>
  <c r="D44" i="1"/>
  <c r="M41" i="1" s="1"/>
  <c r="C44" i="1"/>
  <c r="B44" i="1"/>
  <c r="C43" i="1"/>
  <c r="B43" i="1"/>
  <c r="B42" i="1"/>
  <c r="D38" i="1"/>
  <c r="C38" i="1"/>
  <c r="B38" i="1"/>
  <c r="C37" i="1"/>
  <c r="B37" i="1"/>
  <c r="B36" i="1"/>
  <c r="D32" i="1"/>
  <c r="M31" i="1" s="1"/>
  <c r="C32" i="1"/>
  <c r="B32" i="1"/>
  <c r="K32" i="1" s="1"/>
  <c r="C31" i="1"/>
  <c r="B31" i="1"/>
  <c r="B30" i="1"/>
  <c r="D26" i="1"/>
  <c r="M24" i="1" s="1"/>
  <c r="C26" i="1"/>
  <c r="B26" i="1"/>
  <c r="C25" i="1"/>
  <c r="B25" i="1"/>
  <c r="B24" i="1"/>
  <c r="K24" i="1" s="1"/>
  <c r="D20" i="1"/>
  <c r="M19" i="1" s="1"/>
  <c r="C20" i="1"/>
  <c r="B20" i="1"/>
  <c r="C19" i="1"/>
  <c r="B19" i="1"/>
  <c r="B18" i="1"/>
  <c r="N50" i="1"/>
  <c r="N49" i="1"/>
  <c r="N48" i="1"/>
  <c r="N47" i="1"/>
  <c r="N44" i="1"/>
  <c r="N43" i="1"/>
  <c r="N42" i="1"/>
  <c r="N41" i="1"/>
  <c r="N38" i="1"/>
  <c r="N37" i="1"/>
  <c r="N36" i="1"/>
  <c r="N35" i="1"/>
  <c r="N32" i="1"/>
  <c r="N31" i="1"/>
  <c r="N30" i="1"/>
  <c r="N29" i="1"/>
  <c r="N26" i="1"/>
  <c r="N25" i="1"/>
  <c r="N24" i="1"/>
  <c r="N23" i="1"/>
  <c r="N20" i="1"/>
  <c r="N19" i="1"/>
  <c r="N18" i="1"/>
  <c r="N17" i="1"/>
  <c r="N14" i="1"/>
  <c r="N13" i="1"/>
  <c r="N12" i="1"/>
  <c r="N11" i="1"/>
  <c r="Q8" i="1"/>
  <c r="Q7" i="1"/>
  <c r="Q6" i="1"/>
  <c r="Q5" i="1"/>
  <c r="Q4" i="1"/>
  <c r="Q3" i="1"/>
  <c r="Q2" i="1"/>
  <c r="L49" i="1" l="1"/>
  <c r="K49" i="1"/>
  <c r="O49" i="1" s="1"/>
  <c r="AF4" i="1" s="1"/>
  <c r="K36" i="1"/>
  <c r="K35" i="1"/>
  <c r="M29" i="1"/>
  <c r="K29" i="1"/>
  <c r="K30" i="1"/>
  <c r="M26" i="1"/>
  <c r="M25" i="1"/>
  <c r="L24" i="1"/>
  <c r="L18" i="1"/>
  <c r="L19" i="1"/>
  <c r="K18" i="1"/>
  <c r="O18" i="1" s="1"/>
  <c r="AA3" i="1" s="1"/>
  <c r="K19" i="1"/>
  <c r="M49" i="1"/>
  <c r="M43" i="1"/>
  <c r="M42" i="1"/>
  <c r="M45" i="1" s="1"/>
  <c r="M44" i="1"/>
  <c r="L44" i="1"/>
  <c r="L35" i="1"/>
  <c r="M32" i="1"/>
  <c r="M17" i="1"/>
  <c r="M18" i="1"/>
  <c r="M20" i="1"/>
  <c r="L47" i="1"/>
  <c r="L48" i="1"/>
  <c r="L50" i="1"/>
  <c r="N51" i="1"/>
  <c r="M48" i="1"/>
  <c r="M50" i="1"/>
  <c r="K47" i="1"/>
  <c r="K50" i="1"/>
  <c r="K48" i="1"/>
  <c r="L42" i="1"/>
  <c r="L41" i="1"/>
  <c r="L43" i="1"/>
  <c r="N45" i="1"/>
  <c r="K43" i="1"/>
  <c r="O43" i="1" s="1"/>
  <c r="AE4" i="1" s="1"/>
  <c r="K42" i="1"/>
  <c r="K44" i="1"/>
  <c r="K41" i="1"/>
  <c r="O41" i="1" s="1"/>
  <c r="L37" i="1"/>
  <c r="L36" i="1"/>
  <c r="L38" i="1"/>
  <c r="K37" i="1"/>
  <c r="K38" i="1"/>
  <c r="M30" i="1"/>
  <c r="O30" i="1" s="1"/>
  <c r="AC3" i="1" s="1"/>
  <c r="M33" i="1"/>
  <c r="L30" i="1"/>
  <c r="L32" i="1"/>
  <c r="O32" i="1" s="1"/>
  <c r="AC5" i="1" s="1"/>
  <c r="N33" i="1"/>
  <c r="K31" i="1"/>
  <c r="L26" i="1"/>
  <c r="M23" i="1"/>
  <c r="O24" i="1"/>
  <c r="AB3" i="1" s="1"/>
  <c r="K26" i="1"/>
  <c r="O26" i="1" s="1"/>
  <c r="AB5" i="1" s="1"/>
  <c r="K25" i="1"/>
  <c r="K23" i="1"/>
  <c r="N27" i="1"/>
  <c r="O19" i="1"/>
  <c r="AA4" i="1" s="1"/>
  <c r="L20" i="1"/>
  <c r="M21" i="1"/>
  <c r="K20" i="1"/>
  <c r="O20" i="1" s="1"/>
  <c r="AA5" i="1" s="1"/>
  <c r="K17" i="1"/>
  <c r="N21" i="1"/>
  <c r="O47" i="1"/>
  <c r="L31" i="1"/>
  <c r="L29" i="1"/>
  <c r="L25" i="1"/>
  <c r="L23" i="1"/>
  <c r="L17" i="1"/>
  <c r="N15" i="1"/>
  <c r="Q9" i="1"/>
  <c r="N39" i="1"/>
  <c r="O42" i="1" l="1"/>
  <c r="AE3" i="1" s="1"/>
  <c r="O44" i="1"/>
  <c r="AE5" i="1" s="1"/>
  <c r="K39" i="1"/>
  <c r="M27" i="1"/>
  <c r="O17" i="1"/>
  <c r="K21" i="1"/>
  <c r="M51" i="1"/>
  <c r="L39" i="1"/>
  <c r="L27" i="1"/>
  <c r="L21" i="1"/>
  <c r="O48" i="1"/>
  <c r="AF3" i="1" s="1"/>
  <c r="O50" i="1"/>
  <c r="AF5" i="1" s="1"/>
  <c r="L51" i="1"/>
  <c r="K51" i="1"/>
  <c r="L45" i="1"/>
  <c r="P43" i="1" a="1"/>
  <c r="P43" i="1" s="1"/>
  <c r="Q43" i="1" s="1"/>
  <c r="AE2" i="1"/>
  <c r="K45" i="1"/>
  <c r="L33" i="1"/>
  <c r="O29" i="1"/>
  <c r="AC2" i="1" s="1"/>
  <c r="O31" i="1"/>
  <c r="AC4" i="1" s="1"/>
  <c r="K33" i="1"/>
  <c r="P29" i="1" a="1"/>
  <c r="P29" i="1" s="1"/>
  <c r="Q29" i="1" s="1"/>
  <c r="O23" i="1"/>
  <c r="P25" i="1" s="1" a="1"/>
  <c r="P25" i="1" s="1"/>
  <c r="O25" i="1"/>
  <c r="AB4" i="1" s="1"/>
  <c r="K27" i="1"/>
  <c r="AF2" i="1"/>
  <c r="P50" i="1" a="1"/>
  <c r="P50" i="1" s="1"/>
  <c r="Q50" i="1" s="1"/>
  <c r="P49" i="1" a="1"/>
  <c r="P49" i="1" s="1"/>
  <c r="Q49" i="1" s="1"/>
  <c r="P48" i="1" a="1"/>
  <c r="P48" i="1" s="1"/>
  <c r="Q48" i="1" s="1"/>
  <c r="P47" i="1" a="1"/>
  <c r="P47" i="1" s="1"/>
  <c r="Q47" i="1" s="1"/>
  <c r="T48" i="1" s="1"/>
  <c r="T49" i="1" s="1"/>
  <c r="T50" i="1" s="1"/>
  <c r="B4" i="1"/>
  <c r="P41" i="1" l="1" a="1"/>
  <c r="P41" i="1" s="1"/>
  <c r="Q41" i="1" s="1"/>
  <c r="T42" i="1" s="1"/>
  <c r="T43" i="1" s="1"/>
  <c r="T44" i="1" s="1"/>
  <c r="P44" i="1" a="1"/>
  <c r="P44" i="1" s="1"/>
  <c r="Q44" i="1" s="1"/>
  <c r="P42" i="1" a="1"/>
  <c r="P42" i="1" s="1"/>
  <c r="Q42" i="1" s="1"/>
  <c r="P19" i="1" a="1"/>
  <c r="P19" i="1" s="1"/>
  <c r="Q19" i="1" s="1"/>
  <c r="P20" i="1" a="1"/>
  <c r="P20" i="1" s="1"/>
  <c r="Q20" i="1" s="1"/>
  <c r="P18" i="1" a="1"/>
  <c r="P18" i="1" s="1"/>
  <c r="Q18" i="1" s="1"/>
  <c r="P17" i="1" a="1"/>
  <c r="P17" i="1" s="1"/>
  <c r="Q17" i="1" s="1"/>
  <c r="AA2" i="1"/>
  <c r="P32" i="1" a="1"/>
  <c r="P32" i="1" s="1"/>
  <c r="Q32" i="1" s="1"/>
  <c r="P30" i="1" a="1"/>
  <c r="P30" i="1" s="1"/>
  <c r="Q30" i="1" s="1"/>
  <c r="P31" i="1" a="1"/>
  <c r="P31" i="1" s="1"/>
  <c r="Q31" i="1" s="1"/>
  <c r="P24" i="1" a="1"/>
  <c r="P24" i="1" s="1"/>
  <c r="Q24" i="1" s="1"/>
  <c r="P26" i="1" a="1"/>
  <c r="P26" i="1" s="1"/>
  <c r="Q26" i="1" s="1"/>
  <c r="Q25" i="1"/>
  <c r="AB2" i="1"/>
  <c r="P23" i="1" a="1"/>
  <c r="P23" i="1" s="1"/>
  <c r="Q23" i="1" s="1"/>
  <c r="AC1" i="1"/>
  <c r="AF1" i="1"/>
  <c r="B13" i="1"/>
  <c r="Q1" i="1"/>
  <c r="P1" i="1"/>
  <c r="AE1" i="1" s="1"/>
  <c r="O1" i="1"/>
  <c r="AD1" i="1" s="1"/>
  <c r="N1" i="1"/>
  <c r="M1" i="1"/>
  <c r="AB1" i="1" s="1"/>
  <c r="L1" i="1"/>
  <c r="AA1" i="1" s="1"/>
  <c r="K1" i="1"/>
  <c r="Z1" i="1" s="1"/>
  <c r="A46" i="1"/>
  <c r="A40" i="1"/>
  <c r="A34" i="1"/>
  <c r="A28" i="1"/>
  <c r="A22" i="1"/>
  <c r="A16" i="1"/>
  <c r="A10" i="1"/>
  <c r="D14" i="1"/>
  <c r="C14" i="1"/>
  <c r="B14" i="1"/>
  <c r="C13" i="1"/>
  <c r="B12" i="1"/>
  <c r="O8" i="1"/>
  <c r="D7" i="1"/>
  <c r="D6" i="1"/>
  <c r="D5" i="1"/>
  <c r="C8" i="1"/>
  <c r="C7" i="1"/>
  <c r="C6" i="1"/>
  <c r="C5" i="1"/>
  <c r="C4" i="1"/>
  <c r="B6" i="1"/>
  <c r="B5" i="1"/>
  <c r="B3" i="1"/>
  <c r="E46" i="1"/>
  <c r="D46" i="1"/>
  <c r="C46" i="1"/>
  <c r="B46" i="1"/>
  <c r="E40" i="1"/>
  <c r="D40" i="1"/>
  <c r="C40" i="1"/>
  <c r="B40" i="1"/>
  <c r="E34" i="1"/>
  <c r="D34" i="1"/>
  <c r="C34" i="1"/>
  <c r="B34" i="1"/>
  <c r="E28" i="1"/>
  <c r="D28" i="1"/>
  <c r="C28" i="1"/>
  <c r="B28" i="1"/>
  <c r="E22" i="1"/>
  <c r="D22" i="1"/>
  <c r="C22" i="1"/>
  <c r="B22" i="1"/>
  <c r="E16" i="1"/>
  <c r="D16" i="1"/>
  <c r="C16" i="1"/>
  <c r="B16" i="1"/>
  <c r="B10" i="1"/>
  <c r="E10" i="1"/>
  <c r="D10" i="1"/>
  <c r="C10" i="1"/>
  <c r="G1" i="1"/>
  <c r="F1" i="1"/>
  <c r="E1" i="1"/>
  <c r="D1" i="1"/>
  <c r="C1" i="1"/>
  <c r="B1" i="1"/>
  <c r="T18" i="1" l="1"/>
  <c r="T19" i="1" s="1"/>
  <c r="T20" i="1" s="1"/>
  <c r="K7" i="1"/>
  <c r="T30" i="1"/>
  <c r="T31" i="1" s="1"/>
  <c r="T32" i="1" s="1"/>
  <c r="T24" i="1"/>
  <c r="T25" i="1" s="1"/>
  <c r="T26" i="1" s="1"/>
  <c r="K14" i="1"/>
  <c r="O14" i="1" s="1"/>
  <c r="M8" i="1"/>
  <c r="M7" i="1"/>
  <c r="L5" i="1"/>
  <c r="K5" i="1"/>
  <c r="K6" i="1"/>
  <c r="K8" i="1"/>
  <c r="K2" i="1"/>
  <c r="M12" i="1"/>
  <c r="M14" i="1"/>
  <c r="M13" i="1"/>
  <c r="M11" i="1"/>
  <c r="L13" i="1"/>
  <c r="L12" i="1"/>
  <c r="L11" i="1"/>
  <c r="L14" i="1"/>
  <c r="K11" i="1"/>
  <c r="K15" i="1" s="1"/>
  <c r="K12" i="1"/>
  <c r="K13" i="1"/>
  <c r="P3" i="1"/>
  <c r="P8" i="1"/>
  <c r="P2" i="1"/>
  <c r="P7" i="1"/>
  <c r="P6" i="1"/>
  <c r="P5" i="1"/>
  <c r="P4" i="1"/>
  <c r="O5" i="1"/>
  <c r="O3" i="1"/>
  <c r="O2" i="1"/>
  <c r="O7" i="1"/>
  <c r="O6" i="1"/>
  <c r="O4" i="1"/>
  <c r="N6" i="1"/>
  <c r="N3" i="1"/>
  <c r="N5" i="1"/>
  <c r="N4" i="1"/>
  <c r="N2" i="1"/>
  <c r="N7" i="1"/>
  <c r="N8" i="1"/>
  <c r="M4" i="1"/>
  <c r="M3" i="1"/>
  <c r="M5" i="1"/>
  <c r="M2" i="1"/>
  <c r="M6" i="1"/>
  <c r="L7" i="1"/>
  <c r="L4" i="1"/>
  <c r="L2" i="1"/>
  <c r="L3" i="1"/>
  <c r="L8" i="1"/>
  <c r="L6" i="1"/>
  <c r="K3" i="1"/>
  <c r="K4" i="1"/>
  <c r="M35" i="1"/>
  <c r="M37" i="1"/>
  <c r="O37" i="1" s="1"/>
  <c r="AD4" i="1" s="1"/>
  <c r="M38" i="1"/>
  <c r="O38" i="1" s="1"/>
  <c r="AD5" i="1" s="1"/>
  <c r="M36" i="1"/>
  <c r="O36" i="1" s="1"/>
  <c r="AD3" i="1" s="1"/>
  <c r="R7" i="1" l="1"/>
  <c r="AE7" i="1" s="1"/>
  <c r="M15" i="1"/>
  <c r="L15" i="1"/>
  <c r="O12" i="1"/>
  <c r="Z3" i="1" s="1"/>
  <c r="O13" i="1"/>
  <c r="Z4" i="1" s="1"/>
  <c r="Z5" i="1"/>
  <c r="P9" i="1"/>
  <c r="O9" i="1"/>
  <c r="N9" i="1"/>
  <c r="M9" i="1"/>
  <c r="R6" i="1"/>
  <c r="AD7" i="1" s="1"/>
  <c r="R8" i="1"/>
  <c r="AF7" i="1" s="1"/>
  <c r="R5" i="1"/>
  <c r="AC7" i="1" s="1"/>
  <c r="R4" i="1"/>
  <c r="AB7" i="1" s="1"/>
  <c r="R3" i="1"/>
  <c r="AA7" i="1" s="1"/>
  <c r="O11" i="1"/>
  <c r="L9" i="1"/>
  <c r="K9" i="1"/>
  <c r="R2" i="1"/>
  <c r="O35" i="1"/>
  <c r="AD2" i="1" s="1"/>
  <c r="M39" i="1"/>
  <c r="P14" i="1" l="1" a="1"/>
  <c r="P14" i="1" s="1"/>
  <c r="Q14" i="1" s="1"/>
  <c r="Z2" i="1"/>
  <c r="Z7" i="1"/>
  <c r="S2" i="1" a="1"/>
  <c r="S2" i="1" s="1"/>
  <c r="T2" i="1" s="1"/>
  <c r="P11" i="1" a="1"/>
  <c r="P11" i="1" s="1"/>
  <c r="Q11" i="1" s="1"/>
  <c r="P13" i="1" a="1"/>
  <c r="P13" i="1" s="1"/>
  <c r="Q13" i="1" s="1"/>
  <c r="P12" i="1" a="1"/>
  <c r="P12" i="1" s="1"/>
  <c r="Q12" i="1" s="1"/>
  <c r="S6" i="1" a="1"/>
  <c r="S6" i="1" s="1"/>
  <c r="T6" i="1" s="1"/>
  <c r="S5" i="1" a="1"/>
  <c r="S5" i="1" s="1"/>
  <c r="T5" i="1" s="1"/>
  <c r="S4" i="1" a="1"/>
  <c r="S4" i="1" s="1"/>
  <c r="T4" i="1" s="1"/>
  <c r="S3" i="1" a="1"/>
  <c r="S3" i="1" s="1"/>
  <c r="T3" i="1" s="1"/>
  <c r="S8" i="1" a="1"/>
  <c r="S8" i="1" s="1"/>
  <c r="T8" i="1" s="1"/>
  <c r="S7" i="1" a="1"/>
  <c r="S7" i="1" s="1"/>
  <c r="T7" i="1" s="1"/>
  <c r="P35" i="1" a="1"/>
  <c r="P35" i="1" s="1"/>
  <c r="Q35" i="1" s="1"/>
  <c r="P36" i="1" a="1"/>
  <c r="P36" i="1" s="1"/>
  <c r="Q36" i="1" s="1"/>
  <c r="P38" i="1" a="1"/>
  <c r="P38" i="1" s="1"/>
  <c r="Q38" i="1" s="1"/>
  <c r="P37" i="1" a="1"/>
  <c r="P37" i="1" s="1"/>
  <c r="Q37" i="1" s="1"/>
  <c r="AG2" i="1" l="1"/>
  <c r="T12" i="1"/>
  <c r="T13" i="1" s="1"/>
  <c r="T14" i="1" s="1"/>
  <c r="W4" i="1"/>
  <c r="AG5" i="1"/>
  <c r="AG4" i="1"/>
  <c r="AG3" i="1"/>
  <c r="T36" i="1"/>
  <c r="T37" i="1" s="1"/>
  <c r="T38" i="1" s="1"/>
  <c r="W5" i="1" l="1"/>
  <c r="W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<sst xmlns="http://schemas.openxmlformats.org/spreadsheetml/2006/main" count="179" uniqueCount="34">
  <si>
    <t>Seçim Kriterleri</t>
  </si>
  <si>
    <t>W</t>
  </si>
  <si>
    <t>A.W</t>
  </si>
  <si>
    <t>D</t>
  </si>
  <si>
    <t>Karar Matrisi</t>
  </si>
  <si>
    <t>Öncelik Vektörü (W)</t>
  </si>
  <si>
    <t>Skor</t>
  </si>
  <si>
    <t>Sıra</t>
  </si>
  <si>
    <t>Aynı</t>
  </si>
  <si>
    <t>Biraz Önemli</t>
  </si>
  <si>
    <t>Önemli</t>
  </si>
  <si>
    <t>Çok Önemli</t>
  </si>
  <si>
    <t>Kesinlikle Önemli</t>
  </si>
  <si>
    <t>n</t>
  </si>
  <si>
    <t>RI</t>
  </si>
  <si>
    <t>ʎmax=</t>
  </si>
  <si>
    <t>CI</t>
  </si>
  <si>
    <t>CR</t>
  </si>
  <si>
    <t>satır sutundan onemliyse 1 yazan kısmın üstüne 1-3-5 olarak yaz tam tarsiyse 1/3,5,7</t>
  </si>
  <si>
    <t>W(ağırlıklandırma değeri)</t>
  </si>
  <si>
    <t>n matrisin değeri</t>
  </si>
  <si>
    <t xml:space="preserve"> </t>
  </si>
  <si>
    <t>Enerji Sınıfı</t>
  </si>
  <si>
    <t>Devir</t>
  </si>
  <si>
    <t>Enerji Tüketimi</t>
  </si>
  <si>
    <t>Kurutma Kapasitesi</t>
  </si>
  <si>
    <t>Garanti Tipi</t>
  </si>
  <si>
    <t>Boyut</t>
  </si>
  <si>
    <t>Kapasite</t>
  </si>
  <si>
    <t>Bosch</t>
  </si>
  <si>
    <t>Electrolux</t>
  </si>
  <si>
    <t>Beko</t>
  </si>
  <si>
    <t>Siemens</t>
  </si>
  <si>
    <t xml:space="preserve">Kapasite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</si>
</sst>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6" fillId="0" borderId="0" xfId="0" applyFont="1"/>
    <xf numFmtId="0" fontId="7" fillId="0" borderId="5" xfId="0" applyFont="1" applyBorder="1"/>
    <xf numFmtId="0" fontId="7" fillId="0" borderId="9" xfId="0" applyFont="1" applyBorder="1"/>
    <xf numFmtId="0" fontId="7" fillId="0" borderId="13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12" fontId="6" fillId="2" borderId="6" xfId="0" applyNumberFormat="1" applyFont="1" applyFill="1" applyBorder="1" applyAlignment="1">
      <alignment horizontal="center" wrapText="1"/>
    </xf>
    <xf numFmtId="12" fontId="6" fillId="0" borderId="10" xfId="0" applyNumberFormat="1" applyFont="1" applyBorder="1" applyAlignment="1">
      <alignment horizontal="center" wrapText="1"/>
    </xf>
    <xf numFmtId="12" fontId="6" fillId="2" borderId="11" xfId="0" applyNumberFormat="1" applyFont="1" applyFill="1" applyBorder="1" applyAlignment="1">
      <alignment horizontal="center" wrapText="1"/>
    </xf>
    <xf numFmtId="12" fontId="6" fillId="0" borderId="11" xfId="0" applyNumberFormat="1" applyFont="1" applyBorder="1" applyAlignment="1">
      <alignment horizontal="center" wrapText="1"/>
    </xf>
    <xf numFmtId="12" fontId="6" fillId="0" borderId="14" xfId="0" applyNumberFormat="1" applyFont="1" applyBorder="1" applyAlignment="1">
      <alignment horizontal="center" wrapText="1"/>
    </xf>
    <xf numFmtId="12" fontId="6" fillId="0" borderId="15" xfId="0" applyNumberFormat="1" applyFont="1" applyBorder="1" applyAlignment="1">
      <alignment horizontal="center" wrapText="1"/>
    </xf>
    <xf numFmtId="12" fontId="6" fillId="2" borderId="16" xfId="0" applyNumberFormat="1" applyFont="1" applyFill="1" applyBorder="1" applyAlignment="1">
      <alignment horizontal="center" wrapText="1"/>
    </xf>
    <xf numFmtId="12" fontId="6" fillId="4" borderId="7" xfId="0" applyNumberFormat="1" applyFont="1" applyFill="1" applyBorder="1" applyAlignment="1">
      <alignment horizontal="center" wrapText="1"/>
    </xf>
    <xf numFmtId="12" fontId="6" fillId="4" borderId="8" xfId="0" applyNumberFormat="1" applyFont="1" applyFill="1" applyBorder="1" applyAlignment="1">
      <alignment horizontal="center" wrapText="1"/>
    </xf>
    <xf numFmtId="12" fontId="6" fillId="4" borderId="11" xfId="0" applyNumberFormat="1" applyFont="1" applyFill="1" applyBorder="1" applyAlignment="1">
      <alignment horizontal="center" wrapText="1"/>
    </xf>
    <xf numFmtId="12" fontId="6" fillId="4" borderId="1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19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6" fillId="0" borderId="6" xfId="0" applyNumberFormat="1" applyFont="1" applyBorder="1" applyAlignment="1">
      <alignment horizontal="center" wrapText="1"/>
    </xf>
    <xf numFmtId="164" fontId="6" fillId="0" borderId="7" xfId="0" applyNumberFormat="1" applyFont="1" applyBorder="1" applyAlignment="1">
      <alignment horizontal="center" wrapText="1"/>
    </xf>
    <xf numFmtId="164" fontId="6" fillId="0" borderId="20" xfId="0" applyNumberFormat="1" applyFont="1" applyBorder="1" applyAlignment="1">
      <alignment horizontal="center" wrapText="1"/>
    </xf>
    <xf numFmtId="164" fontId="0" fillId="0" borderId="24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6" fillId="0" borderId="28" xfId="0" applyNumberFormat="1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164" fontId="6" fillId="0" borderId="30" xfId="0" applyNumberFormat="1" applyFont="1" applyBorder="1" applyAlignment="1">
      <alignment horizontal="center" wrapText="1"/>
    </xf>
    <xf numFmtId="164" fontId="6" fillId="0" borderId="31" xfId="0" applyNumberFormat="1" applyFont="1" applyBorder="1" applyAlignment="1">
      <alignment horizontal="center" wrapText="1"/>
    </xf>
    <xf numFmtId="164" fontId="6" fillId="0" borderId="32" xfId="0" applyNumberFormat="1" applyFont="1" applyBorder="1" applyAlignment="1">
      <alignment horizontal="center" wrapText="1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7" fillId="0" borderId="33" xfId="0" applyFont="1" applyBorder="1" applyAlignment="1">
      <alignment horizontal="center" wrapText="1"/>
    </xf>
    <xf numFmtId="164" fontId="6" fillId="0" borderId="34" xfId="0" applyNumberFormat="1" applyFont="1" applyBorder="1" applyAlignment="1">
      <alignment horizontal="center" wrapText="1"/>
    </xf>
    <xf numFmtId="164" fontId="6" fillId="0" borderId="35" xfId="0" applyNumberFormat="1" applyFont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5" fillId="0" borderId="25" xfId="0" applyFont="1" applyBorder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6" fillId="0" borderId="21" xfId="0" applyNumberFormat="1" applyFont="1" applyBorder="1" applyAlignment="1">
      <alignment horizontal="center" wrapText="1"/>
    </xf>
    <xf numFmtId="164" fontId="6" fillId="0" borderId="25" xfId="0" applyNumberFormat="1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24" xfId="0" applyNumberFormat="1" applyFill="1" applyBorder="1" applyAlignment="1">
      <alignment horizontal="center"/>
    </xf>
    <xf numFmtId="164" fontId="0" fillId="7" borderId="22" xfId="0" applyNumberFormat="1" applyFill="1" applyBorder="1" applyAlignment="1">
      <alignment horizontal="center"/>
    </xf>
    <xf numFmtId="164" fontId="0" fillId="7" borderId="23" xfId="0" applyNumberFormat="1" applyFill="1" applyBorder="1" applyAlignment="1">
      <alignment horizontal="center"/>
    </xf>
    <xf numFmtId="164" fontId="0" fillId="7" borderId="2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164" fontId="0" fillId="5" borderId="22" xfId="0" applyNumberFormat="1" applyFill="1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1" fontId="6" fillId="0" borderId="11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389659</xdr:colOff>
      <xdr:row>9</xdr:row>
      <xdr:rowOff>138545</xdr:rowOff>
    </xdr:from>
    <xdr:to>
      <xdr:col>23</xdr:col>
      <xdr:colOff>560705</xdr:colOff>
      <xdr:row>13</xdr:row>
      <xdr:rowOff>43319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etin kutusu 2">
              <a:extLst>
                <a:ext uri="{FF2B5EF4-FFF2-40B4-BE49-F238E27FC236}">
                  <a16:creationId xmlns="" xmlns:a16="http://schemas.microsoft.com/office/drawing/2014/main" id="{7B465EC4-6B21-D627-DF7E-A43486DD99A1}"/>
                </a:ext>
              </a:extLst>
            </xdr:cNvPr>
            <xdr:cNvSpPr txBox="1"/>
          </xdr:nvSpPr>
          <xdr:spPr>
            <a:xfrm>
              <a:off x="14945591" y="2311977"/>
              <a:ext cx="1989455" cy="70141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tr-T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2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tr-TR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tr-TR" sz="2400" b="0" i="1"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tr-TR" sz="2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tr-TR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tr-TR" sz="2400" b="0" i="1">
                                <a:latin typeface="Cambria Math" panose="02040503050406030204" pitchFamily="18" charset="0"/>
                              </a:rPr>
                              <m:t>𝑚𝑎𝑥</m:t>
                            </m:r>
                          </m:sub>
                        </m:sSub>
                        <m:r>
                          <a:rPr lang="tr-TR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tr-TR" sz="2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tr-TR" sz="2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tr-TR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tr-TR" sz="2400"/>
            </a:p>
          </xdr:txBody>
        </xdr:sp>
      </mc:Choice>
      <mc:Fallback xmlns="">
        <xdr:sp macro="" textlink="">
          <xdr:nvSpPr>
            <xdr:cNvPr id="2" name="Metin kutusu 2">
              <a:extLst>
                <a:ext uri="{FF2B5EF4-FFF2-40B4-BE49-F238E27FC236}">
                  <a16:creationId xmlns:a16="http://schemas.microsoft.com/office/drawing/2014/main" id="{7B465EC4-6B21-D627-DF7E-A43486DD99A1}"/>
                </a:ext>
              </a:extLst>
            </xdr:cNvPr>
            <xdr:cNvSpPr txBox="1"/>
          </xdr:nvSpPr>
          <xdr:spPr>
            <a:xfrm>
              <a:off x="14945591" y="2311977"/>
              <a:ext cx="1989455" cy="70141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tr-T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tr-TR" sz="2400" b="0" i="0">
                  <a:latin typeface="Cambria Math" panose="02040503050406030204" pitchFamily="18" charset="0"/>
                </a:rPr>
                <a:t>𝐶𝐼=(</a:t>
              </a:r>
              <a:r>
                <a:rPr lang="tr-TR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tr-TR" sz="2400" b="0" i="0">
                  <a:latin typeface="Cambria Math" panose="02040503050406030204" pitchFamily="18" charset="0"/>
                </a:rPr>
                <a:t>𝑚𝑎𝑥−𝑛)/(𝑛−1)</a:t>
              </a:r>
              <a:endParaRPr lang="tr-TR" sz="2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topLeftCell="N1" zoomScale="85" zoomScaleNormal="85" workbookViewId="0">
      <selection activeCell="V9" sqref="V9"/>
    </sheetView>
  </sheetViews>
  <sheetFormatPr defaultRowHeight="15" x14ac:dyDescent="0.25"/>
  <cols>
    <col min="1" max="1" width="19.28515625" style="1" bestFit="1" customWidth="1"/>
    <col min="2" max="8" width="10.5703125" style="1" customWidth="1"/>
    <col min="9" max="9" width="7.28515625" customWidth="1"/>
    <col min="10" max="10" width="19.28515625" style="1" customWidth="1"/>
    <col min="11" max="11" width="10" style="53" customWidth="1"/>
    <col min="12" max="12" width="11" style="53" customWidth="1"/>
    <col min="13" max="17" width="10.42578125" style="53" customWidth="1"/>
    <col min="18" max="20" width="10.42578125" style="21" customWidth="1"/>
    <col min="25" max="25" width="19.42578125" bestFit="1" customWidth="1"/>
    <col min="26" max="32" width="10.7109375" customWidth="1"/>
    <col min="33" max="34" width="9.140625" style="21"/>
  </cols>
  <sheetData>
    <row r="1" spans="1:34" ht="30.75" thickBot="1" x14ac:dyDescent="0.3">
      <c r="A1" s="8" t="s">
        <v>0</v>
      </c>
      <c r="B1" s="5" t="str">
        <f>A2</f>
        <v>Enerji Sınıfı</v>
      </c>
      <c r="C1" s="6" t="str">
        <f>A3</f>
        <v>Kapasite</v>
      </c>
      <c r="D1" s="6" t="str">
        <f>A4</f>
        <v>Devir</v>
      </c>
      <c r="E1" s="6" t="str">
        <f>A5</f>
        <v>Enerji Tüketimi</v>
      </c>
      <c r="F1" s="6" t="str">
        <f>A6</f>
        <v>Kurutma Kapasitesi</v>
      </c>
      <c r="G1" s="6" t="str">
        <f>A7</f>
        <v>Garanti Tipi</v>
      </c>
      <c r="H1" s="7" t="str">
        <f>A8</f>
        <v>Boyut</v>
      </c>
      <c r="J1" s="8" t="s">
        <v>0</v>
      </c>
      <c r="K1" s="5" t="str">
        <f>J2</f>
        <v>Enerji Sınıfı</v>
      </c>
      <c r="L1" s="6" t="str">
        <f>J3</f>
        <v>Kapasite</v>
      </c>
      <c r="M1" s="6" t="str">
        <f>J4</f>
        <v>Devir</v>
      </c>
      <c r="N1" s="6" t="str">
        <f>J5</f>
        <v>Enerji Tüketimi</v>
      </c>
      <c r="O1" s="6" t="str">
        <f>J6</f>
        <v>Kurutma Kapasitesi</v>
      </c>
      <c r="P1" s="6" t="str">
        <f>J7</f>
        <v>Garanti Tipi</v>
      </c>
      <c r="Q1" s="22" t="str">
        <f>J8</f>
        <v>Boyut</v>
      </c>
      <c r="R1" s="23" t="s">
        <v>19</v>
      </c>
      <c r="S1" s="55" t="s">
        <v>2</v>
      </c>
      <c r="T1" s="55" t="s">
        <v>3</v>
      </c>
      <c r="V1" t="s">
        <v>20</v>
      </c>
      <c r="W1" t="s">
        <v>21</v>
      </c>
      <c r="Y1" s="8" t="s">
        <v>4</v>
      </c>
      <c r="Z1" s="33" t="str">
        <f>K1</f>
        <v>Enerji Sınıfı</v>
      </c>
      <c r="AA1" s="32" t="str">
        <f t="shared" ref="AA1:AF1" si="0">L1</f>
        <v>Kapasite</v>
      </c>
      <c r="AB1" s="32" t="str">
        <f t="shared" si="0"/>
        <v>Devir</v>
      </c>
      <c r="AC1" s="32" t="str">
        <f t="shared" si="0"/>
        <v>Enerji Tüketimi</v>
      </c>
      <c r="AD1" s="32" t="str">
        <f t="shared" si="0"/>
        <v>Kurutma Kapasitesi</v>
      </c>
      <c r="AE1" s="32" t="str">
        <f t="shared" si="0"/>
        <v>Garanti Tipi</v>
      </c>
      <c r="AF1" s="39" t="str">
        <f t="shared" si="0"/>
        <v>Boyut</v>
      </c>
      <c r="AG1" s="42" t="s">
        <v>6</v>
      </c>
      <c r="AH1" s="44" t="s">
        <v>7</v>
      </c>
    </row>
    <row r="2" spans="1:34" ht="15.75" thickBot="1" x14ac:dyDescent="0.3">
      <c r="A2" s="2" t="s">
        <v>22</v>
      </c>
      <c r="B2" s="10">
        <v>1</v>
      </c>
      <c r="C2" s="17">
        <v>0.25</v>
      </c>
      <c r="D2" s="17">
        <v>0.33333333333333331</v>
      </c>
      <c r="E2" s="17">
        <v>3</v>
      </c>
      <c r="F2" s="17">
        <v>4</v>
      </c>
      <c r="G2" s="17">
        <v>5</v>
      </c>
      <c r="H2" s="18">
        <v>6</v>
      </c>
      <c r="J2" s="2" t="s">
        <v>22</v>
      </c>
      <c r="K2" s="71">
        <f>B2/SUM(B$2:B$8)</f>
        <v>0.111731843575419</v>
      </c>
      <c r="L2" s="24">
        <f t="shared" ref="L2:L8" si="1">C2/SUM(C$2:C$8)</f>
        <v>0.10752688172043012</v>
      </c>
      <c r="M2" s="24">
        <f t="shared" ref="M2:M8" si="2">D2/SUM(D$2:D$8)</f>
        <v>6.5451145395044388E-2</v>
      </c>
      <c r="N2" s="24">
        <f t="shared" ref="N2:N8" si="3">E2/SUM(E$2:E$8)</f>
        <v>0.23778071334214004</v>
      </c>
      <c r="O2" s="24">
        <f t="shared" ref="O2:O8" si="4">F2/SUM(F$2:F$8)</f>
        <v>0.20425531914893619</v>
      </c>
      <c r="P2" s="24">
        <f t="shared" ref="P2:P8" si="5">G2/SUM(G$2:G$8)</f>
        <v>0.189873417721519</v>
      </c>
      <c r="Q2" s="50">
        <f t="shared" ref="Q2:Q8" si="6">H2/SUM(H$2:H$8)</f>
        <v>0.17142857142857143</v>
      </c>
      <c r="R2" s="27">
        <f>AVERAGE(K2:Q2)</f>
        <v>0.15543541319029427</v>
      </c>
      <c r="S2" s="56" cm="1">
        <f t="array" ref="S2">MMULT(B2:H2,$R$2:$R$8)</f>
        <v>1.2882672790205236</v>
      </c>
      <c r="T2" s="56">
        <f>S2/R2</f>
        <v>8.2881194997908363</v>
      </c>
      <c r="V2" s="64" t="s">
        <v>13</v>
      </c>
      <c r="W2" s="61">
        <v>7</v>
      </c>
      <c r="Y2" s="2" t="s">
        <v>29</v>
      </c>
      <c r="Z2" s="24">
        <f>O11</f>
        <v>0.41666666666666669</v>
      </c>
      <c r="AA2" s="25">
        <f>O17</f>
        <v>0.375</v>
      </c>
      <c r="AB2" s="25">
        <f>O23</f>
        <v>0.37966008771929816</v>
      </c>
      <c r="AC2" s="25">
        <f>O29</f>
        <v>0.13598901098901101</v>
      </c>
      <c r="AD2" s="25">
        <f>O35</f>
        <v>0.44444444444444442</v>
      </c>
      <c r="AE2" s="25">
        <f>O41</f>
        <v>0.25</v>
      </c>
      <c r="AF2" s="26">
        <f>O47</f>
        <v>9.6703296703296721E-2</v>
      </c>
      <c r="AG2" s="68">
        <f>SUMPRODUCT(Z2:AF2,$Z$7:$AF$7)</f>
        <v>0.34671862053336427</v>
      </c>
      <c r="AH2" s="45">
        <v>4</v>
      </c>
    </row>
    <row r="3" spans="1:34" ht="15.75" thickBot="1" x14ac:dyDescent="0.3">
      <c r="A3" s="3" t="s">
        <v>28</v>
      </c>
      <c r="B3" s="11">
        <f>1/C2</f>
        <v>4</v>
      </c>
      <c r="C3" s="12">
        <v>1</v>
      </c>
      <c r="D3" s="19">
        <v>3</v>
      </c>
      <c r="E3" s="19">
        <v>4</v>
      </c>
      <c r="F3" s="19">
        <v>5</v>
      </c>
      <c r="G3" s="19">
        <v>6</v>
      </c>
      <c r="H3" s="20">
        <v>8</v>
      </c>
      <c r="J3" s="3" t="s">
        <v>28</v>
      </c>
      <c r="K3" s="24">
        <f t="shared" ref="K3:K8" si="7">B3/SUM(B$2:B$8)</f>
        <v>0.44692737430167601</v>
      </c>
      <c r="L3" s="24">
        <f t="shared" si="1"/>
        <v>0.43010752688172049</v>
      </c>
      <c r="M3" s="24">
        <f t="shared" si="2"/>
        <v>0.58906030855539959</v>
      </c>
      <c r="N3" s="24">
        <f t="shared" si="3"/>
        <v>0.31704095112285341</v>
      </c>
      <c r="O3" s="24">
        <f t="shared" si="4"/>
        <v>0.25531914893617025</v>
      </c>
      <c r="P3" s="24">
        <f t="shared" si="5"/>
        <v>0.22784810126582281</v>
      </c>
      <c r="Q3" s="50">
        <f t="shared" si="6"/>
        <v>0.22857142857142856</v>
      </c>
      <c r="R3" s="28">
        <f t="shared" ref="R3:R8" si="8">AVERAGE(K3:Q3)</f>
        <v>0.35641069137643872</v>
      </c>
      <c r="S3" s="57" cm="1">
        <f t="array" ref="S3">MMULT(B3:H3,$R$2:$R$8)</f>
        <v>2.9328238324058535</v>
      </c>
      <c r="T3" s="57">
        <f t="shared" ref="T3:T8" si="9">S3/R3</f>
        <v>8.2287762498915153</v>
      </c>
      <c r="V3" s="64" t="s">
        <v>14</v>
      </c>
      <c r="W3" s="62">
        <v>1.32</v>
      </c>
      <c r="Y3" s="3" t="s">
        <v>30</v>
      </c>
      <c r="Z3" s="34">
        <f t="shared" ref="Z3:Z5" si="10">O12</f>
        <v>0.41666666666666669</v>
      </c>
      <c r="AA3" s="31">
        <f t="shared" ref="AA3:AA5" si="11">O18</f>
        <v>0.375</v>
      </c>
      <c r="AB3" s="31">
        <f t="shared" ref="AB3:AB5" si="12">O24</f>
        <v>0.37966008771929816</v>
      </c>
      <c r="AC3" s="31">
        <f t="shared" ref="AC3:AC5" si="13">O30</f>
        <v>7.6465201465201471E-2</v>
      </c>
      <c r="AD3" s="31">
        <f t="shared" ref="AD3:AD5" si="14">O36</f>
        <v>0.44444444444444442</v>
      </c>
      <c r="AE3" s="31">
        <f t="shared" ref="AE3:AE5" si="15">O42</f>
        <v>0.25</v>
      </c>
      <c r="AF3" s="40">
        <f t="shared" ref="AF3:AF5" si="16">O48</f>
        <v>9.6703296703296721E-2</v>
      </c>
      <c r="AG3" s="69">
        <f t="shared" ref="AG3:AG5" si="17">SUMPRODUCT(Z3:AF3,$Z$7:$AF$7)</f>
        <v>0.33958701564641758</v>
      </c>
      <c r="AH3" s="46">
        <v>1</v>
      </c>
    </row>
    <row r="4" spans="1:34" ht="15.75" thickBot="1" x14ac:dyDescent="0.3">
      <c r="A4" s="3" t="s">
        <v>23</v>
      </c>
      <c r="B4" s="11">
        <f>1/D2</f>
        <v>3</v>
      </c>
      <c r="C4" s="13">
        <f>1/D3</f>
        <v>0.33333333333333331</v>
      </c>
      <c r="D4" s="12">
        <v>1</v>
      </c>
      <c r="E4" s="19">
        <v>4</v>
      </c>
      <c r="F4" s="19">
        <v>5</v>
      </c>
      <c r="G4" s="19">
        <v>6</v>
      </c>
      <c r="H4" s="20">
        <v>7</v>
      </c>
      <c r="J4" s="3" t="s">
        <v>23</v>
      </c>
      <c r="K4" s="24">
        <f t="shared" si="7"/>
        <v>0.33519553072625702</v>
      </c>
      <c r="L4" s="24">
        <f t="shared" si="1"/>
        <v>0.14336917562724016</v>
      </c>
      <c r="M4" s="24">
        <f t="shared" si="2"/>
        <v>0.19635343618513318</v>
      </c>
      <c r="N4" s="24">
        <f t="shared" si="3"/>
        <v>0.31704095112285341</v>
      </c>
      <c r="O4" s="24">
        <f t="shared" si="4"/>
        <v>0.25531914893617025</v>
      </c>
      <c r="P4" s="24">
        <f t="shared" si="5"/>
        <v>0.22784810126582281</v>
      </c>
      <c r="Q4" s="50">
        <f t="shared" si="6"/>
        <v>0.2</v>
      </c>
      <c r="R4" s="28">
        <f t="shared" si="8"/>
        <v>0.23930376340906814</v>
      </c>
      <c r="S4" s="57" cm="1">
        <f t="array" ref="S4">MMULT(B4:H4,$R$2:$R$8)</f>
        <v>2.0372249706460592</v>
      </c>
      <c r="T4" s="57">
        <f t="shared" si="9"/>
        <v>8.5131338580898426</v>
      </c>
      <c r="V4" s="60" t="s">
        <v>15</v>
      </c>
      <c r="W4" s="63">
        <f>AVERAGE(T2:T8)</f>
        <v>7.7976027174293545</v>
      </c>
      <c r="Y4" s="3" t="s">
        <v>31</v>
      </c>
      <c r="Z4" s="34">
        <f t="shared" si="10"/>
        <v>8.3333333333333329E-2</v>
      </c>
      <c r="AA4" s="31">
        <f t="shared" si="11"/>
        <v>0.12499999999999999</v>
      </c>
      <c r="AB4" s="31">
        <f t="shared" si="12"/>
        <v>6.2043128654970761E-2</v>
      </c>
      <c r="AC4" s="31">
        <f t="shared" si="13"/>
        <v>0.2445054945054945</v>
      </c>
      <c r="AD4" s="31">
        <f t="shared" si="14"/>
        <v>5.5555555555555552E-2</v>
      </c>
      <c r="AE4" s="31">
        <f t="shared" si="15"/>
        <v>0.25</v>
      </c>
      <c r="AF4" s="40">
        <f t="shared" si="16"/>
        <v>0.25164835164835164</v>
      </c>
      <c r="AG4" s="69">
        <f t="shared" si="17"/>
        <v>0.12138087631792849</v>
      </c>
      <c r="AH4" s="46">
        <v>3</v>
      </c>
    </row>
    <row r="5" spans="1:34" ht="15.75" thickBot="1" x14ac:dyDescent="0.3">
      <c r="A5" s="3" t="s">
        <v>24</v>
      </c>
      <c r="B5" s="11">
        <f>1/E2</f>
        <v>0.33333333333333331</v>
      </c>
      <c r="C5" s="13">
        <f>1/E3</f>
        <v>0.25</v>
      </c>
      <c r="D5" s="13">
        <f>1/E4</f>
        <v>0.25</v>
      </c>
      <c r="E5" s="12">
        <v>1</v>
      </c>
      <c r="F5" s="19">
        <v>4</v>
      </c>
      <c r="G5" s="19">
        <v>5</v>
      </c>
      <c r="H5" s="20">
        <v>6</v>
      </c>
      <c r="J5" s="3" t="s">
        <v>24</v>
      </c>
      <c r="K5" s="24">
        <f t="shared" si="7"/>
        <v>3.7243947858473E-2</v>
      </c>
      <c r="L5" s="24">
        <f t="shared" si="1"/>
        <v>0.10752688172043012</v>
      </c>
      <c r="M5" s="24">
        <f t="shared" si="2"/>
        <v>4.9088359046283295E-2</v>
      </c>
      <c r="N5" s="24">
        <f t="shared" si="3"/>
        <v>7.9260237780713352E-2</v>
      </c>
      <c r="O5" s="24">
        <f t="shared" si="4"/>
        <v>0.20425531914893619</v>
      </c>
      <c r="P5" s="24">
        <f t="shared" si="5"/>
        <v>0.189873417721519</v>
      </c>
      <c r="Q5" s="50">
        <f t="shared" si="6"/>
        <v>0.17142857142857143</v>
      </c>
      <c r="R5" s="28">
        <f t="shared" si="8"/>
        <v>0.11981096210070377</v>
      </c>
      <c r="S5" s="57" cm="1">
        <f t="array" ref="S5">MMULT(B5:H5,$R$2:$R$8)</f>
        <v>0.92507976574149731</v>
      </c>
      <c r="T5" s="57">
        <f t="shared" si="9"/>
        <v>7.7211613154725125</v>
      </c>
      <c r="V5" s="65" t="s">
        <v>16</v>
      </c>
      <c r="W5" s="63">
        <f>(W4-W2)/(W2-1)</f>
        <v>0.13293378623822574</v>
      </c>
      <c r="Y5" s="4" t="s">
        <v>32</v>
      </c>
      <c r="Z5" s="35">
        <f t="shared" si="10"/>
        <v>8.3333333333333329E-2</v>
      </c>
      <c r="AA5" s="36">
        <f t="shared" si="11"/>
        <v>0.12499999999999999</v>
      </c>
      <c r="AB5" s="36">
        <f t="shared" si="12"/>
        <v>0.17863669590643272</v>
      </c>
      <c r="AC5" s="36">
        <f t="shared" si="13"/>
        <v>0.54304029304029311</v>
      </c>
      <c r="AD5" s="36">
        <f t="shared" si="14"/>
        <v>5.5555555555555552E-2</v>
      </c>
      <c r="AE5" s="36">
        <f t="shared" si="15"/>
        <v>0.25</v>
      </c>
      <c r="AF5" s="41">
        <f t="shared" si="16"/>
        <v>0.55494505494505497</v>
      </c>
      <c r="AG5" s="70">
        <f t="shared" si="17"/>
        <v>0.19231348750228966</v>
      </c>
      <c r="AH5" s="47">
        <v>2</v>
      </c>
    </row>
    <row r="6" spans="1:34" ht="15.75" thickBot="1" x14ac:dyDescent="0.3">
      <c r="A6" s="3" t="s">
        <v>25</v>
      </c>
      <c r="B6" s="11">
        <f>1/F2</f>
        <v>0.25</v>
      </c>
      <c r="C6" s="13">
        <f>1/F3</f>
        <v>0.2</v>
      </c>
      <c r="D6" s="13">
        <f>1/F4</f>
        <v>0.2</v>
      </c>
      <c r="E6" s="13">
        <f>1/F5</f>
        <v>0.25</v>
      </c>
      <c r="F6" s="12">
        <v>1</v>
      </c>
      <c r="G6" s="19">
        <v>3</v>
      </c>
      <c r="H6" s="20">
        <v>4</v>
      </c>
      <c r="J6" s="3" t="s">
        <v>25</v>
      </c>
      <c r="K6" s="24">
        <f t="shared" si="7"/>
        <v>2.793296089385475E-2</v>
      </c>
      <c r="L6" s="24">
        <f t="shared" si="1"/>
        <v>8.6021505376344107E-2</v>
      </c>
      <c r="M6" s="24">
        <f t="shared" si="2"/>
        <v>3.927068723702664E-2</v>
      </c>
      <c r="N6" s="24">
        <f t="shared" si="3"/>
        <v>1.9815059445178338E-2</v>
      </c>
      <c r="O6" s="24">
        <f t="shared" si="4"/>
        <v>5.1063829787234047E-2</v>
      </c>
      <c r="P6" s="24">
        <f t="shared" si="5"/>
        <v>0.1139240506329114</v>
      </c>
      <c r="Q6" s="50">
        <f t="shared" si="6"/>
        <v>0.11428571428571428</v>
      </c>
      <c r="R6" s="28">
        <f t="shared" si="8"/>
        <v>6.4616258236894791E-2</v>
      </c>
      <c r="S6" s="57" cm="1">
        <f t="array" ref="S6">MMULT(B6:H6,$R$2:$R$8)</f>
        <v>0.46978827224361791</v>
      </c>
      <c r="T6" s="57">
        <f t="shared" si="9"/>
        <v>7.2704344860281118</v>
      </c>
      <c r="V6" s="66" t="s">
        <v>17</v>
      </c>
      <c r="W6" s="67">
        <f>W5/W3</f>
        <v>0.10070741381683768</v>
      </c>
    </row>
    <row r="7" spans="1:34" ht="15.75" thickBot="1" x14ac:dyDescent="0.3">
      <c r="A7" s="3" t="s">
        <v>26</v>
      </c>
      <c r="B7" s="11">
        <f>1/G2</f>
        <v>0.2</v>
      </c>
      <c r="C7" s="13">
        <f>1/G3</f>
        <v>0.16666666666666666</v>
      </c>
      <c r="D7" s="13">
        <f>1/G4</f>
        <v>0.16666666666666666</v>
      </c>
      <c r="E7" s="13">
        <f>1/G5</f>
        <v>0.2</v>
      </c>
      <c r="F7" s="13">
        <f>1/G6</f>
        <v>0.33333333333333331</v>
      </c>
      <c r="G7" s="12">
        <v>1</v>
      </c>
      <c r="H7" s="20">
        <v>3</v>
      </c>
      <c r="J7" s="3" t="s">
        <v>26</v>
      </c>
      <c r="K7" s="24">
        <f t="shared" si="7"/>
        <v>2.2346368715083803E-2</v>
      </c>
      <c r="L7" s="24">
        <f t="shared" si="1"/>
        <v>7.1684587813620082E-2</v>
      </c>
      <c r="M7" s="24">
        <f t="shared" si="2"/>
        <v>3.2725572697522194E-2</v>
      </c>
      <c r="N7" s="24">
        <f t="shared" si="3"/>
        <v>1.5852047556142671E-2</v>
      </c>
      <c r="O7" s="24">
        <f t="shared" si="4"/>
        <v>1.7021276595744681E-2</v>
      </c>
      <c r="P7" s="24">
        <f t="shared" si="5"/>
        <v>3.7974683544303799E-2</v>
      </c>
      <c r="Q7" s="50">
        <f t="shared" si="6"/>
        <v>8.5714285714285715E-2</v>
      </c>
      <c r="R7" s="28">
        <f t="shared" si="8"/>
        <v>4.0474117519528993E-2</v>
      </c>
      <c r="S7" s="57" cm="1">
        <f t="array" ref="S7">MMULT(B7:H7,$R$2:$R$8)</f>
        <v>0.28819427028882527</v>
      </c>
      <c r="T7" s="57">
        <f t="shared" si="9"/>
        <v>7.1204584052949365</v>
      </c>
      <c r="Y7" s="43" t="s">
        <v>5</v>
      </c>
      <c r="Z7" s="37">
        <f>R2</f>
        <v>0.15543541319029427</v>
      </c>
      <c r="AA7" s="37">
        <f>R3</f>
        <v>0.35641069137643872</v>
      </c>
      <c r="AB7" s="37">
        <f>R4</f>
        <v>0.23930376340906814</v>
      </c>
      <c r="AC7" s="37">
        <f>R5</f>
        <v>0.11981096210070377</v>
      </c>
      <c r="AD7" s="37">
        <f>R6</f>
        <v>6.4616258236894791E-2</v>
      </c>
      <c r="AE7" s="37">
        <f>R7</f>
        <v>4.0474117519528993E-2</v>
      </c>
      <c r="AF7" s="38">
        <f>R8</f>
        <v>2.3948794167071324E-2</v>
      </c>
    </row>
    <row r="8" spans="1:34" ht="15.75" thickBot="1" x14ac:dyDescent="0.3">
      <c r="A8" s="4" t="s">
        <v>27</v>
      </c>
      <c r="B8" s="14">
        <f>1/H2</f>
        <v>0.16666666666666666</v>
      </c>
      <c r="C8" s="15">
        <f>1/H3</f>
        <v>0.125</v>
      </c>
      <c r="D8" s="15">
        <f>1/H4</f>
        <v>0.14285714285714285</v>
      </c>
      <c r="E8" s="15">
        <f>1/H5</f>
        <v>0.16666666666666666</v>
      </c>
      <c r="F8" s="15">
        <f>1/H6</f>
        <v>0.25</v>
      </c>
      <c r="G8" s="15">
        <f>1/H7</f>
        <v>0.33333333333333331</v>
      </c>
      <c r="H8" s="16">
        <v>1</v>
      </c>
      <c r="J8" s="4" t="s">
        <v>27</v>
      </c>
      <c r="K8" s="51">
        <f t="shared" si="7"/>
        <v>1.86219739292365E-2</v>
      </c>
      <c r="L8" s="51">
        <f t="shared" si="1"/>
        <v>5.3763440860215062E-2</v>
      </c>
      <c r="M8" s="51">
        <f t="shared" si="2"/>
        <v>2.8050490883590452E-2</v>
      </c>
      <c r="N8" s="51">
        <f t="shared" si="3"/>
        <v>1.3210039630118891E-2</v>
      </c>
      <c r="O8" s="51">
        <f t="shared" si="4"/>
        <v>1.2765957446808512E-2</v>
      </c>
      <c r="P8" s="51">
        <f t="shared" si="5"/>
        <v>1.2658227848101266E-2</v>
      </c>
      <c r="Q8" s="52">
        <f t="shared" si="6"/>
        <v>2.8571428571428571E-2</v>
      </c>
      <c r="R8" s="29">
        <f t="shared" si="8"/>
        <v>2.3948794167071324E-2</v>
      </c>
      <c r="S8" s="58" cm="1">
        <f t="array" ref="S8">MMULT(B8:H8,$R$2:$R$8)</f>
        <v>0.17820621545227369</v>
      </c>
      <c r="T8" s="58">
        <f t="shared" si="9"/>
        <v>7.4411352074377266</v>
      </c>
      <c r="V8" s="72"/>
    </row>
    <row r="9" spans="1:34" ht="15.75" thickBot="1" x14ac:dyDescent="0.3">
      <c r="A9" s="1" t="s">
        <v>18</v>
      </c>
      <c r="K9" s="54">
        <f>SUM(K2:K8)</f>
        <v>1.0000000000000002</v>
      </c>
      <c r="L9" s="54">
        <f t="shared" ref="L9:Q9" si="18">SUM(L2:L8)</f>
        <v>1.0000000000000002</v>
      </c>
      <c r="M9" s="54">
        <f t="shared" si="18"/>
        <v>0.99999999999999967</v>
      </c>
      <c r="N9" s="54">
        <f t="shared" si="18"/>
        <v>1</v>
      </c>
      <c r="O9" s="54">
        <f t="shared" si="18"/>
        <v>1.0000000000000002</v>
      </c>
      <c r="P9" s="54">
        <f t="shared" si="18"/>
        <v>1</v>
      </c>
      <c r="Q9" s="54">
        <f t="shared" si="18"/>
        <v>1.0000000000000002</v>
      </c>
    </row>
    <row r="10" spans="1:34" ht="15.75" thickBot="1" x14ac:dyDescent="0.3">
      <c r="A10" s="9" t="str">
        <f>A2</f>
        <v>Enerji Sınıfı</v>
      </c>
      <c r="B10" s="5" t="str">
        <f>A11</f>
        <v>Bosch</v>
      </c>
      <c r="C10" s="6" t="str">
        <f>A12</f>
        <v>Electrolux</v>
      </c>
      <c r="D10" s="6" t="str">
        <f>A13</f>
        <v>Beko</v>
      </c>
      <c r="E10" s="7" t="str">
        <f>A14</f>
        <v>Siemens</v>
      </c>
      <c r="J10" s="9" t="s">
        <v>22</v>
      </c>
      <c r="K10" s="5" t="str">
        <f>J11</f>
        <v>Bosch</v>
      </c>
      <c r="L10" s="6" t="str">
        <f>J12</f>
        <v>Electrolux</v>
      </c>
      <c r="M10" s="6" t="str">
        <f>J13</f>
        <v>Beko</v>
      </c>
      <c r="N10" s="7" t="str">
        <f>J14</f>
        <v>Siemens</v>
      </c>
      <c r="O10" s="23" t="s">
        <v>1</v>
      </c>
      <c r="P10" s="55" t="s">
        <v>2</v>
      </c>
      <c r="Q10" s="55" t="s">
        <v>3</v>
      </c>
      <c r="S10" s="64" t="s">
        <v>13</v>
      </c>
      <c r="T10" s="61">
        <v>4</v>
      </c>
    </row>
    <row r="11" spans="1:34" ht="15.75" thickBot="1" x14ac:dyDescent="0.3">
      <c r="A11" s="2" t="s">
        <v>29</v>
      </c>
      <c r="B11" s="10">
        <v>1</v>
      </c>
      <c r="C11" s="17">
        <v>1</v>
      </c>
      <c r="D11" s="17">
        <v>5</v>
      </c>
      <c r="E11" s="18">
        <v>5</v>
      </c>
      <c r="G11" s="74">
        <v>1</v>
      </c>
      <c r="H11" s="73" t="s">
        <v>8</v>
      </c>
      <c r="J11" s="2" t="s">
        <v>29</v>
      </c>
      <c r="K11" s="24">
        <f>B11/SUM(B$11:B$14)</f>
        <v>0.41666666666666663</v>
      </c>
      <c r="L11" s="24">
        <f t="shared" ref="L11:L14" si="19">C11/SUM(C$11:C$14)</f>
        <v>0.41666666666666663</v>
      </c>
      <c r="M11" s="24">
        <f t="shared" ref="M11:M14" si="20">D11/SUM(D$11:D$14)</f>
        <v>0.41666666666666669</v>
      </c>
      <c r="N11" s="50">
        <f t="shared" ref="N11:N14" si="21">E11/SUM(E$11:E$14)</f>
        <v>0.41666666666666669</v>
      </c>
      <c r="O11" s="30">
        <f>AVERAGE(K11:N11)</f>
        <v>0.41666666666666669</v>
      </c>
      <c r="P11" s="59" cm="1">
        <f t="array" ref="P11">MMULT(B11:E11,$O$11:$O$14)</f>
        <v>1.6666666666666665</v>
      </c>
      <c r="Q11" s="56">
        <f t="shared" ref="Q11:Q14" si="22">P11/O11</f>
        <v>3.9999999999999996</v>
      </c>
      <c r="S11" s="64" t="s">
        <v>14</v>
      </c>
      <c r="T11" s="62">
        <v>0.89</v>
      </c>
    </row>
    <row r="12" spans="1:34" ht="15.75" thickBot="1" x14ac:dyDescent="0.3">
      <c r="A12" s="3" t="s">
        <v>30</v>
      </c>
      <c r="B12" s="11">
        <f>1/C11</f>
        <v>1</v>
      </c>
      <c r="C12" s="12">
        <v>1</v>
      </c>
      <c r="D12" s="19">
        <v>5</v>
      </c>
      <c r="E12" s="20">
        <v>5</v>
      </c>
      <c r="G12" s="74"/>
      <c r="H12" s="73"/>
      <c r="J12" s="3" t="s">
        <v>30</v>
      </c>
      <c r="K12" s="24">
        <f t="shared" ref="K12:K14" si="23">B12/SUM(B$11:B$14)</f>
        <v>0.41666666666666663</v>
      </c>
      <c r="L12" s="24">
        <f t="shared" si="19"/>
        <v>0.41666666666666663</v>
      </c>
      <c r="M12" s="24">
        <f t="shared" si="20"/>
        <v>0.41666666666666669</v>
      </c>
      <c r="N12" s="50">
        <f t="shared" si="21"/>
        <v>0.41666666666666669</v>
      </c>
      <c r="O12" s="28">
        <f t="shared" ref="O12:O13" si="24">AVERAGE(K12:N12)</f>
        <v>0.41666666666666669</v>
      </c>
      <c r="P12" s="57" cm="1">
        <f t="array" ref="P12">MMULT(B12:E12,$O$11:$O$14)</f>
        <v>1.6666666666666665</v>
      </c>
      <c r="Q12" s="56">
        <f t="shared" si="22"/>
        <v>3.9999999999999996</v>
      </c>
      <c r="S12" s="60" t="s">
        <v>15</v>
      </c>
      <c r="T12" s="63">
        <f>AVERAGE(Q11:Q14)</f>
        <v>4</v>
      </c>
    </row>
    <row r="13" spans="1:34" ht="15.75" thickBot="1" x14ac:dyDescent="0.3">
      <c r="A13" s="3" t="s">
        <v>31</v>
      </c>
      <c r="B13" s="11">
        <f>1/D11</f>
        <v>0.2</v>
      </c>
      <c r="C13" s="13">
        <f>1/D12</f>
        <v>0.2</v>
      </c>
      <c r="D13" s="12">
        <v>1</v>
      </c>
      <c r="E13" s="20">
        <v>1</v>
      </c>
      <c r="G13" s="74">
        <v>3</v>
      </c>
      <c r="H13" s="73" t="s">
        <v>9</v>
      </c>
      <c r="J13" s="3" t="s">
        <v>31</v>
      </c>
      <c r="K13" s="24">
        <f t="shared" si="23"/>
        <v>8.3333333333333329E-2</v>
      </c>
      <c r="L13" s="24">
        <f t="shared" si="19"/>
        <v>8.3333333333333329E-2</v>
      </c>
      <c r="M13" s="24">
        <f t="shared" si="20"/>
        <v>8.3333333333333329E-2</v>
      </c>
      <c r="N13" s="50">
        <f t="shared" si="21"/>
        <v>8.3333333333333329E-2</v>
      </c>
      <c r="O13" s="28">
        <f t="shared" si="24"/>
        <v>8.3333333333333329E-2</v>
      </c>
      <c r="P13" s="57" cm="1">
        <f t="array" ref="P13">MMULT(B13:E13,$O$11:$O$14)</f>
        <v>0.33333333333333331</v>
      </c>
      <c r="Q13" s="56">
        <f t="shared" si="22"/>
        <v>4</v>
      </c>
      <c r="S13" s="65" t="s">
        <v>16</v>
      </c>
      <c r="T13" s="63">
        <f>(T12-T10)/(T10-1)</f>
        <v>0</v>
      </c>
    </row>
    <row r="14" spans="1:34" ht="15.75" thickBot="1" x14ac:dyDescent="0.3">
      <c r="A14" s="4" t="s">
        <v>32</v>
      </c>
      <c r="B14" s="14">
        <f>1/E11</f>
        <v>0.2</v>
      </c>
      <c r="C14" s="15">
        <f>1/E12</f>
        <v>0.2</v>
      </c>
      <c r="D14" s="15">
        <f>1/E13</f>
        <v>1</v>
      </c>
      <c r="E14" s="16">
        <v>1</v>
      </c>
      <c r="G14" s="74"/>
      <c r="H14" s="73"/>
      <c r="J14" s="4" t="s">
        <v>32</v>
      </c>
      <c r="K14" s="51">
        <f t="shared" si="23"/>
        <v>8.3333333333333329E-2</v>
      </c>
      <c r="L14" s="51">
        <f t="shared" si="19"/>
        <v>8.3333333333333329E-2</v>
      </c>
      <c r="M14" s="51">
        <f t="shared" si="20"/>
        <v>8.3333333333333329E-2</v>
      </c>
      <c r="N14" s="52">
        <f t="shared" si="21"/>
        <v>8.3333333333333329E-2</v>
      </c>
      <c r="O14" s="29">
        <f>AVERAGE(K14:N14)</f>
        <v>8.3333333333333329E-2</v>
      </c>
      <c r="P14" s="58" cm="1">
        <f t="array" ref="P14">MMULT(B14:E14,$O$11:$O$14)</f>
        <v>0.33333333333333331</v>
      </c>
      <c r="Q14" s="56">
        <f t="shared" si="22"/>
        <v>4</v>
      </c>
      <c r="S14" s="66" t="s">
        <v>17</v>
      </c>
      <c r="T14" s="67">
        <f>T13/T11</f>
        <v>0</v>
      </c>
    </row>
    <row r="15" spans="1:34" ht="15.75" thickBot="1" x14ac:dyDescent="0.3">
      <c r="G15" s="74">
        <v>5</v>
      </c>
      <c r="H15" s="73" t="s">
        <v>10</v>
      </c>
      <c r="K15" s="54">
        <f>SUM(K11:K14)</f>
        <v>1</v>
      </c>
      <c r="L15" s="54">
        <f t="shared" ref="L15:N15" si="25">SUM(L11:L14)</f>
        <v>1</v>
      </c>
      <c r="M15" s="54">
        <f t="shared" si="25"/>
        <v>1</v>
      </c>
      <c r="N15" s="54">
        <f t="shared" si="25"/>
        <v>1</v>
      </c>
      <c r="S15"/>
      <c r="T15"/>
    </row>
    <row r="16" spans="1:34" ht="15.75" thickBot="1" x14ac:dyDescent="0.3">
      <c r="A16" s="9" t="str">
        <f>A3</f>
        <v>Kapasite</v>
      </c>
      <c r="B16" s="5" t="str">
        <f>A17</f>
        <v>Bosch</v>
      </c>
      <c r="C16" s="6" t="str">
        <f>A18</f>
        <v>Electrolux</v>
      </c>
      <c r="D16" s="6" t="str">
        <f>A19</f>
        <v>Beko</v>
      </c>
      <c r="E16" s="7" t="str">
        <f>A20</f>
        <v>Siemens</v>
      </c>
      <c r="G16" s="74"/>
      <c r="H16" s="73"/>
      <c r="J16" s="9" t="s">
        <v>33</v>
      </c>
      <c r="K16" s="5" t="str">
        <f>J17</f>
        <v>Bosch</v>
      </c>
      <c r="L16" s="6" t="str">
        <f>J18</f>
        <v>Electrolux</v>
      </c>
      <c r="M16" s="6" t="str">
        <f>J19</f>
        <v>Beko</v>
      </c>
      <c r="N16" s="7" t="str">
        <f>J20</f>
        <v>Siemens</v>
      </c>
      <c r="O16" s="23" t="s">
        <v>1</v>
      </c>
      <c r="P16" s="55" t="s">
        <v>2</v>
      </c>
      <c r="Q16" s="55" t="s">
        <v>3</v>
      </c>
      <c r="S16" s="64" t="s">
        <v>13</v>
      </c>
      <c r="T16" s="61">
        <v>4</v>
      </c>
    </row>
    <row r="17" spans="1:20" ht="15.75" thickBot="1" x14ac:dyDescent="0.3">
      <c r="A17" s="2" t="s">
        <v>29</v>
      </c>
      <c r="B17" s="10">
        <v>1</v>
      </c>
      <c r="C17" s="17">
        <v>1</v>
      </c>
      <c r="D17" s="17">
        <v>3</v>
      </c>
      <c r="E17" s="18">
        <v>3</v>
      </c>
      <c r="G17" s="74">
        <v>7</v>
      </c>
      <c r="H17" s="73" t="s">
        <v>11</v>
      </c>
      <c r="J17" s="2" t="s">
        <v>29</v>
      </c>
      <c r="K17" s="24">
        <f>B17/SUM(B$17:B$20)</f>
        <v>0.37499999999999994</v>
      </c>
      <c r="L17" s="24">
        <f t="shared" ref="L17:L20" si="26">C17/SUM(C$17:C$20)</f>
        <v>0.37499999999999994</v>
      </c>
      <c r="M17" s="24">
        <f t="shared" ref="M17:M20" si="27">D17/SUM(D$17:D$20)</f>
        <v>0.375</v>
      </c>
      <c r="N17" s="50">
        <f t="shared" ref="N17:N20" si="28">E17/SUM(E$17:E$20)</f>
        <v>0.375</v>
      </c>
      <c r="O17" s="30">
        <f>AVERAGE(K17:N17)</f>
        <v>0.375</v>
      </c>
      <c r="P17" s="59" cm="1">
        <f t="array" ref="P17">MMULT(B17:E17,$O$17:$O$20)</f>
        <v>1.5</v>
      </c>
      <c r="Q17" s="56">
        <f t="shared" ref="Q17:Q20" si="29">P17/O17</f>
        <v>4</v>
      </c>
      <c r="S17" s="64" t="s">
        <v>14</v>
      </c>
      <c r="T17" s="62">
        <v>0.89</v>
      </c>
    </row>
    <row r="18" spans="1:20" ht="15.75" thickBot="1" x14ac:dyDescent="0.3">
      <c r="A18" s="3" t="s">
        <v>30</v>
      </c>
      <c r="B18" s="11">
        <f>1/C17</f>
        <v>1</v>
      </c>
      <c r="C18" s="12">
        <v>1</v>
      </c>
      <c r="D18" s="19">
        <v>3</v>
      </c>
      <c r="E18" s="20">
        <v>3</v>
      </c>
      <c r="G18" s="74"/>
      <c r="H18" s="73"/>
      <c r="J18" s="3" t="s">
        <v>30</v>
      </c>
      <c r="K18" s="24">
        <f t="shared" ref="K18:K20" si="30">B18/SUM(B$17:B$20)</f>
        <v>0.37499999999999994</v>
      </c>
      <c r="L18" s="24">
        <f t="shared" si="26"/>
        <v>0.37499999999999994</v>
      </c>
      <c r="M18" s="24">
        <f t="shared" si="27"/>
        <v>0.375</v>
      </c>
      <c r="N18" s="50">
        <f t="shared" si="28"/>
        <v>0.375</v>
      </c>
      <c r="O18" s="28">
        <f t="shared" ref="O18:O20" si="31">AVERAGE(K18:N18)</f>
        <v>0.375</v>
      </c>
      <c r="P18" s="57" cm="1">
        <f t="array" ref="P18">MMULT(B18:E18,$O$17:$O$20)</f>
        <v>1.5</v>
      </c>
      <c r="Q18" s="56">
        <f t="shared" si="29"/>
        <v>4</v>
      </c>
      <c r="S18" s="60" t="s">
        <v>15</v>
      </c>
      <c r="T18" s="63">
        <f>AVERAGE(Q17:Q20)</f>
        <v>4</v>
      </c>
    </row>
    <row r="19" spans="1:20" ht="15.75" thickBot="1" x14ac:dyDescent="0.3">
      <c r="A19" s="3" t="s">
        <v>31</v>
      </c>
      <c r="B19" s="11">
        <f>1/D17</f>
        <v>0.33333333333333331</v>
      </c>
      <c r="C19" s="13">
        <f>1/D18</f>
        <v>0.33333333333333331</v>
      </c>
      <c r="D19" s="12">
        <v>1</v>
      </c>
      <c r="E19" s="20">
        <v>1</v>
      </c>
      <c r="G19" s="74">
        <v>9</v>
      </c>
      <c r="H19" s="73" t="s">
        <v>12</v>
      </c>
      <c r="J19" s="3" t="s">
        <v>31</v>
      </c>
      <c r="K19" s="24">
        <f t="shared" si="30"/>
        <v>0.12499999999999997</v>
      </c>
      <c r="L19" s="24">
        <f t="shared" si="26"/>
        <v>0.12499999999999997</v>
      </c>
      <c r="M19" s="24">
        <f t="shared" si="27"/>
        <v>0.125</v>
      </c>
      <c r="N19" s="50">
        <f t="shared" si="28"/>
        <v>0.125</v>
      </c>
      <c r="O19" s="28">
        <f t="shared" si="31"/>
        <v>0.12499999999999999</v>
      </c>
      <c r="P19" s="57" cm="1">
        <f t="array" ref="P19">MMULT(B19:E19,$O$17:$O$20)</f>
        <v>0.5</v>
      </c>
      <c r="Q19" s="56">
        <f t="shared" si="29"/>
        <v>4</v>
      </c>
      <c r="S19" s="65" t="s">
        <v>16</v>
      </c>
      <c r="T19" s="63">
        <f>(T18-T16)/(T16-1)</f>
        <v>0</v>
      </c>
    </row>
    <row r="20" spans="1:20" ht="15.75" thickBot="1" x14ac:dyDescent="0.3">
      <c r="A20" s="4" t="s">
        <v>32</v>
      </c>
      <c r="B20" s="14">
        <f>1/E17</f>
        <v>0.33333333333333331</v>
      </c>
      <c r="C20" s="15">
        <f>1/E18</f>
        <v>0.33333333333333331</v>
      </c>
      <c r="D20" s="15">
        <f>1/E19</f>
        <v>1</v>
      </c>
      <c r="E20" s="16">
        <v>1</v>
      </c>
      <c r="G20" s="74"/>
      <c r="H20" s="73"/>
      <c r="J20" s="4" t="s">
        <v>32</v>
      </c>
      <c r="K20" s="51">
        <f t="shared" si="30"/>
        <v>0.12499999999999997</v>
      </c>
      <c r="L20" s="51">
        <f t="shared" si="26"/>
        <v>0.12499999999999997</v>
      </c>
      <c r="M20" s="51">
        <f t="shared" si="27"/>
        <v>0.125</v>
      </c>
      <c r="N20" s="52">
        <f t="shared" si="28"/>
        <v>0.125</v>
      </c>
      <c r="O20" s="29">
        <f t="shared" si="31"/>
        <v>0.12499999999999999</v>
      </c>
      <c r="P20" s="58" cm="1">
        <f t="array" ref="P20">MMULT(B20:E20,$O$17:$O$20)</f>
        <v>0.5</v>
      </c>
      <c r="Q20" s="56">
        <f t="shared" si="29"/>
        <v>4</v>
      </c>
      <c r="S20" s="66" t="s">
        <v>17</v>
      </c>
      <c r="T20" s="67">
        <f>T19/T17</f>
        <v>0</v>
      </c>
    </row>
    <row r="21" spans="1:20" ht="15.75" thickBot="1" x14ac:dyDescent="0.3">
      <c r="K21" s="54">
        <f>SUM(K17:K20)</f>
        <v>0.99999999999999989</v>
      </c>
      <c r="L21" s="54">
        <f t="shared" ref="L21" si="32">SUM(L17:L20)</f>
        <v>0.99999999999999989</v>
      </c>
      <c r="M21" s="54">
        <f t="shared" ref="M21" si="33">SUM(M17:M20)</f>
        <v>1</v>
      </c>
      <c r="N21" s="54">
        <f t="shared" ref="N21" si="34">SUM(N17:N20)</f>
        <v>1</v>
      </c>
      <c r="S21"/>
      <c r="T21"/>
    </row>
    <row r="22" spans="1:20" ht="15.75" thickBot="1" x14ac:dyDescent="0.3">
      <c r="A22" s="9" t="str">
        <f>A4</f>
        <v>Devir</v>
      </c>
      <c r="B22" s="5" t="str">
        <f>A23</f>
        <v>Bosch</v>
      </c>
      <c r="C22" s="6" t="str">
        <f>A24</f>
        <v>Electrolux</v>
      </c>
      <c r="D22" s="6" t="str">
        <f>A25</f>
        <v>Beko</v>
      </c>
      <c r="E22" s="7" t="str">
        <f>A26</f>
        <v>Siemens</v>
      </c>
      <c r="J22" s="9" t="s">
        <v>23</v>
      </c>
      <c r="K22" s="48" t="s">
        <v>29</v>
      </c>
      <c r="L22" s="48" t="s">
        <v>30</v>
      </c>
      <c r="M22" s="48" t="s">
        <v>31</v>
      </c>
      <c r="N22" s="49" t="s">
        <v>32</v>
      </c>
      <c r="O22" s="23" t="s">
        <v>1</v>
      </c>
      <c r="P22" s="55" t="s">
        <v>2</v>
      </c>
      <c r="Q22" s="55" t="s">
        <v>3</v>
      </c>
      <c r="S22" s="64" t="s">
        <v>13</v>
      </c>
      <c r="T22" s="61">
        <v>4</v>
      </c>
    </row>
    <row r="23" spans="1:20" ht="15.75" thickBot="1" x14ac:dyDescent="0.3">
      <c r="A23" s="2" t="s">
        <v>29</v>
      </c>
      <c r="B23" s="10">
        <v>1</v>
      </c>
      <c r="C23" s="17">
        <v>1</v>
      </c>
      <c r="D23" s="17">
        <v>5</v>
      </c>
      <c r="E23" s="18">
        <v>3</v>
      </c>
      <c r="J23" s="2" t="s">
        <v>29</v>
      </c>
      <c r="K23" s="24">
        <f>B23/SUM(B$23:B$26)</f>
        <v>0.39473684210526311</v>
      </c>
      <c r="L23" s="24">
        <f t="shared" ref="L23:L26" si="35">C23/SUM(C$23:C$26)</f>
        <v>0.39473684210526311</v>
      </c>
      <c r="M23" s="24">
        <f t="shared" ref="M23:M26" si="36">D23/SUM(D$23:D$26)</f>
        <v>0.3125</v>
      </c>
      <c r="N23" s="50">
        <f t="shared" ref="N23:N26" si="37">E23/SUM(E$23:E$26)</f>
        <v>0.41666666666666663</v>
      </c>
      <c r="O23" s="30">
        <f>AVERAGE(K23:N23)</f>
        <v>0.37966008771929816</v>
      </c>
      <c r="P23" s="59" cm="1">
        <f t="array" ref="P23">MMULT(B23:E23,$O$23:$O$26)</f>
        <v>1.6054459064327482</v>
      </c>
      <c r="Q23" s="56">
        <f t="shared" ref="Q23:Q26" si="38">P23/O23</f>
        <v>4.2286401925391095</v>
      </c>
      <c r="S23" s="64" t="s">
        <v>14</v>
      </c>
      <c r="T23" s="62">
        <v>0.89</v>
      </c>
    </row>
    <row r="24" spans="1:20" ht="15.75" thickBot="1" x14ac:dyDescent="0.3">
      <c r="A24" s="3" t="s">
        <v>30</v>
      </c>
      <c r="B24" s="11">
        <f>1/C23</f>
        <v>1</v>
      </c>
      <c r="C24" s="12">
        <v>1</v>
      </c>
      <c r="D24" s="19">
        <v>5</v>
      </c>
      <c r="E24" s="20">
        <v>3</v>
      </c>
      <c r="J24" s="3" t="s">
        <v>30</v>
      </c>
      <c r="K24" s="24">
        <f t="shared" ref="K24:K26" si="39">B24/SUM(B$23:B$26)</f>
        <v>0.39473684210526311</v>
      </c>
      <c r="L24" s="24">
        <f t="shared" si="35"/>
        <v>0.39473684210526311</v>
      </c>
      <c r="M24" s="24">
        <f t="shared" si="36"/>
        <v>0.3125</v>
      </c>
      <c r="N24" s="50">
        <f t="shared" si="37"/>
        <v>0.41666666666666663</v>
      </c>
      <c r="O24" s="28">
        <f t="shared" ref="O24:O26" si="40">AVERAGE(K24:N24)</f>
        <v>0.37966008771929816</v>
      </c>
      <c r="P24" s="57" cm="1">
        <f t="array" ref="P24">MMULT(B24:E24,$O$23:$O$26)</f>
        <v>1.6054459064327482</v>
      </c>
      <c r="Q24" s="56">
        <f t="shared" si="38"/>
        <v>4.2286401925391095</v>
      </c>
      <c r="S24" s="60" t="s">
        <v>15</v>
      </c>
      <c r="T24" s="63">
        <f>AVERAGE(Q23:Q26)</f>
        <v>4.1585742838253479</v>
      </c>
    </row>
    <row r="25" spans="1:20" ht="15.75" thickBot="1" x14ac:dyDescent="0.3">
      <c r="A25" s="3" t="s">
        <v>31</v>
      </c>
      <c r="B25" s="11">
        <f>1/D23</f>
        <v>0.2</v>
      </c>
      <c r="C25" s="13">
        <f>1/D24</f>
        <v>0.2</v>
      </c>
      <c r="D25" s="12">
        <v>1</v>
      </c>
      <c r="E25" s="20">
        <v>0.2</v>
      </c>
      <c r="J25" s="3" t="s">
        <v>31</v>
      </c>
      <c r="K25" s="24">
        <f t="shared" si="39"/>
        <v>7.8947368421052627E-2</v>
      </c>
      <c r="L25" s="24">
        <f t="shared" si="35"/>
        <v>7.8947368421052627E-2</v>
      </c>
      <c r="M25" s="24">
        <f t="shared" si="36"/>
        <v>6.25E-2</v>
      </c>
      <c r="N25" s="50">
        <f t="shared" si="37"/>
        <v>2.777777777777778E-2</v>
      </c>
      <c r="O25" s="28">
        <f t="shared" si="40"/>
        <v>6.2043128654970761E-2</v>
      </c>
      <c r="P25" s="57" cm="1">
        <f t="array" ref="P25">MMULT(B25:E25,$O$23:$O$26)</f>
        <v>0.24963450292397657</v>
      </c>
      <c r="Q25" s="56">
        <f t="shared" si="38"/>
        <v>4.0235640648011772</v>
      </c>
      <c r="S25" s="65" t="s">
        <v>16</v>
      </c>
      <c r="T25" s="63">
        <f>(T24-T22)/(T22-1)</f>
        <v>5.2858094608449292E-2</v>
      </c>
    </row>
    <row r="26" spans="1:20" ht="15.75" thickBot="1" x14ac:dyDescent="0.3">
      <c r="A26" s="4" t="s">
        <v>32</v>
      </c>
      <c r="B26" s="14">
        <f>1/E23</f>
        <v>0.33333333333333331</v>
      </c>
      <c r="C26" s="15">
        <f>1/E24</f>
        <v>0.33333333333333331</v>
      </c>
      <c r="D26" s="15">
        <f>1/E25</f>
        <v>5</v>
      </c>
      <c r="E26" s="16">
        <v>1</v>
      </c>
      <c r="J26" s="4" t="s">
        <v>32</v>
      </c>
      <c r="K26" s="51">
        <f t="shared" si="39"/>
        <v>0.13157894736842102</v>
      </c>
      <c r="L26" s="51">
        <f t="shared" si="35"/>
        <v>0.13157894736842102</v>
      </c>
      <c r="M26" s="51">
        <f t="shared" si="36"/>
        <v>0.3125</v>
      </c>
      <c r="N26" s="52">
        <f t="shared" si="37"/>
        <v>0.1388888888888889</v>
      </c>
      <c r="O26" s="29">
        <f t="shared" si="40"/>
        <v>0.17863669590643272</v>
      </c>
      <c r="P26" s="58" cm="1">
        <f t="array" ref="P26">MMULT(B26:E26,$O$23:$O$26)</f>
        <v>0.74195906432748526</v>
      </c>
      <c r="Q26" s="56">
        <f t="shared" si="38"/>
        <v>4.1534526854219953</v>
      </c>
      <c r="S26" s="66" t="s">
        <v>17</v>
      </c>
      <c r="T26" s="67">
        <f>T25/T23</f>
        <v>5.9391117537583471E-2</v>
      </c>
    </row>
    <row r="27" spans="1:20" ht="15.75" thickBot="1" x14ac:dyDescent="0.3">
      <c r="K27" s="54">
        <f>SUM(K23:K26)</f>
        <v>0.99999999999999989</v>
      </c>
      <c r="L27" s="54">
        <f t="shared" ref="L27" si="41">SUM(L23:L26)</f>
        <v>0.99999999999999989</v>
      </c>
      <c r="M27" s="54">
        <f t="shared" ref="M27" si="42">SUM(M23:M26)</f>
        <v>1</v>
      </c>
      <c r="N27" s="54">
        <f t="shared" ref="N27" si="43">SUM(N23:N26)</f>
        <v>1</v>
      </c>
      <c r="S27"/>
      <c r="T27"/>
    </row>
    <row r="28" spans="1:20" ht="15.75" thickBot="1" x14ac:dyDescent="0.3">
      <c r="A28" s="9" t="str">
        <f>A5</f>
        <v>Enerji Tüketimi</v>
      </c>
      <c r="B28" s="5" t="str">
        <f>A29</f>
        <v>Bosch</v>
      </c>
      <c r="C28" s="6" t="str">
        <f>A30</f>
        <v>Electrolux</v>
      </c>
      <c r="D28" s="6" t="str">
        <f>A31</f>
        <v>Beko</v>
      </c>
      <c r="E28" s="7" t="str">
        <f>A32</f>
        <v>Siemens</v>
      </c>
      <c r="J28" s="9" t="s">
        <v>24</v>
      </c>
      <c r="K28" s="48" t="s">
        <v>29</v>
      </c>
      <c r="L28" s="48" t="s">
        <v>30</v>
      </c>
      <c r="M28" s="48" t="s">
        <v>31</v>
      </c>
      <c r="N28" s="49" t="s">
        <v>32</v>
      </c>
      <c r="O28" s="23" t="s">
        <v>1</v>
      </c>
      <c r="P28" s="55" t="s">
        <v>2</v>
      </c>
      <c r="Q28" s="55" t="s">
        <v>3</v>
      </c>
      <c r="S28" s="64" t="s">
        <v>13</v>
      </c>
      <c r="T28" s="61">
        <v>4</v>
      </c>
    </row>
    <row r="29" spans="1:20" ht="15.75" thickBot="1" x14ac:dyDescent="0.3">
      <c r="A29" s="2" t="s">
        <v>29</v>
      </c>
      <c r="B29" s="10">
        <v>1</v>
      </c>
      <c r="C29" s="17">
        <v>3</v>
      </c>
      <c r="D29" s="17">
        <v>0.33333333333333331</v>
      </c>
      <c r="E29" s="18">
        <v>0.2</v>
      </c>
      <c r="J29" s="2" t="s">
        <v>29</v>
      </c>
      <c r="K29" s="24">
        <f>B29/SUM(B$29:B$32)</f>
        <v>0.10714285714285715</v>
      </c>
      <c r="L29" s="24">
        <f t="shared" ref="L29:L32" si="44">C29/SUM(C$29:C$32)</f>
        <v>0.25</v>
      </c>
      <c r="M29" s="24">
        <f t="shared" ref="M29:M32" si="45">D29/SUM(D$29:D$32)</f>
        <v>7.1428571428571438E-2</v>
      </c>
      <c r="N29" s="50">
        <f t="shared" ref="N29:N32" si="46">E29/SUM(E$29:E$32)</f>
        <v>0.11538461538461539</v>
      </c>
      <c r="O29" s="30">
        <f>AVERAGE(K29:N29)</f>
        <v>0.13598901098901101</v>
      </c>
      <c r="P29" s="59" cm="1">
        <f t="array" ref="P29">MMULT(B29:E29,$O$29:$O$32)</f>
        <v>0.55549450549450552</v>
      </c>
      <c r="Q29" s="56">
        <f t="shared" ref="Q29:Q32" si="47">P29/O29</f>
        <v>4.084848484848485</v>
      </c>
      <c r="S29" s="64" t="s">
        <v>14</v>
      </c>
      <c r="T29" s="62">
        <v>0.89</v>
      </c>
    </row>
    <row r="30" spans="1:20" ht="15.75" thickBot="1" x14ac:dyDescent="0.3">
      <c r="A30" s="3" t="s">
        <v>30</v>
      </c>
      <c r="B30" s="11">
        <f>1/C29</f>
        <v>0.33333333333333331</v>
      </c>
      <c r="C30" s="12">
        <v>1</v>
      </c>
      <c r="D30" s="19">
        <v>0.33333333333333331</v>
      </c>
      <c r="E30" s="20">
        <v>0.2</v>
      </c>
      <c r="J30" s="3" t="s">
        <v>30</v>
      </c>
      <c r="K30" s="24">
        <f t="shared" ref="K30:K32" si="48">B30/SUM(B$29:B$32)</f>
        <v>3.5714285714285719E-2</v>
      </c>
      <c r="L30" s="24">
        <f t="shared" si="44"/>
        <v>8.3333333333333329E-2</v>
      </c>
      <c r="M30" s="24">
        <f t="shared" si="45"/>
        <v>7.1428571428571438E-2</v>
      </c>
      <c r="N30" s="50">
        <f t="shared" si="46"/>
        <v>0.11538461538461539</v>
      </c>
      <c r="O30" s="28">
        <f t="shared" ref="O30:O32" si="49">AVERAGE(K30:N30)</f>
        <v>7.6465201465201471E-2</v>
      </c>
      <c r="P30" s="57" cm="1">
        <f t="array" ref="P30">MMULT(B30:E30,$O$29:$O$32)</f>
        <v>0.31190476190476191</v>
      </c>
      <c r="Q30" s="56">
        <f t="shared" si="47"/>
        <v>4.0790419161676645</v>
      </c>
      <c r="S30" s="60" t="s">
        <v>15</v>
      </c>
      <c r="T30" s="63">
        <f>AVERAGE(Q29:Q32)</f>
        <v>4.2044676412335882</v>
      </c>
    </row>
    <row r="31" spans="1:20" ht="15.75" thickBot="1" x14ac:dyDescent="0.3">
      <c r="A31" s="3" t="s">
        <v>31</v>
      </c>
      <c r="B31" s="11">
        <f>1/D29</f>
        <v>3</v>
      </c>
      <c r="C31" s="13">
        <f>1/D30</f>
        <v>3</v>
      </c>
      <c r="D31" s="12">
        <v>1</v>
      </c>
      <c r="E31" s="20">
        <v>0.33333333333333331</v>
      </c>
      <c r="J31" s="3" t="s">
        <v>31</v>
      </c>
      <c r="K31" s="24">
        <f t="shared" si="48"/>
        <v>0.32142857142857145</v>
      </c>
      <c r="L31" s="24">
        <f t="shared" si="44"/>
        <v>0.25</v>
      </c>
      <c r="M31" s="24">
        <f t="shared" si="45"/>
        <v>0.2142857142857143</v>
      </c>
      <c r="N31" s="50">
        <f t="shared" si="46"/>
        <v>0.19230769230769229</v>
      </c>
      <c r="O31" s="28">
        <f t="shared" si="49"/>
        <v>0.2445054945054945</v>
      </c>
      <c r="P31" s="57" cm="1">
        <f t="array" ref="P31">MMULT(B31:E31,$O$29:$O$32)</f>
        <v>1.0628815628815631</v>
      </c>
      <c r="Q31" s="56">
        <f t="shared" si="47"/>
        <v>4.3470661672908877</v>
      </c>
      <c r="S31" s="65" t="s">
        <v>16</v>
      </c>
      <c r="T31" s="63">
        <f>(T30-T28)/(T28-1)</f>
        <v>6.8155880411196065E-2</v>
      </c>
    </row>
    <row r="32" spans="1:20" ht="15.75" thickBot="1" x14ac:dyDescent="0.3">
      <c r="A32" s="4" t="s">
        <v>32</v>
      </c>
      <c r="B32" s="14">
        <f>1/E29</f>
        <v>5</v>
      </c>
      <c r="C32" s="15">
        <f>1/E30</f>
        <v>5</v>
      </c>
      <c r="D32" s="15">
        <f>1/E31</f>
        <v>3</v>
      </c>
      <c r="E32" s="16">
        <v>1</v>
      </c>
      <c r="J32" s="4" t="s">
        <v>32</v>
      </c>
      <c r="K32" s="51">
        <f t="shared" si="48"/>
        <v>0.53571428571428581</v>
      </c>
      <c r="L32" s="51">
        <f t="shared" si="44"/>
        <v>0.41666666666666669</v>
      </c>
      <c r="M32" s="51">
        <f t="shared" si="45"/>
        <v>0.6428571428571429</v>
      </c>
      <c r="N32" s="52">
        <f t="shared" si="46"/>
        <v>0.57692307692307687</v>
      </c>
      <c r="O32" s="29">
        <f t="shared" si="49"/>
        <v>0.54304029304029311</v>
      </c>
      <c r="P32" s="58" cm="1">
        <f t="array" ref="P32">MMULT(B32:E32,$O$29:$O$32)</f>
        <v>2.3388278388278385</v>
      </c>
      <c r="Q32" s="56">
        <f t="shared" si="47"/>
        <v>4.3069139966273173</v>
      </c>
      <c r="S32" s="66" t="s">
        <v>17</v>
      </c>
      <c r="T32" s="67">
        <f>T31/T29</f>
        <v>7.6579640911456248E-2</v>
      </c>
    </row>
    <row r="33" spans="1:20" ht="15.75" thickBot="1" x14ac:dyDescent="0.3">
      <c r="K33" s="54">
        <f>SUM(K29:K32)</f>
        <v>1</v>
      </c>
      <c r="L33" s="54">
        <f t="shared" ref="L33" si="50">SUM(L29:L32)</f>
        <v>1</v>
      </c>
      <c r="M33" s="54">
        <f t="shared" ref="M33" si="51">SUM(M29:M32)</f>
        <v>1</v>
      </c>
      <c r="N33" s="54">
        <f t="shared" ref="N33" si="52">SUM(N29:N32)</f>
        <v>1</v>
      </c>
      <c r="S33"/>
      <c r="T33"/>
    </row>
    <row r="34" spans="1:20" ht="15.75" thickBot="1" x14ac:dyDescent="0.3">
      <c r="A34" s="9" t="str">
        <f>A6</f>
        <v>Kurutma Kapasitesi</v>
      </c>
      <c r="B34" s="5" t="str">
        <f>A35</f>
        <v>Bosch</v>
      </c>
      <c r="C34" s="6" t="str">
        <f>A36</f>
        <v>Electrolux</v>
      </c>
      <c r="D34" s="6" t="str">
        <f>A37</f>
        <v>Beko</v>
      </c>
      <c r="E34" s="7" t="str">
        <f>A38</f>
        <v>Siemens</v>
      </c>
      <c r="J34" s="9" t="s">
        <v>25</v>
      </c>
      <c r="K34" s="48" t="s">
        <v>29</v>
      </c>
      <c r="L34" s="48" t="s">
        <v>30</v>
      </c>
      <c r="M34" s="48" t="s">
        <v>31</v>
      </c>
      <c r="N34" s="49" t="s">
        <v>32</v>
      </c>
      <c r="O34" s="23" t="s">
        <v>1</v>
      </c>
      <c r="P34" s="55" t="s">
        <v>2</v>
      </c>
      <c r="Q34" s="55" t="s">
        <v>3</v>
      </c>
      <c r="S34" s="64" t="s">
        <v>13</v>
      </c>
      <c r="T34" s="61">
        <v>4</v>
      </c>
    </row>
    <row r="35" spans="1:20" ht="15.75" thickBot="1" x14ac:dyDescent="0.3">
      <c r="A35" s="2" t="s">
        <v>29</v>
      </c>
      <c r="B35" s="10">
        <v>1</v>
      </c>
      <c r="C35" s="17">
        <v>1</v>
      </c>
      <c r="D35" s="17">
        <v>8</v>
      </c>
      <c r="E35" s="18">
        <v>8</v>
      </c>
      <c r="J35" s="2" t="s">
        <v>29</v>
      </c>
      <c r="K35" s="24">
        <f>B35/SUM(B$35:B$38)</f>
        <v>0.44444444444444442</v>
      </c>
      <c r="L35" s="24">
        <f t="shared" ref="L35:L38" si="53">C35/SUM(C$35:C$38)</f>
        <v>0.44444444444444442</v>
      </c>
      <c r="M35" s="24">
        <f t="shared" ref="M35:M38" si="54">D35/SUM(D$35:D$38)</f>
        <v>0.44444444444444442</v>
      </c>
      <c r="N35" s="50">
        <f t="shared" ref="N35:N38" si="55">E35/SUM(E$35:E$38)</f>
        <v>0.44444444444444442</v>
      </c>
      <c r="O35" s="30">
        <f>AVERAGE(K35:N35)</f>
        <v>0.44444444444444442</v>
      </c>
      <c r="P35" s="59" cm="1">
        <f t="array" ref="P35">MMULT(B35:E35,$O$35:$O$38)</f>
        <v>1.7777777777777777</v>
      </c>
      <c r="Q35" s="56">
        <f t="shared" ref="Q35:Q38" si="56">P35/O35</f>
        <v>4</v>
      </c>
      <c r="S35" s="64" t="s">
        <v>14</v>
      </c>
      <c r="T35" s="62">
        <v>0.89</v>
      </c>
    </row>
    <row r="36" spans="1:20" ht="15.75" thickBot="1" x14ac:dyDescent="0.3">
      <c r="A36" s="3" t="s">
        <v>30</v>
      </c>
      <c r="B36" s="11">
        <f>1/C35</f>
        <v>1</v>
      </c>
      <c r="C36" s="12">
        <v>1</v>
      </c>
      <c r="D36" s="19">
        <v>8</v>
      </c>
      <c r="E36" s="20">
        <v>8</v>
      </c>
      <c r="J36" s="3" t="s">
        <v>30</v>
      </c>
      <c r="K36" s="24">
        <f t="shared" ref="K36:K38" si="57">B36/SUM(B$35:B$38)</f>
        <v>0.44444444444444442</v>
      </c>
      <c r="L36" s="24">
        <f t="shared" si="53"/>
        <v>0.44444444444444442</v>
      </c>
      <c r="M36" s="24">
        <f t="shared" si="54"/>
        <v>0.44444444444444442</v>
      </c>
      <c r="N36" s="50">
        <f t="shared" si="55"/>
        <v>0.44444444444444442</v>
      </c>
      <c r="O36" s="28">
        <f t="shared" ref="O36:O38" si="58">AVERAGE(K36:N36)</f>
        <v>0.44444444444444442</v>
      </c>
      <c r="P36" s="57" cm="1">
        <f t="array" ref="P36">MMULT(B36:E36,$O$35:$O$38)</f>
        <v>1.7777777777777777</v>
      </c>
      <c r="Q36" s="56">
        <f t="shared" si="56"/>
        <v>4</v>
      </c>
      <c r="S36" s="60" t="s">
        <v>15</v>
      </c>
      <c r="T36" s="63">
        <f>AVERAGE(Q35:Q38)</f>
        <v>4</v>
      </c>
    </row>
    <row r="37" spans="1:20" ht="15.75" thickBot="1" x14ac:dyDescent="0.3">
      <c r="A37" s="3" t="s">
        <v>31</v>
      </c>
      <c r="B37" s="11">
        <f>1/D35</f>
        <v>0.125</v>
      </c>
      <c r="C37" s="13">
        <f>1/D36</f>
        <v>0.125</v>
      </c>
      <c r="D37" s="12">
        <v>1</v>
      </c>
      <c r="E37" s="20">
        <v>1</v>
      </c>
      <c r="J37" s="3" t="s">
        <v>31</v>
      </c>
      <c r="K37" s="24">
        <f t="shared" si="57"/>
        <v>5.5555555555555552E-2</v>
      </c>
      <c r="L37" s="24">
        <f t="shared" si="53"/>
        <v>5.5555555555555552E-2</v>
      </c>
      <c r="M37" s="24">
        <f t="shared" si="54"/>
        <v>5.5555555555555552E-2</v>
      </c>
      <c r="N37" s="50">
        <f t="shared" si="55"/>
        <v>5.5555555555555552E-2</v>
      </c>
      <c r="O37" s="28">
        <f t="shared" si="58"/>
        <v>5.5555555555555552E-2</v>
      </c>
      <c r="P37" s="57" cm="1">
        <f t="array" ref="P37">MMULT(B37:E37,$O$35:$O$38)</f>
        <v>0.22222222222222221</v>
      </c>
      <c r="Q37" s="56">
        <f t="shared" si="56"/>
        <v>4</v>
      </c>
      <c r="S37" s="65" t="s">
        <v>16</v>
      </c>
      <c r="T37" s="63">
        <f>(T36-T34)/(T34-1)</f>
        <v>0</v>
      </c>
    </row>
    <row r="38" spans="1:20" ht="15.75" thickBot="1" x14ac:dyDescent="0.3">
      <c r="A38" s="4" t="s">
        <v>32</v>
      </c>
      <c r="B38" s="14">
        <f>1/E35</f>
        <v>0.125</v>
      </c>
      <c r="C38" s="15">
        <f>1/E36</f>
        <v>0.125</v>
      </c>
      <c r="D38" s="15">
        <f>1/E37</f>
        <v>1</v>
      </c>
      <c r="E38" s="16">
        <v>1</v>
      </c>
      <c r="J38" s="4" t="s">
        <v>32</v>
      </c>
      <c r="K38" s="51">
        <f t="shared" si="57"/>
        <v>5.5555555555555552E-2</v>
      </c>
      <c r="L38" s="51">
        <f t="shared" si="53"/>
        <v>5.5555555555555552E-2</v>
      </c>
      <c r="M38" s="51">
        <f t="shared" si="54"/>
        <v>5.5555555555555552E-2</v>
      </c>
      <c r="N38" s="52">
        <f t="shared" si="55"/>
        <v>5.5555555555555552E-2</v>
      </c>
      <c r="O38" s="29">
        <f t="shared" si="58"/>
        <v>5.5555555555555552E-2</v>
      </c>
      <c r="P38" s="58" cm="1">
        <f t="array" ref="P38">MMULT(B38:E38,$O$35:$O$38)</f>
        <v>0.22222222222222221</v>
      </c>
      <c r="Q38" s="56">
        <f t="shared" si="56"/>
        <v>4</v>
      </c>
      <c r="S38" s="66" t="s">
        <v>17</v>
      </c>
      <c r="T38" s="67">
        <f>T37/T35</f>
        <v>0</v>
      </c>
    </row>
    <row r="39" spans="1:20" ht="15.75" thickBot="1" x14ac:dyDescent="0.3">
      <c r="K39" s="54">
        <f>SUM(K35:K38)</f>
        <v>1</v>
      </c>
      <c r="L39" s="54">
        <f t="shared" ref="L39" si="59">SUM(L35:L38)</f>
        <v>1</v>
      </c>
      <c r="M39" s="54">
        <f t="shared" ref="M39" si="60">SUM(M35:M38)</f>
        <v>1</v>
      </c>
      <c r="N39" s="54">
        <f t="shared" ref="N39" si="61">SUM(N35:N38)</f>
        <v>1</v>
      </c>
      <c r="S39"/>
      <c r="T39"/>
    </row>
    <row r="40" spans="1:20" ht="15.75" thickBot="1" x14ac:dyDescent="0.3">
      <c r="A40" s="9" t="str">
        <f>A7</f>
        <v>Garanti Tipi</v>
      </c>
      <c r="B40" s="5" t="str">
        <f>A41</f>
        <v>Bosch</v>
      </c>
      <c r="C40" s="6" t="str">
        <f>A42</f>
        <v>Electrolux</v>
      </c>
      <c r="D40" s="6" t="str">
        <f>A43</f>
        <v>Beko</v>
      </c>
      <c r="E40" s="7" t="str">
        <f>A44</f>
        <v>Siemens</v>
      </c>
      <c r="J40" s="9" t="s">
        <v>26</v>
      </c>
      <c r="K40" s="48" t="s">
        <v>29</v>
      </c>
      <c r="L40" s="48" t="s">
        <v>30</v>
      </c>
      <c r="M40" s="48" t="s">
        <v>31</v>
      </c>
      <c r="N40" s="49" t="s">
        <v>32</v>
      </c>
      <c r="O40" s="23" t="s">
        <v>1</v>
      </c>
      <c r="P40" s="55" t="s">
        <v>2</v>
      </c>
      <c r="Q40" s="55" t="s">
        <v>3</v>
      </c>
      <c r="S40" s="64" t="s">
        <v>13</v>
      </c>
      <c r="T40" s="61">
        <v>4</v>
      </c>
    </row>
    <row r="41" spans="1:20" ht="15.75" thickBot="1" x14ac:dyDescent="0.3">
      <c r="A41" s="2" t="s">
        <v>29</v>
      </c>
      <c r="B41" s="10">
        <v>1</v>
      </c>
      <c r="C41" s="17">
        <v>1</v>
      </c>
      <c r="D41" s="17">
        <v>1</v>
      </c>
      <c r="E41" s="18">
        <v>1</v>
      </c>
      <c r="J41" s="2" t="s">
        <v>29</v>
      </c>
      <c r="K41" s="24">
        <f>B41/SUM(B$41:B$44)</f>
        <v>0.25</v>
      </c>
      <c r="L41" s="24">
        <f t="shared" ref="L41:L44" si="62">C41/SUM(C$41:C$44)</f>
        <v>0.25</v>
      </c>
      <c r="M41" s="24">
        <f t="shared" ref="M41:M44" si="63">D41/SUM(D$41:D$44)</f>
        <v>0.25</v>
      </c>
      <c r="N41" s="50">
        <f t="shared" ref="N41:N44" si="64">E41/SUM(E$41:E$44)</f>
        <v>0.25</v>
      </c>
      <c r="O41" s="30">
        <f>AVERAGE(K41:N41)</f>
        <v>0.25</v>
      </c>
      <c r="P41" s="59" cm="1">
        <f t="array" ref="P41">MMULT(B41:E41,$O$41:$O$44)</f>
        <v>1</v>
      </c>
      <c r="Q41" s="56">
        <f t="shared" ref="Q41:Q44" si="65">P41/O41</f>
        <v>4</v>
      </c>
      <c r="S41" s="64" t="s">
        <v>14</v>
      </c>
      <c r="T41" s="62">
        <v>0.89</v>
      </c>
    </row>
    <row r="42" spans="1:20" ht="15.75" thickBot="1" x14ac:dyDescent="0.3">
      <c r="A42" s="3" t="s">
        <v>30</v>
      </c>
      <c r="B42" s="11">
        <f>1/C41</f>
        <v>1</v>
      </c>
      <c r="C42" s="12">
        <v>1</v>
      </c>
      <c r="D42" s="19">
        <v>1</v>
      </c>
      <c r="E42" s="20">
        <v>1</v>
      </c>
      <c r="J42" s="3" t="s">
        <v>30</v>
      </c>
      <c r="K42" s="24">
        <f t="shared" ref="K42:K44" si="66">B42/SUM(B$41:B$44)</f>
        <v>0.25</v>
      </c>
      <c r="L42" s="24">
        <f t="shared" si="62"/>
        <v>0.25</v>
      </c>
      <c r="M42" s="24">
        <f t="shared" si="63"/>
        <v>0.25</v>
      </c>
      <c r="N42" s="50">
        <f t="shared" si="64"/>
        <v>0.25</v>
      </c>
      <c r="O42" s="28">
        <f t="shared" ref="O42:O44" si="67">AVERAGE(K42:N42)</f>
        <v>0.25</v>
      </c>
      <c r="P42" s="57" cm="1">
        <f t="array" ref="P42">MMULT(B42:E42,$O$41:$O$44)</f>
        <v>1</v>
      </c>
      <c r="Q42" s="56">
        <f t="shared" si="65"/>
        <v>4</v>
      </c>
      <c r="S42" s="60" t="s">
        <v>15</v>
      </c>
      <c r="T42" s="63">
        <f>AVERAGE(Q41:Q44)</f>
        <v>4</v>
      </c>
    </row>
    <row r="43" spans="1:20" ht="15.75" thickBot="1" x14ac:dyDescent="0.3">
      <c r="A43" s="3" t="s">
        <v>31</v>
      </c>
      <c r="B43" s="11">
        <f>1/D41</f>
        <v>1</v>
      </c>
      <c r="C43" s="13">
        <f>1/D42</f>
        <v>1</v>
      </c>
      <c r="D43" s="12">
        <v>1</v>
      </c>
      <c r="E43" s="20">
        <v>1</v>
      </c>
      <c r="J43" s="3" t="s">
        <v>31</v>
      </c>
      <c r="K43" s="24">
        <f t="shared" si="66"/>
        <v>0.25</v>
      </c>
      <c r="L43" s="24">
        <f t="shared" si="62"/>
        <v>0.25</v>
      </c>
      <c r="M43" s="24">
        <f t="shared" si="63"/>
        <v>0.25</v>
      </c>
      <c r="N43" s="50">
        <f t="shared" si="64"/>
        <v>0.25</v>
      </c>
      <c r="O43" s="28">
        <f t="shared" si="67"/>
        <v>0.25</v>
      </c>
      <c r="P43" s="57" cm="1">
        <f t="array" ref="P43">MMULT(B43:E43,$O$41:$O$44)</f>
        <v>1</v>
      </c>
      <c r="Q43" s="56">
        <f t="shared" si="65"/>
        <v>4</v>
      </c>
      <c r="S43" s="65" t="s">
        <v>16</v>
      </c>
      <c r="T43" s="63">
        <f>(T42-T40)/(T40-1)</f>
        <v>0</v>
      </c>
    </row>
    <row r="44" spans="1:20" ht="15.75" thickBot="1" x14ac:dyDescent="0.3">
      <c r="A44" s="4" t="s">
        <v>32</v>
      </c>
      <c r="B44" s="14">
        <f>1/E41</f>
        <v>1</v>
      </c>
      <c r="C44" s="15">
        <f>1/E42</f>
        <v>1</v>
      </c>
      <c r="D44" s="15">
        <f>1/E43</f>
        <v>1</v>
      </c>
      <c r="E44" s="16">
        <v>1</v>
      </c>
      <c r="J44" s="4" t="s">
        <v>32</v>
      </c>
      <c r="K44" s="51">
        <f t="shared" si="66"/>
        <v>0.25</v>
      </c>
      <c r="L44" s="51">
        <f t="shared" si="62"/>
        <v>0.25</v>
      </c>
      <c r="M44" s="51">
        <f t="shared" si="63"/>
        <v>0.25</v>
      </c>
      <c r="N44" s="52">
        <f t="shared" si="64"/>
        <v>0.25</v>
      </c>
      <c r="O44" s="29">
        <f t="shared" si="67"/>
        <v>0.25</v>
      </c>
      <c r="P44" s="58" cm="1">
        <f t="array" ref="P44">MMULT(B44:E44,$O$41:$O$44)</f>
        <v>1</v>
      </c>
      <c r="Q44" s="56">
        <f t="shared" si="65"/>
        <v>4</v>
      </c>
      <c r="S44" s="66" t="s">
        <v>17</v>
      </c>
      <c r="T44" s="67">
        <f>T43/T41</f>
        <v>0</v>
      </c>
    </row>
    <row r="45" spans="1:20" ht="15.75" thickBot="1" x14ac:dyDescent="0.3">
      <c r="K45" s="54">
        <f>SUM(K41:K44)</f>
        <v>1</v>
      </c>
      <c r="L45" s="54">
        <f t="shared" ref="L45" si="68">SUM(L41:L44)</f>
        <v>1</v>
      </c>
      <c r="M45" s="54">
        <f t="shared" ref="M45" si="69">SUM(M41:M44)</f>
        <v>1</v>
      </c>
      <c r="N45" s="54">
        <f t="shared" ref="N45" si="70">SUM(N41:N44)</f>
        <v>1</v>
      </c>
      <c r="S45"/>
      <c r="T45"/>
    </row>
    <row r="46" spans="1:20" ht="15.75" thickBot="1" x14ac:dyDescent="0.3">
      <c r="A46" s="9" t="str">
        <f>A8</f>
        <v>Boyut</v>
      </c>
      <c r="B46" s="5" t="str">
        <f>A47</f>
        <v>Bosch</v>
      </c>
      <c r="C46" s="6" t="str">
        <f>A48</f>
        <v>Electrolux</v>
      </c>
      <c r="D46" s="6" t="str">
        <f>A49</f>
        <v>Beko</v>
      </c>
      <c r="E46" s="7" t="str">
        <f>A50</f>
        <v>Siemens</v>
      </c>
      <c r="J46" s="9" t="s">
        <v>27</v>
      </c>
      <c r="K46" s="48" t="s">
        <v>29</v>
      </c>
      <c r="L46" s="48" t="s">
        <v>30</v>
      </c>
      <c r="M46" s="48" t="s">
        <v>31</v>
      </c>
      <c r="N46" s="49" t="s">
        <v>32</v>
      </c>
      <c r="O46" s="23" t="s">
        <v>1</v>
      </c>
      <c r="P46" s="55" t="s">
        <v>2</v>
      </c>
      <c r="Q46" s="55" t="s">
        <v>3</v>
      </c>
      <c r="S46" s="64" t="s">
        <v>13</v>
      </c>
      <c r="T46" s="61">
        <v>4</v>
      </c>
    </row>
    <row r="47" spans="1:20" ht="15.75" thickBot="1" x14ac:dyDescent="0.3">
      <c r="A47" s="2" t="s">
        <v>29</v>
      </c>
      <c r="B47" s="10">
        <v>1</v>
      </c>
      <c r="C47" s="17">
        <v>1</v>
      </c>
      <c r="D47" s="17">
        <v>0.33333333333333331</v>
      </c>
      <c r="E47" s="18">
        <v>0.2</v>
      </c>
      <c r="J47" s="2" t="s">
        <v>29</v>
      </c>
      <c r="K47" s="24">
        <f>B47/SUM(B$47:B$50)</f>
        <v>0.1</v>
      </c>
      <c r="L47" s="24">
        <f t="shared" ref="L47:L50" si="71">C47/SUM(C$47:C$50)</f>
        <v>0.1</v>
      </c>
      <c r="M47" s="24">
        <f t="shared" ref="M47:M50" si="72">D47/SUM(D$47:D$50)</f>
        <v>7.1428571428571438E-2</v>
      </c>
      <c r="N47" s="50">
        <f t="shared" ref="N47:N50" si="73">E47/SUM(E$47:E$50)</f>
        <v>0.11538461538461539</v>
      </c>
      <c r="O47" s="30">
        <f>AVERAGE(K47:N47)</f>
        <v>9.6703296703296721E-2</v>
      </c>
      <c r="P47" s="59" cm="1">
        <f t="array" ref="P47">MMULT(B47:E47,$O$47:$O$50)</f>
        <v>0.38827838827838829</v>
      </c>
      <c r="Q47" s="56">
        <f t="shared" ref="Q47:Q50" si="74">P47/O47</f>
        <v>4.0151515151515147</v>
      </c>
      <c r="S47" s="64" t="s">
        <v>14</v>
      </c>
      <c r="T47" s="62">
        <v>0.89</v>
      </c>
    </row>
    <row r="48" spans="1:20" ht="15.75" thickBot="1" x14ac:dyDescent="0.3">
      <c r="A48" s="3" t="s">
        <v>30</v>
      </c>
      <c r="B48" s="11">
        <f>1/C47</f>
        <v>1</v>
      </c>
      <c r="C48" s="12">
        <v>1</v>
      </c>
      <c r="D48" s="19">
        <v>0.33333333333333331</v>
      </c>
      <c r="E48" s="20">
        <v>0.2</v>
      </c>
      <c r="J48" s="3" t="s">
        <v>30</v>
      </c>
      <c r="K48" s="24">
        <f t="shared" ref="K48:K50" si="75">B48/SUM(B$47:B$50)</f>
        <v>0.1</v>
      </c>
      <c r="L48" s="24">
        <f t="shared" si="71"/>
        <v>0.1</v>
      </c>
      <c r="M48" s="24">
        <f t="shared" si="72"/>
        <v>7.1428571428571438E-2</v>
      </c>
      <c r="N48" s="50">
        <f t="shared" si="73"/>
        <v>0.11538461538461539</v>
      </c>
      <c r="O48" s="28">
        <f t="shared" ref="O48:O50" si="76">AVERAGE(K48:N48)</f>
        <v>9.6703296703296721E-2</v>
      </c>
      <c r="P48" s="57" cm="1">
        <f t="array" ref="P48">MMULT(B48:E48,$O$47:$O$50)</f>
        <v>0.38827838827838829</v>
      </c>
      <c r="Q48" s="56">
        <f t="shared" si="74"/>
        <v>4.0151515151515147</v>
      </c>
      <c r="S48" s="60" t="s">
        <v>15</v>
      </c>
      <c r="T48" s="63">
        <f>AVERAGE(Q47:Q50)</f>
        <v>4.0435075603630235</v>
      </c>
    </row>
    <row r="49" spans="1:20" ht="15.75" thickBot="1" x14ac:dyDescent="0.3">
      <c r="A49" s="3" t="s">
        <v>31</v>
      </c>
      <c r="B49" s="11">
        <f>1/D47</f>
        <v>3</v>
      </c>
      <c r="C49" s="13">
        <f>1/D48</f>
        <v>3</v>
      </c>
      <c r="D49" s="12">
        <v>1</v>
      </c>
      <c r="E49" s="20">
        <v>0.33333333333333331</v>
      </c>
      <c r="J49" s="3" t="s">
        <v>31</v>
      </c>
      <c r="K49" s="24">
        <f t="shared" si="75"/>
        <v>0.3</v>
      </c>
      <c r="L49" s="24">
        <f t="shared" si="71"/>
        <v>0.3</v>
      </c>
      <c r="M49" s="24">
        <f t="shared" si="72"/>
        <v>0.2142857142857143</v>
      </c>
      <c r="N49" s="50">
        <f t="shared" si="73"/>
        <v>0.19230769230769229</v>
      </c>
      <c r="O49" s="28">
        <f t="shared" si="76"/>
        <v>0.25164835164835164</v>
      </c>
      <c r="P49" s="57" cm="1">
        <f t="array" ref="P49">MMULT(B49:E49,$O$47:$O$50)</f>
        <v>1.016849816849817</v>
      </c>
      <c r="Q49" s="56">
        <f t="shared" si="74"/>
        <v>4.0407569141193607</v>
      </c>
      <c r="S49" s="65" t="s">
        <v>16</v>
      </c>
      <c r="T49" s="63">
        <f>(T48-T46)/(T46-1)</f>
        <v>1.4502520121007834E-2</v>
      </c>
    </row>
    <row r="50" spans="1:20" ht="15.75" thickBot="1" x14ac:dyDescent="0.3">
      <c r="A50" s="4" t="s">
        <v>32</v>
      </c>
      <c r="B50" s="14">
        <f>1/E47</f>
        <v>5</v>
      </c>
      <c r="C50" s="15">
        <f>1/E48</f>
        <v>5</v>
      </c>
      <c r="D50" s="15">
        <f>1/E49</f>
        <v>3</v>
      </c>
      <c r="E50" s="16">
        <v>1</v>
      </c>
      <c r="J50" s="4" t="s">
        <v>32</v>
      </c>
      <c r="K50" s="51">
        <f t="shared" si="75"/>
        <v>0.5</v>
      </c>
      <c r="L50" s="51">
        <f t="shared" si="71"/>
        <v>0.5</v>
      </c>
      <c r="M50" s="51">
        <f t="shared" si="72"/>
        <v>0.6428571428571429</v>
      </c>
      <c r="N50" s="52">
        <f t="shared" si="73"/>
        <v>0.57692307692307687</v>
      </c>
      <c r="O50" s="29">
        <f t="shared" si="76"/>
        <v>0.55494505494505497</v>
      </c>
      <c r="P50" s="58" cm="1">
        <f t="array" ref="P50">MMULT(B50:E50,$O$47:$O$50)</f>
        <v>2.2769230769230768</v>
      </c>
      <c r="Q50" s="56">
        <f t="shared" si="74"/>
        <v>4.1029702970297022</v>
      </c>
      <c r="S50" s="66" t="s">
        <v>17</v>
      </c>
      <c r="T50" s="67">
        <f>T49/T47</f>
        <v>1.6294966428098689E-2</v>
      </c>
    </row>
    <row r="51" spans="1:20" x14ac:dyDescent="0.25">
      <c r="K51" s="54">
        <f>SUM(K47:K50)</f>
        <v>1</v>
      </c>
      <c r="L51" s="54">
        <f t="shared" ref="L51" si="77">SUM(L47:L50)</f>
        <v>1</v>
      </c>
      <c r="M51" s="54">
        <f t="shared" ref="M51" si="78">SUM(M47:M50)</f>
        <v>1</v>
      </c>
      <c r="N51" s="54">
        <f t="shared" ref="N51" si="79">SUM(N47:N50)</f>
        <v>1</v>
      </c>
    </row>
  </sheetData>
  <mergeCells count="10">
    <mergeCell ref="G11:G12"/>
    <mergeCell ref="G13:G14"/>
    <mergeCell ref="G15:G16"/>
    <mergeCell ref="G17:G18"/>
    <mergeCell ref="G19:G20"/>
    <mergeCell ref="H11:H12"/>
    <mergeCell ref="H13:H14"/>
    <mergeCell ref="H15:H16"/>
    <mergeCell ref="H17:H18"/>
    <mergeCell ref="H19:H20"/>
  </mergeCells>
  <phoneticPr fontId="8" type="noConversion"/>
  <conditionalFormatting sqref="O11:O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:O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:O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9:O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5:O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1:O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:O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</dc:creator>
  <cp:lastModifiedBy>LENOVO</cp:lastModifiedBy>
  <dcterms:created xsi:type="dcterms:W3CDTF">2015-06-05T18:19:34Z</dcterms:created>
  <dcterms:modified xsi:type="dcterms:W3CDTF">2024-12-31T16:37:46Z</dcterms:modified>
</cp:coreProperties>
</file>