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selcan\Desktop\DR-EMRE-TEKIN-\BORSA-ISTANBUL-ORNEK-BWM-FUCOM\"/>
    </mc:Choice>
  </mc:AlternateContent>
  <xr:revisionPtr revIDLastSave="0" documentId="8_{C5DA141E-79FF-8644-84DA-EC77AFCC74E6}" xr6:coauthVersionLast="47" xr6:coauthVersionMax="47" xr10:uidLastSave="{00000000-0000-0000-0000-000000000000}"/>
  <bookViews>
    <workbookView xWindow="0" yWindow="0" windowWidth="23040" windowHeight="9072" activeTab="7" xr2:uid="{00000000-000D-0000-FFFF-FFFF00000000}"/>
  </bookViews>
  <sheets>
    <sheet name="Instruction" sheetId="21" r:id="rId1"/>
    <sheet name="Example" sheetId="22" r:id="rId2"/>
    <sheet name="C=3" sheetId="20" state="hidden" r:id="rId3"/>
    <sheet name="C=4" sheetId="19" state="hidden" r:id="rId4"/>
    <sheet name="C=5" sheetId="18" state="hidden" r:id="rId5"/>
    <sheet name="C=6" sheetId="17" state="hidden" r:id="rId6"/>
    <sheet name="C=7" sheetId="16" state="hidden" r:id="rId7"/>
    <sheet name="C=8" sheetId="15" r:id="rId8"/>
    <sheet name="C=9" sheetId="7" state="hidden" r:id="rId9"/>
    <sheet name="C&gt;9" sheetId="23" state="hidden" r:id="rId10"/>
  </sheets>
  <definedNames>
    <definedName name="_xlnm._FilterDatabase" localSheetId="2" hidden="1">'C=3'!$A$5:$B$5</definedName>
    <definedName name="_xlnm._FilterDatabase" localSheetId="3" hidden="1">'C=4'!$B$5:$C$5</definedName>
    <definedName name="_xlnm._FilterDatabase" localSheetId="4" hidden="1">'C=5'!$B$5:$C$5</definedName>
    <definedName name="_xlnm._FilterDatabase" localSheetId="5" hidden="1">'C=6'!$B$5:$C$5</definedName>
    <definedName name="_xlnm._FilterDatabase" localSheetId="6" hidden="1">'C=7'!$B$5:$C$5</definedName>
    <definedName name="_xlnm._FilterDatabase" localSheetId="7" hidden="1">'C=8'!$L$11:$M$11</definedName>
    <definedName name="_xlnm._FilterDatabase" localSheetId="8" hidden="1">'C=9'!$B$5:$C$5</definedName>
    <definedName name="_xlnm._FilterDatabase" localSheetId="0" hidden="1">Example!$A$11:$B$11</definedName>
    <definedName name="solver_adj" localSheetId="2" hidden="1">'C=3'!$B$18:$D$18,'C=3'!$B$20</definedName>
    <definedName name="solver_adj" localSheetId="3" hidden="1">'C=4'!$C$19:$F$19,'C=4'!$C$21</definedName>
    <definedName name="solver_adj" localSheetId="4" hidden="1">'C=5'!$C$20:$G$20,'C=5'!$C$22</definedName>
    <definedName name="solver_adj" localSheetId="5" hidden="1">'C=6'!$C$21:$H$21,'C=6'!$C$23</definedName>
    <definedName name="solver_adj" localSheetId="6" hidden="1">'C=7'!$C$22:$I$22,'C=7'!$C$24</definedName>
    <definedName name="solver_adj" localSheetId="7" hidden="1">'C=8'!$C$23:$J$23,'C=8'!$C$25</definedName>
    <definedName name="solver_adj" localSheetId="8" hidden="1">'C=9'!$C$24:$K$24,'C=9'!$C$26</definedName>
    <definedName name="solver_adj" localSheetId="1" hidden="1">Example!$B$26:$F$26,Example!$B$28</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1" hidden="1">0.0001</definedName>
    <definedName name="solver_cvg" localSheetId="0" hidden="1">0.0001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1" hidden="1">2</definedName>
    <definedName name="solver_drv" localSheetId="0" hidden="1">1</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2</definedName>
    <definedName name="solver_eng" localSheetId="1" hidden="1">2</definedName>
    <definedName name="solver_eng" localSheetId="0" hidden="1">2</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1" hidden="1">1</definedName>
    <definedName name="solver_est" localSheetId="0" hidden="1">1</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1" hidden="1">2147483647</definedName>
    <definedName name="solver_itr" localSheetId="0" hidden="1">2147483647</definedName>
    <definedName name="solver_lhs1" localSheetId="2" hidden="1">'C=3'!$B$18:$D$18</definedName>
    <definedName name="solver_lhs1" localSheetId="3" hidden="1">'C=4'!$C$19:$F$19</definedName>
    <definedName name="solver_lhs1" localSheetId="4" hidden="1">'C=5'!$C$20:$G$20</definedName>
    <definedName name="solver_lhs1" localSheetId="5" hidden="1">'C=6'!$C$21:$H$21</definedName>
    <definedName name="solver_lhs1" localSheetId="6" hidden="1">'C=7'!$C$22:$I$22</definedName>
    <definedName name="solver_lhs1" localSheetId="7" hidden="1">'C=8'!$C$23:$J$23</definedName>
    <definedName name="solver_lhs1" localSheetId="8" hidden="1">'C=9'!$C$24:$K$24</definedName>
    <definedName name="solver_lhs1" localSheetId="1" hidden="1">Example!$B$32</definedName>
    <definedName name="solver_lhs1" localSheetId="0" hidden="1">Instruction!$B$37:$F$38</definedName>
    <definedName name="solver_lhs2" localSheetId="2" hidden="1">'C=3'!$B$24</definedName>
    <definedName name="solver_lhs2" localSheetId="3" hidden="1">'C=4'!$C$25</definedName>
    <definedName name="solver_lhs2" localSheetId="4" hidden="1">'C=5'!$C$26</definedName>
    <definedName name="solver_lhs2" localSheetId="5" hidden="1">'C=6'!$C$27</definedName>
    <definedName name="solver_lhs2" localSheetId="6" hidden="1">'C=7'!$C$28</definedName>
    <definedName name="solver_lhs2" localSheetId="7" hidden="1">'C=8'!$C$29</definedName>
    <definedName name="solver_lhs2" localSheetId="8" hidden="1">'C=9'!$C$30</definedName>
    <definedName name="solver_lhs2" localSheetId="1" hidden="1">Example!$B$34:$F$35</definedName>
    <definedName name="solver_lhs2" localSheetId="0" hidden="1">Instruction!$B$37:$F$38</definedName>
    <definedName name="solver_lhs3" localSheetId="2" hidden="1">'C=3'!$B$26:$D$27</definedName>
    <definedName name="solver_lhs3" localSheetId="3" hidden="1">'C=4'!$C$27:$F$28</definedName>
    <definedName name="solver_lhs3" localSheetId="4" hidden="1">'C=5'!$C$28:$G$29</definedName>
    <definedName name="solver_lhs3" localSheetId="5" hidden="1">'C=6'!$C$29:$H$30</definedName>
    <definedName name="solver_lhs3" localSheetId="6" hidden="1">'C=7'!$C$30:$I$31</definedName>
    <definedName name="solver_lhs3" localSheetId="7" hidden="1">'C=8'!$C$31:$J$32</definedName>
    <definedName name="solver_lhs3" localSheetId="8" hidden="1">'C=9'!$C$32:$K$33</definedName>
    <definedName name="solver_lhs3" localSheetId="1" hidden="1">Example!$B$37:$F$38</definedName>
    <definedName name="solver_lhs3" localSheetId="0" hidden="1">Instruction!$B$37:$F$38</definedName>
    <definedName name="solver_lhs4" localSheetId="2" hidden="1">'C=3'!$B$29:$D$30</definedName>
    <definedName name="solver_lhs4" localSheetId="3" hidden="1">'C=4'!$C$30:$F$31</definedName>
    <definedName name="solver_lhs4" localSheetId="4" hidden="1">'C=5'!$C$31:$G$32</definedName>
    <definedName name="solver_lhs4" localSheetId="5" hidden="1">'C=6'!$C$32:$H$33</definedName>
    <definedName name="solver_lhs4" localSheetId="6" hidden="1">'C=7'!$C$33:$I$34</definedName>
    <definedName name="solver_lhs4" localSheetId="7" hidden="1">'C=8'!$C$34:$J$35</definedName>
    <definedName name="solver_lhs4" localSheetId="8" hidden="1">'C=9'!$C$35:$K$36</definedName>
    <definedName name="solver_lhs4" localSheetId="0" hidden="1">Instruction!$B$37:$F$38</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1" hidden="1">2147483647</definedName>
    <definedName name="solver_mip" localSheetId="0" hidden="1">2147483647</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1" hidden="1">30</definedName>
    <definedName name="solver_mni" localSheetId="0" hidden="1">30</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1" hidden="1">0.075</definedName>
    <definedName name="solver_mrt" localSheetId="0" hidden="1">0.075</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1" hidden="1">2</definedName>
    <definedName name="solver_msl" localSheetId="0" hidden="1">2</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1" hidden="1">1</definedName>
    <definedName name="solver_neg" localSheetId="0" hidden="1">1</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1" hidden="1">2147483647</definedName>
    <definedName name="solver_nod" localSheetId="0" hidden="1">2147483647</definedName>
    <definedName name="solver_num" localSheetId="2" hidden="1">4</definedName>
    <definedName name="solver_num" localSheetId="3" hidden="1">4</definedName>
    <definedName name="solver_num" localSheetId="4" hidden="1">4</definedName>
    <definedName name="solver_num" localSheetId="5" hidden="1">4</definedName>
    <definedName name="solver_num" localSheetId="6" hidden="1">4</definedName>
    <definedName name="solver_num" localSheetId="7" hidden="1">4</definedName>
    <definedName name="solver_num" localSheetId="8" hidden="1">4</definedName>
    <definedName name="solver_num" localSheetId="1" hidden="1">3</definedName>
    <definedName name="solver_num" localSheetId="0" hidden="1">0</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1" hidden="1">1</definedName>
    <definedName name="solver_nwt" localSheetId="0" hidden="1">1</definedName>
    <definedName name="solver_opt" localSheetId="2" hidden="1">'C=3'!$B$20</definedName>
    <definedName name="solver_opt" localSheetId="3" hidden="1">'C=4'!$C$21</definedName>
    <definedName name="solver_opt" localSheetId="4" hidden="1">'C=5'!$C$22</definedName>
    <definedName name="solver_opt" localSheetId="5" hidden="1">'C=6'!$C$23</definedName>
    <definedName name="solver_opt" localSheetId="6" hidden="1">'C=7'!$C$24</definedName>
    <definedName name="solver_opt" localSheetId="7" hidden="1">'C=8'!$C$25</definedName>
    <definedName name="solver_opt" localSheetId="8" hidden="1">'C=9'!$C$26</definedName>
    <definedName name="solver_opt" localSheetId="1" hidden="1">Example!$B$28</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1" hidden="1">0.000001</definedName>
    <definedName name="solver_pre" localSheetId="0" hidden="1">0.000001</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bv" localSheetId="8" hidden="1">2</definedName>
    <definedName name="solver_rbv" localSheetId="1" hidden="1">2</definedName>
    <definedName name="solver_rbv" localSheetId="0" hidden="1">2</definedName>
    <definedName name="solver_rel1" localSheetId="2" hidden="1">3</definedName>
    <definedName name="solver_rel1" localSheetId="3"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1" localSheetId="8" hidden="1">3</definedName>
    <definedName name="solver_rel1" localSheetId="1" hidden="1">2</definedName>
    <definedName name="solver_rel1" localSheetId="0" hidden="1">1</definedName>
    <definedName name="solver_rel2" localSheetId="2" hidden="1">2</definedName>
    <definedName name="solver_rel2" localSheetId="3" hidden="1">2</definedName>
    <definedName name="solver_rel2" localSheetId="4" hidden="1">2</definedName>
    <definedName name="solver_rel2" localSheetId="5" hidden="1">2</definedName>
    <definedName name="solver_rel2" localSheetId="6" hidden="1">2</definedName>
    <definedName name="solver_rel2" localSheetId="7" hidden="1">2</definedName>
    <definedName name="solver_rel2" localSheetId="8" hidden="1">2</definedName>
    <definedName name="solver_rel2" localSheetId="1" hidden="1">1</definedName>
    <definedName name="solver_rel2" localSheetId="0"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3" localSheetId="8" hidden="1">1</definedName>
    <definedName name="solver_rel3" localSheetId="1" hidden="1">1</definedName>
    <definedName name="solver_rel3" localSheetId="0" hidden="1">1</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1</definedName>
    <definedName name="solver_rel4" localSheetId="7" hidden="1">1</definedName>
    <definedName name="solver_rel4" localSheetId="8" hidden="1">1</definedName>
    <definedName name="solver_rel4" localSheetId="0" hidden="1">1</definedName>
    <definedName name="solver_rhs1" localSheetId="2" hidden="1">0</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8" hidden="1">0</definedName>
    <definedName name="solver_rhs1" localSheetId="1" hidden="1">1</definedName>
    <definedName name="solver_rhs1" localSheetId="0" hidden="1">Instruction!$B$28</definedName>
    <definedName name="solver_rhs2" localSheetId="2" hidden="1">1</definedName>
    <definedName name="solver_rhs2" localSheetId="3" hidden="1">1</definedName>
    <definedName name="solver_rhs2" localSheetId="4" hidden="1">1</definedName>
    <definedName name="solver_rhs2" localSheetId="5" hidden="1">1</definedName>
    <definedName name="solver_rhs2" localSheetId="6" hidden="1">1</definedName>
    <definedName name="solver_rhs2" localSheetId="7" hidden="1">1</definedName>
    <definedName name="solver_rhs2" localSheetId="8" hidden="1">1</definedName>
    <definedName name="solver_rhs2" localSheetId="1" hidden="1">Example!$B$28</definedName>
    <definedName name="solver_rhs2" localSheetId="0" hidden="1">Instruction!$B$28</definedName>
    <definedName name="solver_rhs3" localSheetId="2" hidden="1">'C=3'!$B$20</definedName>
    <definedName name="solver_rhs3" localSheetId="3" hidden="1">'C=4'!$C$21</definedName>
    <definedName name="solver_rhs3" localSheetId="4" hidden="1">'C=5'!$C$22</definedName>
    <definedName name="solver_rhs3" localSheetId="5" hidden="1">'C=6'!$C$23</definedName>
    <definedName name="solver_rhs3" localSheetId="6" hidden="1">'C=7'!$C$24</definedName>
    <definedName name="solver_rhs3" localSheetId="7" hidden="1">'C=8'!$C$25</definedName>
    <definedName name="solver_rhs3" localSheetId="8" hidden="1">'C=9'!$C$26</definedName>
    <definedName name="solver_rhs3" localSheetId="1" hidden="1">Example!$B$28</definedName>
    <definedName name="solver_rhs3" localSheetId="0" hidden="1">Instruction!$B$28</definedName>
    <definedName name="solver_rhs4" localSheetId="2" hidden="1">'C=3'!$B$20</definedName>
    <definedName name="solver_rhs4" localSheetId="3" hidden="1">'C=4'!$C$21</definedName>
    <definedName name="solver_rhs4" localSheetId="4" hidden="1">'C=5'!$C$22</definedName>
    <definedName name="solver_rhs4" localSheetId="5" hidden="1">'C=6'!$C$23</definedName>
    <definedName name="solver_rhs4" localSheetId="6" hidden="1">'C=7'!$C$24</definedName>
    <definedName name="solver_rhs4" localSheetId="7" hidden="1">'C=8'!$C$25</definedName>
    <definedName name="solver_rhs4" localSheetId="8" hidden="1">'C=9'!$C$26</definedName>
    <definedName name="solver_rhs4" localSheetId="0" hidden="1">Instruction!$B$28</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1" hidden="1">2</definedName>
    <definedName name="solver_rlx" localSheetId="0" hidden="1">2</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1" hidden="1">0</definedName>
    <definedName name="solver_rsd" localSheetId="0" hidden="1">0</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 localSheetId="8" hidden="1">2</definedName>
    <definedName name="solver_scl" localSheetId="1" hidden="1">2</definedName>
    <definedName name="solver_scl" localSheetId="0"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1" hidden="1">2</definedName>
    <definedName name="solver_sho" localSheetId="0" hidden="1">2</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ssz" localSheetId="7" hidden="1">0</definedName>
    <definedName name="solver_ssz" localSheetId="8" hidden="1">0</definedName>
    <definedName name="solver_ssz" localSheetId="1" hidden="1">100</definedName>
    <definedName name="solver_ssz" localSheetId="0" hidden="1">0</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1" hidden="1">2147483647</definedName>
    <definedName name="solver_tim" localSheetId="0" hidden="1">2147483647</definedName>
    <definedName name="solver_tol" localSheetId="2" hidden="1">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1" hidden="1">0.01</definedName>
    <definedName name="solver_tol" localSheetId="0" hidden="1">0.01</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1" hidden="1">2</definedName>
    <definedName name="solver_typ" localSheetId="0" hidden="1">2</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1" hidden="1">0</definedName>
    <definedName name="solver_val" localSheetId="0" hidden="1">0</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1" hidden="1">3</definedName>
    <definedName name="solver_ver" localSheetId="0"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7" l="1"/>
  <c r="F37" i="22"/>
  <c r="F38" i="22"/>
  <c r="E37" i="22"/>
  <c r="E38" i="22"/>
  <c r="D37" i="22"/>
  <c r="D38" i="22"/>
  <c r="C37" i="22"/>
  <c r="C38" i="22"/>
  <c r="B37" i="22"/>
  <c r="B38" i="22"/>
  <c r="F34" i="22"/>
  <c r="F35" i="22"/>
  <c r="E34" i="22"/>
  <c r="E35" i="22"/>
  <c r="D34" i="22"/>
  <c r="D35" i="22"/>
  <c r="C34" i="22"/>
  <c r="C35" i="22"/>
  <c r="B34" i="22"/>
  <c r="B35" i="22"/>
  <c r="B32" i="22"/>
  <c r="A23" i="22"/>
  <c r="A22" i="22"/>
  <c r="A21" i="22"/>
  <c r="A20" i="22"/>
  <c r="A19" i="22"/>
  <c r="B18" i="22"/>
  <c r="A16" i="22"/>
  <c r="F15" i="22"/>
  <c r="F25" i="22"/>
  <c r="E15" i="22"/>
  <c r="E25" i="22"/>
  <c r="D15" i="22"/>
  <c r="D25" i="22"/>
  <c r="C15" i="22"/>
  <c r="C25" i="22"/>
  <c r="B15" i="22"/>
  <c r="B25" i="22"/>
  <c r="B29" i="20"/>
  <c r="B30" i="20"/>
  <c r="C29" i="20"/>
  <c r="C30" i="20"/>
  <c r="D29" i="20"/>
  <c r="D30" i="20"/>
  <c r="D26" i="20"/>
  <c r="D27" i="20"/>
  <c r="C26" i="20"/>
  <c r="C27" i="20"/>
  <c r="B26" i="20"/>
  <c r="B27" i="20"/>
  <c r="B24" i="20"/>
  <c r="A15" i="20"/>
  <c r="A14" i="20"/>
  <c r="A13" i="20"/>
  <c r="B12" i="20"/>
  <c r="A10" i="20"/>
  <c r="D9" i="20"/>
  <c r="D17" i="20"/>
  <c r="C9" i="20"/>
  <c r="C17" i="20"/>
  <c r="B9" i="20"/>
  <c r="B17" i="20"/>
  <c r="F30" i="19"/>
  <c r="F31" i="19"/>
  <c r="E30" i="19"/>
  <c r="E31" i="19"/>
  <c r="D30" i="19"/>
  <c r="D31" i="19"/>
  <c r="C30" i="19"/>
  <c r="C31" i="19"/>
  <c r="F27" i="19"/>
  <c r="F28" i="19"/>
  <c r="E27" i="19"/>
  <c r="E28" i="19"/>
  <c r="D27" i="19"/>
  <c r="D28" i="19"/>
  <c r="C27" i="19"/>
  <c r="C28" i="19"/>
  <c r="C25" i="19"/>
  <c r="B16" i="19"/>
  <c r="B15" i="19"/>
  <c r="B14" i="19"/>
  <c r="B13" i="19"/>
  <c r="C12" i="19"/>
  <c r="B10" i="19"/>
  <c r="F9" i="19"/>
  <c r="F18" i="19"/>
  <c r="E9" i="19"/>
  <c r="E18" i="19"/>
  <c r="D9" i="19"/>
  <c r="D18" i="19"/>
  <c r="C9" i="19"/>
  <c r="C18" i="19"/>
  <c r="G31" i="18"/>
  <c r="G32" i="18"/>
  <c r="F31" i="18"/>
  <c r="F32" i="18"/>
  <c r="E31" i="18"/>
  <c r="E32" i="18"/>
  <c r="D31" i="18"/>
  <c r="D32" i="18"/>
  <c r="C31" i="18"/>
  <c r="C32" i="18"/>
  <c r="G28" i="18"/>
  <c r="G29" i="18"/>
  <c r="F28" i="18"/>
  <c r="F29" i="18"/>
  <c r="E28" i="18"/>
  <c r="E29" i="18"/>
  <c r="D28" i="18"/>
  <c r="D29" i="18"/>
  <c r="C28" i="18"/>
  <c r="C29" i="18"/>
  <c r="C26" i="18"/>
  <c r="B17" i="18"/>
  <c r="B16" i="18"/>
  <c r="B15" i="18"/>
  <c r="B14" i="18"/>
  <c r="B13" i="18"/>
  <c r="C12" i="18"/>
  <c r="B10" i="18"/>
  <c r="G9" i="18"/>
  <c r="G19" i="18"/>
  <c r="F9" i="18"/>
  <c r="F19" i="18"/>
  <c r="E9" i="18"/>
  <c r="E19" i="18"/>
  <c r="D9" i="18"/>
  <c r="D19" i="18"/>
  <c r="C9" i="18"/>
  <c r="C19" i="18"/>
  <c r="C30" i="16"/>
  <c r="C31" i="16"/>
  <c r="D30" i="16"/>
  <c r="D31" i="16"/>
  <c r="E30" i="16"/>
  <c r="E31" i="16"/>
  <c r="F30" i="16"/>
  <c r="F31" i="16"/>
  <c r="G30" i="16"/>
  <c r="G31" i="16"/>
  <c r="H30" i="16"/>
  <c r="H31" i="16"/>
  <c r="I30" i="16"/>
  <c r="I31" i="16"/>
  <c r="H32" i="17"/>
  <c r="H33" i="17"/>
  <c r="G32" i="17"/>
  <c r="G33" i="17"/>
  <c r="F32" i="17"/>
  <c r="F33" i="17"/>
  <c r="E32" i="17"/>
  <c r="E33" i="17"/>
  <c r="D32" i="17"/>
  <c r="D33" i="17"/>
  <c r="C32" i="17"/>
  <c r="C33" i="17"/>
  <c r="H29" i="17"/>
  <c r="H30" i="17"/>
  <c r="G29" i="17"/>
  <c r="G30" i="17"/>
  <c r="F29" i="17"/>
  <c r="F30" i="17"/>
  <c r="E29" i="17"/>
  <c r="E30" i="17"/>
  <c r="D29" i="17"/>
  <c r="D30" i="17"/>
  <c r="C29" i="17"/>
  <c r="C30" i="17"/>
  <c r="C27" i="17"/>
  <c r="B18" i="17"/>
  <c r="B17" i="17"/>
  <c r="B16" i="17"/>
  <c r="B15" i="17"/>
  <c r="B14" i="17"/>
  <c r="B13" i="17"/>
  <c r="C12" i="17"/>
  <c r="B10" i="17"/>
  <c r="H9" i="17"/>
  <c r="H20" i="17"/>
  <c r="G9" i="17"/>
  <c r="G20" i="17"/>
  <c r="F9" i="17"/>
  <c r="F20" i="17"/>
  <c r="E9" i="17"/>
  <c r="E20" i="17"/>
  <c r="D9" i="17"/>
  <c r="D20" i="17"/>
  <c r="C9" i="17"/>
  <c r="C20" i="17"/>
  <c r="I33" i="16"/>
  <c r="I34" i="16"/>
  <c r="H33" i="16"/>
  <c r="H34" i="16"/>
  <c r="G33" i="16"/>
  <c r="G34" i="16"/>
  <c r="F33" i="16"/>
  <c r="F34" i="16"/>
  <c r="E33" i="16"/>
  <c r="E34" i="16"/>
  <c r="D33" i="16"/>
  <c r="D34" i="16"/>
  <c r="C33" i="16"/>
  <c r="C34" i="16"/>
  <c r="C28" i="16"/>
  <c r="B19" i="16"/>
  <c r="B18" i="16"/>
  <c r="B17" i="16"/>
  <c r="B16" i="16"/>
  <c r="B15" i="16"/>
  <c r="B14" i="16"/>
  <c r="B13" i="16"/>
  <c r="C12" i="16"/>
  <c r="B10" i="16"/>
  <c r="I9" i="16"/>
  <c r="I21" i="16"/>
  <c r="H9" i="16"/>
  <c r="H21" i="16"/>
  <c r="G9" i="16"/>
  <c r="G21" i="16"/>
  <c r="F9" i="16"/>
  <c r="F21" i="16"/>
  <c r="E9" i="16"/>
  <c r="E21" i="16"/>
  <c r="D9" i="16"/>
  <c r="D21" i="16"/>
  <c r="C9" i="16"/>
  <c r="C21" i="16"/>
  <c r="J34" i="15"/>
  <c r="J35" i="15"/>
  <c r="I34" i="15"/>
  <c r="I35" i="15"/>
  <c r="H34" i="15"/>
  <c r="H35" i="15"/>
  <c r="G34" i="15"/>
  <c r="G35" i="15"/>
  <c r="F34" i="15"/>
  <c r="F35" i="15"/>
  <c r="E34" i="15"/>
  <c r="E35" i="15"/>
  <c r="D34" i="15"/>
  <c r="D35" i="15"/>
  <c r="C34" i="15"/>
  <c r="C35" i="15"/>
  <c r="J31" i="15"/>
  <c r="J32" i="15"/>
  <c r="I31" i="15"/>
  <c r="I32" i="15"/>
  <c r="H31" i="15"/>
  <c r="H32" i="15"/>
  <c r="G31" i="15"/>
  <c r="G32" i="15"/>
  <c r="F31" i="15"/>
  <c r="F32" i="15"/>
  <c r="E31" i="15"/>
  <c r="E32" i="15"/>
  <c r="D31" i="15"/>
  <c r="D32" i="15"/>
  <c r="C31" i="15"/>
  <c r="C32" i="15"/>
  <c r="C29" i="15"/>
  <c r="B20" i="15"/>
  <c r="B19" i="15"/>
  <c r="B18" i="15"/>
  <c r="B17" i="15"/>
  <c r="B16" i="15"/>
  <c r="B15" i="15"/>
  <c r="B14" i="15"/>
  <c r="B13" i="15"/>
  <c r="C12" i="15"/>
  <c r="B10" i="15"/>
  <c r="J9" i="15"/>
  <c r="J22" i="15"/>
  <c r="I9" i="15"/>
  <c r="I22" i="15"/>
  <c r="H9" i="15"/>
  <c r="H22" i="15"/>
  <c r="G9" i="15"/>
  <c r="G22" i="15"/>
  <c r="F9" i="15"/>
  <c r="F22" i="15"/>
  <c r="E9" i="15"/>
  <c r="E22" i="15"/>
  <c r="D9" i="15"/>
  <c r="D22" i="15"/>
  <c r="C9" i="15"/>
  <c r="C22" i="15"/>
  <c r="K32" i="7"/>
  <c r="J32" i="7"/>
  <c r="I32" i="7"/>
  <c r="H32" i="7"/>
  <c r="G32" i="7"/>
  <c r="G33" i="7"/>
  <c r="F32" i="7"/>
  <c r="E32" i="7"/>
  <c r="D32" i="7"/>
  <c r="C32" i="7"/>
  <c r="C30" i="7"/>
  <c r="B21" i="7"/>
  <c r="B20" i="7"/>
  <c r="B19" i="7"/>
  <c r="B18" i="7"/>
  <c r="B17" i="7"/>
  <c r="B16" i="7"/>
  <c r="B15" i="7"/>
  <c r="B14" i="7"/>
  <c r="B13" i="7"/>
  <c r="B10" i="7"/>
  <c r="K9" i="7"/>
  <c r="K23" i="7"/>
  <c r="J9" i="7"/>
  <c r="J23" i="7"/>
  <c r="I9" i="7"/>
  <c r="I23" i="7"/>
  <c r="H9" i="7"/>
  <c r="H23" i="7"/>
  <c r="G9" i="7"/>
  <c r="G23" i="7"/>
  <c r="F9" i="7"/>
  <c r="F23" i="7"/>
  <c r="E9" i="7"/>
  <c r="E23" i="7"/>
  <c r="D9" i="7"/>
  <c r="D23" i="7"/>
  <c r="C9" i="7"/>
  <c r="C23" i="7"/>
  <c r="C35" i="7"/>
  <c r="C36" i="7"/>
  <c r="H35" i="7"/>
  <c r="H36" i="7"/>
  <c r="K35" i="7"/>
  <c r="K36" i="7"/>
  <c r="F35" i="7"/>
  <c r="F36" i="7"/>
  <c r="I35" i="7"/>
  <c r="I36" i="7"/>
  <c r="D35" i="7"/>
  <c r="D36" i="7"/>
  <c r="G35" i="7"/>
  <c r="G36" i="7"/>
  <c r="E35" i="7"/>
  <c r="E36" i="7"/>
  <c r="J35" i="7"/>
  <c r="J36" i="7"/>
  <c r="C33" i="7"/>
  <c r="K33" i="7"/>
  <c r="I33" i="7"/>
  <c r="H33" i="7"/>
  <c r="D33" i="7"/>
  <c r="J33" i="7"/>
  <c r="F33" i="7"/>
  <c r="E33" i="7"/>
</calcChain>
</file>

<file path=xl/sharedStrings.xml><?xml version="1.0" encoding="utf-8"?>
<sst xmlns="http://schemas.openxmlformats.org/spreadsheetml/2006/main" count="203" uniqueCount="84">
  <si>
    <t>Ksi*</t>
  </si>
  <si>
    <t>Weights</t>
  </si>
  <si>
    <t>Constraint 1</t>
  </si>
  <si>
    <t>Constraint 2</t>
  </si>
  <si>
    <t>Best to Others</t>
  </si>
  <si>
    <t>Criterion 1</t>
  </si>
  <si>
    <t>Criterion 2</t>
  </si>
  <si>
    <t>Criterion 3</t>
  </si>
  <si>
    <t>Criterion 4</t>
  </si>
  <si>
    <t>Criterion 5</t>
  </si>
  <si>
    <t>Criterion 6</t>
  </si>
  <si>
    <t>Criterion 7</t>
  </si>
  <si>
    <t>Criterion 8</t>
  </si>
  <si>
    <t>Criterion 9</t>
  </si>
  <si>
    <t>Sum of weights</t>
  </si>
  <si>
    <t>Select the Best</t>
  </si>
  <si>
    <t>Names of Criteria</t>
  </si>
  <si>
    <t>Select the Worst</t>
  </si>
  <si>
    <t>Others to the Worst</t>
  </si>
  <si>
    <t>Quality</t>
  </si>
  <si>
    <t>Price</t>
  </si>
  <si>
    <t>Safety</t>
  </si>
  <si>
    <t>Style</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</si>
  <si>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</si>
  <si>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</si>
  <si>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</si>
  <si>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</si>
  <si>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</si>
  <si>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</si>
  <si>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Criteria Number = 3</t>
  </si>
  <si>
    <t>Criteria Number = 4</t>
  </si>
  <si>
    <t>Criteria Number = 9</t>
  </si>
  <si>
    <t>Criteria Number = 8</t>
  </si>
  <si>
    <t>Criteria Number = 7</t>
  </si>
  <si>
    <t>Criteria Number = 6</t>
  </si>
  <si>
    <t>Step 5.</t>
  </si>
  <si>
    <t>You should then enter the names of the criteria in the right place (see below, as example).</t>
  </si>
  <si>
    <t xml:space="preserve">Requirement: </t>
  </si>
  <si>
    <t>Steps 3 &amp; 4.</t>
  </si>
  <si>
    <t xml:space="preserve">In this excel file you will learn how to construct and solve a multi-criteria decision-making problem using BWM. There are two popular versions of BWM (non-linear BWM (Rezaei, 2015), and linear BWM (Rezaei, 2016)). This excel file is based on the linear BWM. 
Here, there is an explanation of the five steps need to be taken in order to construct and solve the problem. In the next sheet, an example (including five decision criteria) is presented. There are different sheets (C=3, C=4, ...) for problems with different number of criteria. </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</si>
  <si>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</si>
  <si>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</si>
  <si>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r>
      <rPr>
        <b/>
        <sz val="11"/>
        <color theme="1"/>
        <rFont val="Calibri"/>
        <family val="2"/>
        <scheme val="minor"/>
      </rPr>
      <t>Example:</t>
    </r>
    <r>
      <rPr>
        <sz val="11"/>
        <color theme="1"/>
        <rFont val="Calibri"/>
        <family val="2"/>
        <scheme val="minor"/>
      </rPr>
      <t xml:space="preserve">
In this sheet you see how a BWM problem is constructed and solved following the instruction. This example is Example 2 from this reference: Rezaei, J. (2016). Best-worst multi-criteria decision-making method: Some properties and a linear model. Omega, 64, 126-130. </t>
    </r>
  </si>
  <si>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</si>
  <si>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</si>
  <si>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 xml:space="preserve">After pressing the "OK" button, you get the weights and the Ksi star (reliability score) in the yellow cells. </t>
  </si>
  <si>
    <t>References:</t>
  </si>
  <si>
    <t>Rezaei, J. (2016). Best-worst multi-criteria decision-making method: Some properties and a linear model. Omega, 64, 126-130.</t>
  </si>
  <si>
    <t>Rezaei, J. (2015).Best-worst multi-criteria decision-making method. Omega, 53, 49-57.</t>
  </si>
  <si>
    <t xml:space="preserve">BWM (Best Worst Method) </t>
  </si>
  <si>
    <t>Copyright© Jafar Rezaei</t>
  </si>
  <si>
    <t>Comfort</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</si>
  <si>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</si>
  <si>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</si>
  <si>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</si>
  <si>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</si>
  <si>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</si>
  <si>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</si>
  <si>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</si>
  <si>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</si>
  <si>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</si>
  <si>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</si>
  <si>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</si>
  <si>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</si>
  <si>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</si>
  <si>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</si>
  <si>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If you have more than 9 criteria, it is recommended to first cluster the criteria into a number of clusters. This way, you add one level to the hierarchy of the problem, and solve the problem. 
To do the clustering you need to use theory and/or experts opinion to make meaningful clusters. 
For instance, if you have 13 criteria to evaluate the sustainability of a product, theory helps you to make three sub-sets of the criteria: Economic, Environmental, and Social. Suppose that now, by the help of both theory and experts, you put 4 (out of 13)criteria under Economic, 5 (out of 13) under Environmental, and the remaining 4 (out of 13) under Social.
You can then use the Sheets C=4, C=5, and C=4 to do the analysis for the three sub-sets respectively. You also need to do a pairwise comparison among the sub-sets (or main criteria: Economic, Environmental, and Social) using C=3 Sheet.
So, you do 4 analyses. 
At the end you multiply the weight obtained for each criterion belong to each sub-set by the weight of the whole sub-set to get the "global" weight of the criteria. Note that the sum of the global weights of all the 13 criteria becomes 1.0.</t>
  </si>
  <si>
    <t>K1</t>
  </si>
  <si>
    <t>K2</t>
  </si>
  <si>
    <t>K3</t>
  </si>
  <si>
    <t>K4</t>
  </si>
  <si>
    <t>K5</t>
  </si>
  <si>
    <t>K6</t>
  </si>
  <si>
    <t>K7</t>
  </si>
  <si>
    <t>K8</t>
  </si>
  <si>
    <t>Kriterler</t>
  </si>
  <si>
    <t>Toplam aktifler</t>
  </si>
  <si>
    <t>Krediler</t>
  </si>
  <si>
    <t>Toplam mevduatlar</t>
  </si>
  <si>
    <t>İhraç edilen menkul kıymetler</t>
  </si>
  <si>
    <t>Toplam öz kaynaklar</t>
  </si>
  <si>
    <t>Dönem net kar ve zararı</t>
  </si>
  <si>
    <t>Bilanço dışı hesaplar toplamı</t>
  </si>
  <si>
    <t>Net faiz gelir/gideri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</si>
</sst>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b/>
      <sz val="12"/>
      <name val="Calibri"/>
      <family val="2"/>
      <scheme val="minor"/>
    </font>
    <font>
      <b/>
      <sz val="11"/>
      <name val="Calibri"/>
      <family val="2"/>
      <charset val="16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25">
    <xf numFmtId="0" fontId="0" fillId="0" borderId="0" xfId="0"/>
    <xf numFmtId="0" fontId="1" fillId="0" borderId="1" xfId="0" applyFont="1" applyFill="1" applyBorder="1" applyAlignment="1">
      <alignment horizontal="center"/>
    </xf>
    <xf numFmtId="0" fontId="0" fillId="0" borderId="1" xfId="0" applyBorder="1" applyAlignment="1">
      <alignment horizontal="center"/>
    </xf>
    <xf numFmtId="0" fontId="0" fillId="0" borderId="0"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0" borderId="1" xfId="0" applyFont="1" applyFill="1" applyBorder="1" applyAlignment="1">
      <alignment horizontal="center" wrapText="1"/>
    </xf>
    <xf numFmtId="0" fontId="3" fillId="0" borderId="0" xfId="0" applyFont="1" applyAlignment="1">
      <alignment horizontal="center" wrapText="1"/>
    </xf>
    <xf numFmtId="0" fontId="1" fillId="0" borderId="0" xfId="0" applyFont="1" applyFill="1" applyBorder="1" applyAlignment="1">
      <alignment horizontal="center" wrapText="1"/>
    </xf>
    <xf numFmtId="0" fontId="0" fillId="0" borderId="0" xfId="0" applyFill="1" applyAlignment="1">
      <alignment horizontal="center" wrapText="1"/>
    </xf>
    <xf numFmtId="0" fontId="1" fillId="0" borderId="2" xfId="0" applyFont="1" applyFill="1" applyBorder="1" applyAlignment="1">
      <alignment horizontal="center" wrapText="1"/>
    </xf>
    <xf numFmtId="0" fontId="0" fillId="0" borderId="0" xfId="0" applyNumberFormat="1" applyFill="1" applyBorder="1" applyAlignment="1">
      <alignment horizontal="center" wrapText="1"/>
    </xf>
    <xf numFmtId="0" fontId="0" fillId="3" borderId="1" xfId="0" applyFill="1" applyBorder="1" applyAlignment="1">
      <alignment horizontal="center" wrapText="1"/>
    </xf>
    <xf numFmtId="10" fontId="3" fillId="0" borderId="0" xfId="1" applyNumberFormat="1" applyFont="1" applyFill="1" applyBorder="1" applyAlignment="1">
      <alignment horizontal="center" wrapText="1"/>
    </xf>
    <xf numFmtId="0" fontId="0" fillId="0" borderId="1" xfId="0" applyFill="1" applyBorder="1" applyAlignment="1">
      <alignment horizontal="center" wrapText="1"/>
    </xf>
    <xf numFmtId="0" fontId="4" fillId="0" borderId="0" xfId="0" applyFont="1" applyAlignment="1">
      <alignment horizontal="center" wrapText="1"/>
    </xf>
    <xf numFmtId="0" fontId="4" fillId="0" borderId="0" xfId="0" applyFont="1" applyFill="1" applyAlignment="1">
      <alignment horizontal="center" wrapText="1"/>
    </xf>
    <xf numFmtId="0" fontId="0" fillId="0" borderId="0" xfId="0" applyFont="1" applyFill="1" applyBorder="1" applyAlignment="1" applyProtection="1">
      <alignment horizontal="center" wrapText="1"/>
      <protection hidden="1"/>
    </xf>
    <xf numFmtId="0" fontId="0" fillId="0" borderId="0" xfId="0" applyFill="1" applyBorder="1" applyAlignment="1" applyProtection="1">
      <alignment horizontal="center" wrapText="1"/>
      <protection hidden="1"/>
    </xf>
    <xf numFmtId="0" fontId="0" fillId="0" borderId="0" xfId="0" applyFont="1" applyAlignment="1" applyProtection="1">
      <alignment horizontal="center" wrapText="1"/>
      <protection hidden="1"/>
    </xf>
    <xf numFmtId="0" fontId="0" fillId="0" borderId="0" xfId="0" applyAlignment="1" applyProtection="1">
      <alignment horizontal="center" wrapText="1"/>
      <protection hidden="1"/>
    </xf>
    <xf numFmtId="0" fontId="0" fillId="0" borderId="0" xfId="0" applyFont="1" applyFill="1" applyAlignment="1" applyProtection="1">
      <alignment horizontal="center" wrapText="1"/>
      <protection hidden="1"/>
    </xf>
    <xf numFmtId="0" fontId="3" fillId="0" borderId="0" xfId="0" applyFont="1" applyFill="1" applyBorder="1" applyAlignment="1" applyProtection="1">
      <alignment horizontal="center" wrapText="1"/>
    </xf>
    <xf numFmtId="0" fontId="3" fillId="0" borderId="0" xfId="0" applyFont="1" applyBorder="1" applyAlignment="1" applyProtection="1">
      <alignment horizontal="center" wrapText="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applyBorder="1" applyAlignment="1">
      <alignment horizontal="center" wrapText="1"/>
    </xf>
    <xf numFmtId="0" fontId="0" fillId="4" borderId="0" xfId="0" applyFill="1"/>
    <xf numFmtId="0" fontId="0" fillId="4" borderId="0" xfId="0" applyFill="1" applyAlignment="1">
      <alignment horizontal="left" wrapText="1"/>
    </xf>
    <xf numFmtId="0" fontId="9" fillId="4" borderId="0" xfId="0" applyFont="1" applyFill="1" applyBorder="1" applyAlignment="1">
      <alignment horizontal="left" wrapText="1"/>
    </xf>
    <xf numFmtId="0" fontId="0" fillId="4" borderId="0" xfId="0" applyFill="1" applyBorder="1"/>
    <xf numFmtId="0" fontId="4" fillId="4" borderId="0" xfId="0" applyFont="1" applyFill="1" applyBorder="1" applyAlignment="1">
      <alignment horizontal="center" wrapText="1"/>
    </xf>
    <xf numFmtId="0" fontId="0" fillId="4" borderId="0" xfId="0" applyFill="1" applyBorder="1" applyAlignment="1"/>
    <xf numFmtId="0" fontId="0" fillId="4" borderId="0" xfId="0" applyFill="1" applyBorder="1" applyAlignment="1">
      <alignment horizontal="left" vertical="center" wrapText="1"/>
    </xf>
    <xf numFmtId="0" fontId="0" fillId="4" borderId="0" xfId="0" applyFill="1" applyBorder="1" applyAlignment="1">
      <alignment horizontal="left" wrapText="1"/>
    </xf>
    <xf numFmtId="0" fontId="7" fillId="4" borderId="0" xfId="2" applyFill="1" applyBorder="1"/>
    <xf numFmtId="0" fontId="8" fillId="2" borderId="9" xfId="0" applyFont="1" applyFill="1" applyBorder="1" applyAlignment="1">
      <alignment horizontal="left" vertical="top" wrapText="1"/>
    </xf>
    <xf numFmtId="0" fontId="10"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5" fillId="2" borderId="9" xfId="0" applyFont="1" applyFill="1" applyBorder="1" applyAlignment="1">
      <alignment horizontal="left" wrapText="1"/>
    </xf>
    <xf numFmtId="0" fontId="0" fillId="2" borderId="0" xfId="0" applyFill="1" applyBorder="1" applyAlignment="1">
      <alignment horizontal="center" wrapText="1"/>
    </xf>
    <xf numFmtId="0" fontId="0" fillId="2" borderId="4" xfId="0" applyFill="1" applyBorder="1" applyAlignment="1">
      <alignment horizontal="center" wrapText="1"/>
    </xf>
    <xf numFmtId="0" fontId="0" fillId="5" borderId="0" xfId="0" applyFill="1" applyBorder="1" applyAlignment="1">
      <alignment horizontal="center" wrapText="1"/>
    </xf>
    <xf numFmtId="0" fontId="5" fillId="5" borderId="0" xfId="0" applyFont="1" applyFill="1" applyBorder="1" applyAlignment="1">
      <alignment horizontal="center" wrapText="1"/>
    </xf>
    <xf numFmtId="0" fontId="0" fillId="6" borderId="0" xfId="0" applyFill="1" applyBorder="1" applyAlignment="1">
      <alignment horizontal="center" wrapText="1"/>
    </xf>
    <xf numFmtId="0" fontId="6" fillId="6" borderId="0" xfId="0" applyFont="1" applyFill="1" applyBorder="1" applyAlignment="1">
      <alignment horizontal="center" vertical="center" wrapText="1"/>
    </xf>
    <xf numFmtId="0" fontId="5" fillId="6" borderId="0" xfId="0" applyFont="1" applyFill="1" applyBorder="1" applyAlignment="1">
      <alignment horizontal="center" wrapText="1"/>
    </xf>
    <xf numFmtId="0" fontId="0" fillId="6" borderId="0" xfId="0" applyFill="1" applyBorder="1" applyAlignment="1">
      <alignment horizontal="left"/>
    </xf>
    <xf numFmtId="0" fontId="0" fillId="5" borderId="0" xfId="0" applyFill="1" applyBorder="1"/>
    <xf numFmtId="0" fontId="0" fillId="6" borderId="0" xfId="0" applyFill="1" applyBorder="1" applyAlignment="1">
      <alignment horizontal="left"/>
    </xf>
    <xf numFmtId="0" fontId="0" fillId="6" borderId="0" xfId="0" applyFill="1" applyBorder="1"/>
    <xf numFmtId="0" fontId="5" fillId="5" borderId="0" xfId="0" applyFont="1" applyFill="1" applyBorder="1"/>
    <xf numFmtId="0" fontId="0" fillId="5" borderId="0" xfId="0" applyFont="1" applyFill="1" applyBorder="1" applyAlignment="1" applyProtection="1">
      <alignment horizontal="center" wrapText="1"/>
      <protection hidden="1"/>
    </xf>
    <xf numFmtId="0" fontId="4" fillId="5" borderId="0" xfId="0" applyFont="1" applyFill="1" applyBorder="1" applyAlignment="1">
      <alignment horizontal="center" wrapText="1"/>
    </xf>
    <xf numFmtId="0" fontId="9" fillId="5" borderId="0" xfId="0" applyFont="1" applyFill="1" applyBorder="1" applyAlignment="1">
      <alignment horizontal="left" vertical="center"/>
    </xf>
    <xf numFmtId="0" fontId="9" fillId="5" borderId="0" xfId="0" applyFont="1" applyFill="1" applyBorder="1" applyAlignment="1">
      <alignment horizontal="left" wrapText="1"/>
    </xf>
    <xf numFmtId="0" fontId="0" fillId="5" borderId="0" xfId="0" applyFill="1" applyBorder="1" applyAlignment="1"/>
    <xf numFmtId="0" fontId="5" fillId="5" borderId="0" xfId="0" applyFont="1" applyFill="1" applyBorder="1" applyAlignment="1">
      <alignment horizontal="center"/>
    </xf>
    <xf numFmtId="0" fontId="8" fillId="4" borderId="5" xfId="0" applyFont="1" applyFill="1" applyBorder="1" applyAlignment="1">
      <alignment horizontal="center" vertical="center" wrapText="1"/>
    </xf>
    <xf numFmtId="0" fontId="0" fillId="4" borderId="1" xfId="0" applyFill="1" applyBorder="1" applyAlignment="1">
      <alignment horizontal="center" wrapText="1"/>
    </xf>
    <xf numFmtId="0" fontId="0" fillId="4" borderId="1" xfId="0"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3" fillId="4" borderId="0" xfId="0" applyFont="1" applyFill="1" applyAlignment="1">
      <alignment horizontal="center" wrapText="1"/>
    </xf>
    <xf numFmtId="0" fontId="1" fillId="4" borderId="0" xfId="0" applyFont="1" applyFill="1" applyBorder="1" applyAlignment="1">
      <alignment horizontal="center" wrapText="1"/>
    </xf>
    <xf numFmtId="0" fontId="1" fillId="4" borderId="2" xfId="0" applyFont="1" applyFill="1" applyBorder="1" applyAlignment="1">
      <alignment horizontal="center" wrapText="1"/>
    </xf>
    <xf numFmtId="0" fontId="0" fillId="4" borderId="0" xfId="0" applyNumberFormat="1" applyFill="1" applyBorder="1" applyAlignment="1">
      <alignment horizontal="center" wrapText="1"/>
    </xf>
    <xf numFmtId="10" fontId="3" fillId="4" borderId="0" xfId="1" applyNumberFormat="1" applyFont="1" applyFill="1" applyBorder="1" applyAlignment="1">
      <alignment horizontal="center" wrapText="1"/>
    </xf>
    <xf numFmtId="0" fontId="3" fillId="4" borderId="0" xfId="0" applyFont="1" applyFill="1" applyBorder="1" applyAlignment="1" applyProtection="1">
      <alignment horizontal="center" wrapText="1"/>
    </xf>
    <xf numFmtId="0" fontId="0" fillId="0" borderId="0" xfId="0" applyBorder="1" applyAlignment="1">
      <alignment horizontal="center" wrapText="1"/>
    </xf>
    <xf numFmtId="0" fontId="0" fillId="0" borderId="0" xfId="0" applyFill="1" applyBorder="1" applyAlignment="1">
      <alignment horizontal="right" wrapText="1"/>
    </xf>
    <xf numFmtId="0" fontId="9" fillId="2" borderId="10" xfId="0" applyFont="1" applyFill="1" applyBorder="1" applyAlignment="1">
      <alignment wrapText="1"/>
    </xf>
    <xf numFmtId="0" fontId="9" fillId="2" borderId="5" xfId="0" applyFont="1" applyFill="1" applyBorder="1" applyAlignment="1">
      <alignment wrapText="1"/>
    </xf>
    <xf numFmtId="0" fontId="9" fillId="2" borderId="11" xfId="0" applyFont="1" applyFill="1" applyBorder="1" applyAlignment="1">
      <alignment wrapText="1"/>
    </xf>
    <xf numFmtId="0" fontId="1" fillId="4" borderId="0" xfId="0" applyFont="1" applyFill="1" applyBorder="1"/>
    <xf numFmtId="0" fontId="1" fillId="4" borderId="0" xfId="0" applyFont="1" applyFill="1"/>
    <xf numFmtId="0" fontId="1" fillId="4" borderId="0" xfId="0" applyFont="1" applyFill="1" applyAlignment="1">
      <alignment horizontal="center" wrapText="1"/>
    </xf>
    <xf numFmtId="0" fontId="3" fillId="4" borderId="0" xfId="0" applyFont="1" applyFill="1" applyBorder="1" applyAlignment="1" applyProtection="1">
      <alignment horizontal="center" wrapText="1"/>
      <protection hidden="1"/>
    </xf>
    <xf numFmtId="0" fontId="3" fillId="4" borderId="0" xfId="0" applyFont="1" applyFill="1" applyBorder="1"/>
    <xf numFmtId="0" fontId="3" fillId="4" borderId="0" xfId="0" applyFont="1" applyFill="1" applyBorder="1" applyAlignment="1">
      <alignment horizontal="center" wrapText="1"/>
    </xf>
    <xf numFmtId="0" fontId="0" fillId="2" borderId="1" xfId="0" applyFill="1" applyBorder="1" applyAlignment="1">
      <alignment horizontal="center" wrapText="1"/>
    </xf>
    <xf numFmtId="0" fontId="13" fillId="0" borderId="0" xfId="0" applyFont="1" applyAlignment="1">
      <alignment horizontal="center" wrapText="1"/>
    </xf>
    <xf numFmtId="0" fontId="13" fillId="0" borderId="0" xfId="0" applyFont="1" applyFill="1" applyBorder="1" applyAlignment="1" applyProtection="1">
      <alignment horizontal="center" wrapText="1"/>
      <protection hidden="1"/>
    </xf>
    <xf numFmtId="0" fontId="13" fillId="0" borderId="0" xfId="0" applyFont="1" applyFill="1" applyBorder="1" applyAlignment="1">
      <alignment horizontal="center" wrapText="1"/>
    </xf>
    <xf numFmtId="0" fontId="13" fillId="0" borderId="0" xfId="0" applyFont="1" applyFill="1" applyBorder="1" applyAlignment="1" applyProtection="1">
      <alignment horizontal="center" wrapText="1"/>
    </xf>
    <xf numFmtId="0" fontId="13" fillId="0" borderId="0" xfId="0" applyFont="1" applyAlignment="1" applyProtection="1">
      <alignment horizontal="center" wrapText="1"/>
      <protection hidden="1"/>
    </xf>
    <xf numFmtId="0" fontId="13" fillId="0" borderId="0" xfId="0" applyFont="1" applyBorder="1" applyAlignment="1" applyProtection="1">
      <alignment horizontal="center" wrapText="1"/>
    </xf>
    <xf numFmtId="0" fontId="13" fillId="0" borderId="0" xfId="0" applyFont="1" applyFill="1" applyAlignment="1" applyProtection="1">
      <alignment horizontal="center" wrapText="1"/>
      <protection hidden="1"/>
    </xf>
    <xf numFmtId="0" fontId="13" fillId="0" borderId="0" xfId="0" applyFont="1" applyFill="1" applyAlignment="1">
      <alignment horizontal="center" wrapText="1"/>
    </xf>
    <xf numFmtId="0" fontId="13" fillId="0" borderId="5" xfId="0" applyFont="1" applyFill="1" applyBorder="1" applyAlignment="1">
      <alignment horizontal="center" wrapText="1"/>
    </xf>
    <xf numFmtId="0" fontId="0" fillId="0" borderId="5" xfId="0" applyBorder="1" applyAlignment="1">
      <alignment horizontal="left"/>
    </xf>
    <xf numFmtId="0" fontId="0" fillId="0" borderId="5" xfId="0" applyBorder="1" applyAlignment="1">
      <alignment horizontal="center"/>
    </xf>
    <xf numFmtId="0" fontId="0" fillId="6" borderId="0" xfId="0" applyFill="1" applyBorder="1" applyAlignment="1">
      <alignment horizontal="left"/>
    </xf>
    <xf numFmtId="0" fontId="0" fillId="4" borderId="0" xfId="0" applyFill="1" applyBorder="1" applyAlignment="1">
      <alignment horizontal="left" wrapText="1"/>
    </xf>
    <xf numFmtId="0" fontId="0" fillId="5" borderId="0" xfId="0" applyFill="1" applyBorder="1" applyAlignment="1">
      <alignment horizontal="left"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0" fillId="6" borderId="0" xfId="0" applyFill="1" applyBorder="1" applyAlignment="1">
      <alignment horizontal="left" vertical="center" wrapText="1"/>
    </xf>
    <xf numFmtId="0" fontId="8"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0" fillId="6" borderId="0" xfId="0" applyFill="1" applyBorder="1" applyAlignment="1">
      <alignment horizontal="left" wrapText="1"/>
    </xf>
    <xf numFmtId="0" fontId="0" fillId="5" borderId="0" xfId="0" applyFill="1" applyBorder="1" applyAlignment="1">
      <alignment horizontal="left" wrapText="1"/>
    </xf>
    <xf numFmtId="0" fontId="7" fillId="2" borderId="9" xfId="2" applyFill="1" applyBorder="1" applyAlignment="1">
      <alignment horizontal="left" wrapText="1"/>
    </xf>
    <xf numFmtId="0" fontId="7" fillId="2" borderId="0" xfId="2" applyFill="1" applyBorder="1" applyAlignment="1">
      <alignment horizontal="left" wrapText="1"/>
    </xf>
    <xf numFmtId="0" fontId="7" fillId="2" borderId="4" xfId="2" applyFill="1" applyBorder="1" applyAlignment="1">
      <alignment horizontal="left"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0" xfId="0" applyFill="1" applyBorder="1" applyAlignment="1">
      <alignment horizontal="center" wrapText="1"/>
    </xf>
    <xf numFmtId="0" fontId="0" fillId="4" borderId="0" xfId="0" applyFill="1" applyAlignment="1">
      <alignment horizontal="left"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wrapText="1"/>
    </xf>
    <xf numFmtId="0" fontId="12" fillId="4" borderId="12" xfId="0" applyFont="1" applyFill="1" applyBorder="1" applyAlignment="1">
      <alignment horizontal="left" vertical="top" wrapText="1"/>
    </xf>
    <xf numFmtId="0" fontId="12" fillId="4" borderId="13" xfId="0" applyFont="1" applyFill="1" applyBorder="1" applyAlignment="1">
      <alignment horizontal="left" vertical="top" wrapText="1"/>
    </xf>
    <xf numFmtId="0" fontId="12" fillId="4" borderId="14" xfId="0" applyFont="1" applyFill="1" applyBorder="1" applyAlignment="1">
      <alignment horizontal="left" vertical="top" wrapText="1"/>
    </xf>
    <xf numFmtId="0" fontId="12" fillId="4" borderId="15" xfId="0" applyFont="1" applyFill="1" applyBorder="1" applyAlignment="1">
      <alignment horizontal="left" vertical="top" wrapText="1"/>
    </xf>
    <xf numFmtId="0" fontId="12" fillId="4" borderId="0" xfId="0" applyFont="1" applyFill="1" applyBorder="1" applyAlignment="1">
      <alignment horizontal="left" vertical="top" wrapText="1"/>
    </xf>
    <xf numFmtId="0" fontId="12" fillId="4" borderId="16" xfId="0" applyFont="1" applyFill="1" applyBorder="1" applyAlignment="1">
      <alignment horizontal="left" vertical="top" wrapText="1"/>
    </xf>
    <xf numFmtId="0" fontId="12" fillId="4" borderId="17" xfId="0" applyFont="1" applyFill="1" applyBorder="1" applyAlignment="1">
      <alignment horizontal="left" vertical="top" wrapText="1"/>
    </xf>
    <xf numFmtId="0" fontId="12" fillId="4" borderId="18" xfId="0" applyFont="1" applyFill="1" applyBorder="1" applyAlignment="1">
      <alignment horizontal="left" vertical="top" wrapText="1"/>
    </xf>
    <xf numFmtId="0" fontId="12" fillId="4" borderId="19" xfId="0" applyFont="1" applyFill="1" applyBorder="1" applyAlignment="1">
      <alignment horizontal="left" vertical="top" wrapText="1"/>
    </xf>
  </cellXfs>
  <cellStyles count="3">
    <cellStyle name="Köprü" xfId="2" builtinId="8"/>
    <cellStyle name="Normal" xfId="0" builtinId="0"/>
    <cellStyle name="Yüzde" xfId="1" builtinId="5"/>
  </cellStyles>
  <dxfs count="16">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calcChain" Target="calcChain.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Example!$A$25</c:f>
              <c:strCache>
                <c:ptCount val="1"/>
                <c:pt idx="0">
                  <c:v>Weights</c:v>
                </c:pt>
              </c:strCache>
            </c:strRef>
          </c:tx>
          <c:invertIfNegative val="0"/>
          <c:cat>
            <c:strRef>
              <c:f>Example!$B$25:$F$25</c:f>
              <c:strCache>
                <c:ptCount val="5"/>
                <c:pt idx="0">
                  <c:v>Quality</c:v>
                </c:pt>
                <c:pt idx="1">
                  <c:v>Price</c:v>
                </c:pt>
                <c:pt idx="2">
                  <c:v>Comfort</c:v>
                </c:pt>
                <c:pt idx="3">
                  <c:v>Safety</c:v>
                </c:pt>
                <c:pt idx="4">
                  <c:v>Style</c:v>
                </c:pt>
              </c:strCache>
            </c:strRef>
          </c:cat>
          <c:val>
            <c:numRef>
              <c:f>Example!$B$26:$F$26</c:f>
              <c:numCache>
                <c:formatCode>General</c:formatCode>
                <c:ptCount val="5"/>
                <c:pt idx="0">
                  <c:v>0.22950819672131148</c:v>
                </c:pt>
                <c:pt idx="1">
                  <c:v>0.44808743169398907</c:v>
                </c:pt>
                <c:pt idx="2">
                  <c:v>0.11475409836065574</c:v>
                </c:pt>
                <c:pt idx="3">
                  <c:v>0.15300546448087429</c:v>
                </c:pt>
                <c:pt idx="4">
                  <c:v>5.4644808743169397E-2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tr-TR"/>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'C=3'!$A$17</c:f>
              <c:strCache>
                <c:ptCount val="1"/>
                <c:pt idx="0">
                  <c:v>Weights</c:v>
                </c:pt>
              </c:strCache>
            </c:strRef>
          </c:tx>
          <c:invertIfNegative val="0"/>
          <c:cat>
            <c:strRef>
              <c:f>'C=3'!$B$17:$D$17</c:f>
              <c:strCache>
                <c:ptCount val="3"/>
                <c:pt idx="0">
                  <c:v>Criterion 1</c:v>
                </c:pt>
                <c:pt idx="1">
                  <c:v>Criterion 2</c:v>
                </c:pt>
                <c:pt idx="2">
                  <c:v>Criterion 3</c:v>
                </c:pt>
              </c:strCache>
            </c:strRef>
          </c:cat>
          <c:val>
            <c:numRef>
              <c:f>'C=3'!$B$18:$D$18</c:f>
              <c:numCache>
                <c:formatCode>General</c:formatCode>
                <c:ptCount val="3"/>
              </c:numCache>
            </c:numRef>
          </c:val>
          <c:extLst>
            <c:ext xmlns:c16="http://schemas.microsoft.com/office/drawing/2014/chart" uri="{C3380CC4-5D6E-409C-BE32-E72D297353CC}">
              <c16:uniqueId val="{00000000-9703-457E-B40A-442529DEE73A}"/>
            </c:ext>
          </c:extLst>
        </c:ser>
        <c:dLbls>
          <c:showLegendKey val="0"/>
          <c:showVal val="0"/>
          <c:showCatName val="0"/>
          <c:showSerName val="0"/>
          <c:showPercent val="0"/>
          <c:showBubbleSize val="0"/>
        </c:dLbls>
        <c:gapWidth val="100"/>
        <c:axId val="95122944"/>
        <c:axId val="93871488"/>
      </c:barChart>
      <c:catAx>
        <c:axId val="95122944"/>
        <c:scaling>
          <c:orientation val="minMax"/>
        </c:scaling>
        <c:delete val="0"/>
        <c:axPos val="b"/>
        <c:numFmt formatCode="General" sourceLinked="0"/>
        <c:majorTickMark val="out"/>
        <c:minorTickMark val="none"/>
        <c:tickLblPos val="nextTo"/>
        <c:crossAx val="93871488"/>
        <c:crosses val="autoZero"/>
        <c:auto val="1"/>
        <c:lblAlgn val="ctr"/>
        <c:lblOffset val="100"/>
        <c:noMultiLvlLbl val="0"/>
      </c:catAx>
      <c:valAx>
        <c:axId val="93871488"/>
        <c:scaling>
          <c:orientation val="minMax"/>
        </c:scaling>
        <c:delete val="0"/>
        <c:axPos val="l"/>
        <c:majorGridlines/>
        <c:numFmt formatCode="General" sourceLinked="1"/>
        <c:majorTickMark val="out"/>
        <c:minorTickMark val="none"/>
        <c:tickLblPos val="nextTo"/>
        <c:crossAx val="951229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538531779735529"/>
          <c:y val="5.0223651621012153E-2"/>
        </c:manualLayout>
      </c:layout>
      <c:overlay val="0"/>
      <c:spPr>
        <a:noFill/>
        <a:ln>
          <a:noFill/>
        </a:ln>
      </c:spPr>
      <c:txPr>
        <a:bodyPr/>
        <a:lstStyle/>
        <a:p>
          <a:pPr>
            <a:defRPr sz="1200"/>
          </a:pPr>
          <a:endParaRPr lang="tr-TR"/>
        </a:p>
      </c:txPr>
    </c:title>
    <c:autoTitleDeleted val="0"/>
    <c:plotArea>
      <c:layout>
        <c:manualLayout>
          <c:layoutTarget val="inner"/>
          <c:xMode val="edge"/>
          <c:yMode val="edge"/>
          <c:x val="9.4959355463771628E-2"/>
          <c:y val="0.20939952928419159"/>
          <c:w val="0.85048929367610915"/>
          <c:h val="0.64171281406725567"/>
        </c:manualLayout>
      </c:layout>
      <c:barChart>
        <c:barDir val="col"/>
        <c:grouping val="clustered"/>
        <c:varyColors val="0"/>
        <c:ser>
          <c:idx val="0"/>
          <c:order val="0"/>
          <c:tx>
            <c:strRef>
              <c:f>'C=4'!$B$18</c:f>
              <c:strCache>
                <c:ptCount val="1"/>
                <c:pt idx="0">
                  <c:v>Weights</c:v>
                </c:pt>
              </c:strCache>
            </c:strRef>
          </c:tx>
          <c:invertIfNegative val="0"/>
          <c:cat>
            <c:strRef>
              <c:f>'C=4'!$C$18:$F$18</c:f>
              <c:strCache>
                <c:ptCount val="4"/>
                <c:pt idx="0">
                  <c:v>Criterion 1</c:v>
                </c:pt>
                <c:pt idx="1">
                  <c:v>Criterion 2</c:v>
                </c:pt>
                <c:pt idx="2">
                  <c:v>Criterion 3</c:v>
                </c:pt>
                <c:pt idx="3">
                  <c:v>Criterion 4</c:v>
                </c:pt>
              </c:strCache>
            </c:strRef>
          </c:cat>
          <c:val>
            <c:numRef>
              <c:f>'C=4'!$C$19:$F$19</c:f>
              <c:numCache>
                <c:formatCode>General</c:formatCode>
                <c:ptCount val="4"/>
              </c:numCache>
            </c:numRef>
          </c:val>
          <c:extLst>
            <c:ext xmlns:c16="http://schemas.microsoft.com/office/drawing/2014/chart" uri="{C3380CC4-5D6E-409C-BE32-E72D297353CC}">
              <c16:uniqueId val="{00000000-68B7-479C-8757-AADF984239D0}"/>
            </c:ext>
          </c:extLst>
        </c:ser>
        <c:dLbls>
          <c:showLegendKey val="0"/>
          <c:showVal val="0"/>
          <c:showCatName val="0"/>
          <c:showSerName val="0"/>
          <c:showPercent val="0"/>
          <c:showBubbleSize val="0"/>
        </c:dLbls>
        <c:gapWidth val="100"/>
        <c:axId val="68101632"/>
        <c:axId val="68100096"/>
      </c:barChart>
      <c:valAx>
        <c:axId val="68100096"/>
        <c:scaling>
          <c:orientation val="minMax"/>
        </c:scaling>
        <c:delete val="0"/>
        <c:axPos val="l"/>
        <c:majorGridlines/>
        <c:numFmt formatCode="General" sourceLinked="1"/>
        <c:majorTickMark val="out"/>
        <c:minorTickMark val="none"/>
        <c:tickLblPos val="nextTo"/>
        <c:crossAx val="68101632"/>
        <c:crosses val="autoZero"/>
        <c:crossBetween val="between"/>
      </c:valAx>
      <c:catAx>
        <c:axId val="68101632"/>
        <c:scaling>
          <c:orientation val="minMax"/>
        </c:scaling>
        <c:delete val="0"/>
        <c:axPos val="b"/>
        <c:numFmt formatCode="General" sourceLinked="0"/>
        <c:majorTickMark val="out"/>
        <c:minorTickMark val="none"/>
        <c:tickLblPos val="nextTo"/>
        <c:crossAx val="6810009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173495133050286"/>
          <c:y val="3.9761344138708375E-2"/>
        </c:manualLayout>
      </c:layout>
      <c:overlay val="0"/>
      <c:spPr>
        <a:noFill/>
        <a:ln>
          <a:noFill/>
        </a:ln>
      </c:spPr>
      <c:txPr>
        <a:bodyPr/>
        <a:lstStyle/>
        <a:p>
          <a:pPr>
            <a:defRPr sz="1200"/>
          </a:pPr>
          <a:endParaRPr lang="tr-TR"/>
        </a:p>
      </c:txPr>
    </c:title>
    <c:autoTitleDeleted val="0"/>
    <c:plotArea>
      <c:layout>
        <c:manualLayout>
          <c:layoutTarget val="inner"/>
          <c:xMode val="edge"/>
          <c:yMode val="edge"/>
          <c:x val="0.12492167907859535"/>
          <c:y val="0.17085133056225316"/>
          <c:w val="0.80947260101683804"/>
          <c:h val="0.71143200005916896"/>
        </c:manualLayout>
      </c:layout>
      <c:barChart>
        <c:barDir val="col"/>
        <c:grouping val="clustered"/>
        <c:varyColors val="0"/>
        <c:ser>
          <c:idx val="0"/>
          <c:order val="0"/>
          <c:tx>
            <c:strRef>
              <c:f>'C=5'!$B$19</c:f>
              <c:strCache>
                <c:ptCount val="1"/>
                <c:pt idx="0">
                  <c:v>Weights</c:v>
                </c:pt>
              </c:strCache>
            </c:strRef>
          </c:tx>
          <c:invertIfNegative val="0"/>
          <c:cat>
            <c:strRef>
              <c:f>'C=5'!$C$19:$G$19</c:f>
              <c:strCache>
                <c:ptCount val="5"/>
                <c:pt idx="0">
                  <c:v>Criterion 1</c:v>
                </c:pt>
                <c:pt idx="1">
                  <c:v>Criterion 2</c:v>
                </c:pt>
                <c:pt idx="2">
                  <c:v>Criterion 3</c:v>
                </c:pt>
                <c:pt idx="3">
                  <c:v>Criterion 4</c:v>
                </c:pt>
                <c:pt idx="4">
                  <c:v>Criterion 5</c:v>
                </c:pt>
              </c:strCache>
            </c:strRef>
          </c:cat>
          <c:val>
            <c:numRef>
              <c:f>'C=5'!$C$20:$G$20</c:f>
              <c:numCache>
                <c:formatCode>General</c:formatCode>
                <c:ptCount val="5"/>
              </c:numCache>
            </c:numRef>
          </c:val>
          <c:extLst>
            <c:ext xmlns:c16="http://schemas.microsoft.com/office/drawing/2014/chart" uri="{C3380CC4-5D6E-409C-BE32-E72D297353CC}">
              <c16:uniqueId val="{00000000-A43C-4A49-9F77-EEC0E8EEAF87}"/>
            </c:ext>
          </c:extLst>
        </c:ser>
        <c:dLbls>
          <c:showLegendKey val="0"/>
          <c:showVal val="0"/>
          <c:showCatName val="0"/>
          <c:showSerName val="0"/>
          <c:showPercent val="0"/>
          <c:showBubbleSize val="0"/>
        </c:dLbls>
        <c:gapWidth val="100"/>
        <c:axId val="90714112"/>
        <c:axId val="68098304"/>
      </c:barChart>
      <c:valAx>
        <c:axId val="68098304"/>
        <c:scaling>
          <c:orientation val="minMax"/>
        </c:scaling>
        <c:delete val="0"/>
        <c:axPos val="l"/>
        <c:majorGridlines/>
        <c:numFmt formatCode="General" sourceLinked="1"/>
        <c:majorTickMark val="out"/>
        <c:minorTickMark val="none"/>
        <c:tickLblPos val="nextTo"/>
        <c:crossAx val="90714112"/>
        <c:crosses val="autoZero"/>
        <c:crossBetween val="between"/>
      </c:valAx>
      <c:catAx>
        <c:axId val="90714112"/>
        <c:scaling>
          <c:orientation val="minMax"/>
        </c:scaling>
        <c:delete val="0"/>
        <c:axPos val="b"/>
        <c:numFmt formatCode="General" sourceLinked="0"/>
        <c:majorTickMark val="out"/>
        <c:minorTickMark val="none"/>
        <c:tickLblPos val="nextTo"/>
        <c:crossAx val="68098304"/>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tr-TR"/>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'C=6'!$B$20</c:f>
              <c:strCache>
                <c:ptCount val="1"/>
                <c:pt idx="0">
                  <c:v>Weights</c:v>
                </c:pt>
              </c:strCache>
            </c:strRef>
          </c:tx>
          <c:invertIfNegative val="0"/>
          <c:cat>
            <c:strRef>
              <c:f>'C=6'!$C$20:$H$20</c:f>
              <c:strCache>
                <c:ptCount val="6"/>
                <c:pt idx="0">
                  <c:v>Criterion 1</c:v>
                </c:pt>
                <c:pt idx="1">
                  <c:v>Criterion 2</c:v>
                </c:pt>
                <c:pt idx="2">
                  <c:v>Criterion 3</c:v>
                </c:pt>
                <c:pt idx="3">
                  <c:v>Criterion 4</c:v>
                </c:pt>
                <c:pt idx="4">
                  <c:v>Criterion 5</c:v>
                </c:pt>
                <c:pt idx="5">
                  <c:v>Criterion 6</c:v>
                </c:pt>
              </c:strCache>
            </c:strRef>
          </c:cat>
          <c:val>
            <c:numRef>
              <c:f>'C=6'!$C$21:$H$21</c:f>
              <c:numCache>
                <c:formatCode>General</c:formatCode>
                <c:ptCount val="6"/>
              </c:numCache>
            </c:numRef>
          </c:val>
          <c:extLst>
            <c:ext xmlns:c16="http://schemas.microsoft.com/office/drawing/2014/chart" uri="{C3380CC4-5D6E-409C-BE32-E72D297353CC}">
              <c16:uniqueId val="{00000000-D279-4719-9C23-F3461755A85C}"/>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715747460501451"/>
          <c:y val="4.1774013000000894E-2"/>
        </c:manualLayout>
      </c:layout>
      <c:overlay val="0"/>
      <c:spPr>
        <a:noFill/>
        <a:ln>
          <a:noFill/>
        </a:ln>
      </c:spPr>
      <c:txPr>
        <a:bodyPr/>
        <a:lstStyle/>
        <a:p>
          <a:pPr>
            <a:defRPr sz="1200"/>
          </a:pPr>
          <a:endParaRPr lang="tr-TR"/>
        </a:p>
      </c:txPr>
    </c:title>
    <c:autoTitleDeleted val="0"/>
    <c:plotArea>
      <c:layout>
        <c:manualLayout>
          <c:layoutTarget val="inner"/>
          <c:xMode val="edge"/>
          <c:yMode val="edge"/>
          <c:x val="0.1361329240624583"/>
          <c:y val="0.19050765955892365"/>
          <c:w val="0.75044414787134661"/>
          <c:h val="0.66854627228157337"/>
        </c:manualLayout>
      </c:layout>
      <c:barChart>
        <c:barDir val="col"/>
        <c:grouping val="clustered"/>
        <c:varyColors val="0"/>
        <c:ser>
          <c:idx val="0"/>
          <c:order val="0"/>
          <c:tx>
            <c:strRef>
              <c:f>'C=7'!$B$21</c:f>
              <c:strCache>
                <c:ptCount val="1"/>
                <c:pt idx="0">
                  <c:v>Weights</c:v>
                </c:pt>
              </c:strCache>
            </c:strRef>
          </c:tx>
          <c:invertIfNegative val="0"/>
          <c:cat>
            <c:strRef>
              <c:f>'C=7'!$C$21:$I$21</c:f>
              <c:strCache>
                <c:ptCount val="7"/>
                <c:pt idx="0">
                  <c:v>Criterion 1</c:v>
                </c:pt>
                <c:pt idx="1">
                  <c:v>Criterion 2</c:v>
                </c:pt>
                <c:pt idx="2">
                  <c:v>Criterion 3</c:v>
                </c:pt>
                <c:pt idx="3">
                  <c:v>Criterion 4</c:v>
                </c:pt>
                <c:pt idx="4">
                  <c:v>Criterion 5</c:v>
                </c:pt>
                <c:pt idx="5">
                  <c:v>Criterion 6</c:v>
                </c:pt>
                <c:pt idx="6">
                  <c:v>Criterion 7</c:v>
                </c:pt>
              </c:strCache>
            </c:strRef>
          </c:cat>
          <c:val>
            <c:numRef>
              <c:f>'C=7'!$C$22:$I$22</c:f>
              <c:numCache>
                <c:formatCode>General</c:formatCode>
                <c:ptCount val="7"/>
              </c:numCache>
            </c:numRef>
          </c:val>
          <c:extLst>
            <c:ext xmlns:c16="http://schemas.microsoft.com/office/drawing/2014/chart" uri="{C3380CC4-5D6E-409C-BE32-E72D297353CC}">
              <c16:uniqueId val="{00000000-6769-418D-A6F9-A999867DDE59}"/>
            </c:ext>
          </c:extLst>
        </c:ser>
        <c:dLbls>
          <c:showLegendKey val="0"/>
          <c:showVal val="0"/>
          <c:showCatName val="0"/>
          <c:showSerName val="0"/>
          <c:showPercent val="0"/>
          <c:showBubbleSize val="0"/>
        </c:dLbls>
        <c:gapWidth val="100"/>
        <c:axId val="45149184"/>
        <c:axId val="149447808"/>
      </c:barChart>
      <c:valAx>
        <c:axId val="149447808"/>
        <c:scaling>
          <c:orientation val="minMax"/>
        </c:scaling>
        <c:delete val="0"/>
        <c:axPos val="l"/>
        <c:majorGridlines/>
        <c:numFmt formatCode="General" sourceLinked="1"/>
        <c:majorTickMark val="out"/>
        <c:minorTickMark val="none"/>
        <c:tickLblPos val="nextTo"/>
        <c:crossAx val="45149184"/>
        <c:crosses val="autoZero"/>
        <c:crossBetween val="between"/>
      </c:valAx>
      <c:catAx>
        <c:axId val="45149184"/>
        <c:scaling>
          <c:orientation val="minMax"/>
        </c:scaling>
        <c:delete val="0"/>
        <c:axPos val="b"/>
        <c:numFmt formatCode="General" sourceLinked="0"/>
        <c:majorTickMark val="out"/>
        <c:minorTickMark val="none"/>
        <c:tickLblPos val="nextTo"/>
        <c:crossAx val="149447808"/>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794212667775475"/>
          <c:y val="3.7997984642837559E-2"/>
        </c:manualLayout>
      </c:layout>
      <c:overlay val="0"/>
      <c:spPr>
        <a:noFill/>
        <a:ln>
          <a:noFill/>
        </a:ln>
      </c:spPr>
      <c:txPr>
        <a:bodyPr/>
        <a:lstStyle/>
        <a:p>
          <a:pPr>
            <a:defRPr sz="1200"/>
          </a:pPr>
          <a:endParaRPr lang="tr-TR"/>
        </a:p>
      </c:txPr>
    </c:title>
    <c:autoTitleDeleted val="0"/>
    <c:plotArea>
      <c:layout>
        <c:manualLayout>
          <c:layoutTarget val="inner"/>
          <c:xMode val="edge"/>
          <c:yMode val="edge"/>
          <c:x val="7.7003799763581765E-2"/>
          <c:y val="0.19938653856118793"/>
          <c:w val="0.90886516659208549"/>
          <c:h val="0.67249993334128211"/>
        </c:manualLayout>
      </c:layout>
      <c:barChart>
        <c:barDir val="col"/>
        <c:grouping val="clustered"/>
        <c:varyColors val="0"/>
        <c:ser>
          <c:idx val="0"/>
          <c:order val="0"/>
          <c:tx>
            <c:strRef>
              <c:f>'C=8'!$B$22</c:f>
              <c:strCache>
                <c:ptCount val="1"/>
                <c:pt idx="0">
                  <c:v>Weights</c:v>
                </c:pt>
              </c:strCache>
            </c:strRef>
          </c:tx>
          <c:invertIfNegative val="0"/>
          <c:cat>
            <c:numRef>
              <c:f>'C=8'!$C$22:$J$22</c:f>
              <c:numCache>
                <c:formatCode>General</c:formatCode>
                <c:ptCount val="8"/>
                <c:pt idx="0">
                  <c:v>1</c:v>
                </c:pt>
                <c:pt idx="1">
                  <c:v>2</c:v>
                </c:pt>
                <c:pt idx="2">
                  <c:v>3</c:v>
                </c:pt>
                <c:pt idx="3">
                  <c:v>4</c:v>
                </c:pt>
                <c:pt idx="4">
                  <c:v>5</c:v>
                </c:pt>
                <c:pt idx="5">
                  <c:v>6</c:v>
                </c:pt>
                <c:pt idx="6">
                  <c:v>7</c:v>
                </c:pt>
                <c:pt idx="7">
                  <c:v>8</c:v>
                </c:pt>
              </c:numCache>
            </c:numRef>
          </c:cat>
          <c:val>
            <c:numRef>
              <c:f>'C=8'!$C$23:$J$23</c:f>
              <c:numCache>
                <c:formatCode>General</c:formatCode>
                <c:ptCount val="8"/>
                <c:pt idx="0">
                  <c:v>2.7600105143257281E-2</c:v>
                </c:pt>
                <c:pt idx="1">
                  <c:v>6.9920266362918926E-2</c:v>
                </c:pt>
                <c:pt idx="2">
                  <c:v>5.8266888635765561E-2</c:v>
                </c:pt>
                <c:pt idx="3">
                  <c:v>0.29900113905195741</c:v>
                </c:pt>
                <c:pt idx="4">
                  <c:v>8.7400332953648935E-2</c:v>
                </c:pt>
                <c:pt idx="5">
                  <c:v>0.17480066590729679</c:v>
                </c:pt>
                <c:pt idx="6">
                  <c:v>0.2330675545430643</c:v>
                </c:pt>
                <c:pt idx="7">
                  <c:v>4.9943047402085231E-2</c:v>
                </c:pt>
              </c:numCache>
            </c:numRef>
          </c:val>
          <c:extLst>
            <c:ext xmlns:c16="http://schemas.microsoft.com/office/drawing/2014/chart" uri="{C3380CC4-5D6E-409C-BE32-E72D297353CC}">
              <c16:uniqueId val="{00000000-449A-4D3A-A1E3-AD8DCFAE8ED4}"/>
            </c:ext>
          </c:extLst>
        </c:ser>
        <c:dLbls>
          <c:showLegendKey val="0"/>
          <c:showVal val="0"/>
          <c:showCatName val="0"/>
          <c:showSerName val="0"/>
          <c:showPercent val="0"/>
          <c:showBubbleSize val="0"/>
        </c:dLbls>
        <c:gapWidth val="100"/>
        <c:axId val="41929728"/>
        <c:axId val="45351680"/>
      </c:barChart>
      <c:catAx>
        <c:axId val="41929728"/>
        <c:scaling>
          <c:orientation val="minMax"/>
        </c:scaling>
        <c:delete val="0"/>
        <c:axPos val="b"/>
        <c:numFmt formatCode="General" sourceLinked="0"/>
        <c:majorTickMark val="out"/>
        <c:minorTickMark val="none"/>
        <c:tickLblPos val="nextTo"/>
        <c:crossAx val="45351680"/>
        <c:crosses val="autoZero"/>
        <c:auto val="1"/>
        <c:lblAlgn val="ctr"/>
        <c:lblOffset val="100"/>
        <c:noMultiLvlLbl val="0"/>
      </c:catAx>
      <c:valAx>
        <c:axId val="45351680"/>
        <c:scaling>
          <c:orientation val="minMax"/>
        </c:scaling>
        <c:delete val="0"/>
        <c:axPos val="l"/>
        <c:majorGridlines/>
        <c:numFmt formatCode="General" sourceLinked="1"/>
        <c:majorTickMark val="out"/>
        <c:minorTickMark val="none"/>
        <c:tickLblPos val="nextTo"/>
        <c:crossAx val="4192972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'C=9'!$B$23</c:f>
              <c:strCache>
                <c:ptCount val="1"/>
                <c:pt idx="0">
                  <c:v>Weights</c:v>
                </c:pt>
              </c:strCache>
            </c:strRef>
          </c:tx>
          <c:invertIfNegative val="0"/>
          <c:cat>
            <c:strRef>
              <c:f>'C=9'!$C$23:$K$23</c:f>
              <c:strCache>
                <c:ptCount val="9"/>
                <c:pt idx="0">
                  <c:v>Criterion 1</c:v>
                </c:pt>
                <c:pt idx="1">
                  <c:v>Criterion 2</c:v>
                </c:pt>
                <c:pt idx="2">
                  <c:v>Criterion 3</c:v>
                </c:pt>
                <c:pt idx="3">
                  <c:v>Criterion 4</c:v>
                </c:pt>
                <c:pt idx="4">
                  <c:v>Criterion 5</c:v>
                </c:pt>
                <c:pt idx="5">
                  <c:v>Criterion 6</c:v>
                </c:pt>
                <c:pt idx="6">
                  <c:v>Criterion 7</c:v>
                </c:pt>
                <c:pt idx="7">
                  <c:v>Criterion 8</c:v>
                </c:pt>
                <c:pt idx="8">
                  <c:v>Criterion 9</c:v>
                </c:pt>
              </c:strCache>
            </c:strRef>
          </c:cat>
          <c:val>
            <c:numRef>
              <c:f>'C=9'!$C$24:$K$24</c:f>
              <c:numCache>
                <c:formatCode>General</c:formatCode>
                <c:ptCount val="9"/>
              </c:numCache>
            </c:numRef>
          </c:val>
          <c:extLst>
            <c:ext xmlns:c16="http://schemas.microsoft.com/office/drawing/2014/chart" uri="{C3380CC4-5D6E-409C-BE32-E72D297353CC}">
              <c16:uniqueId val="{00000000-8B4B-47E8-9EFF-B97CCDBC8A2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 /><Relationship Id="rId3" Type="http://schemas.openxmlformats.org/officeDocument/2006/relationships/image" Target="../media/image3.png" /><Relationship Id="rId7" Type="http://schemas.openxmlformats.org/officeDocument/2006/relationships/image" Target="../media/image7.png" /><Relationship Id="rId2" Type="http://schemas.openxmlformats.org/officeDocument/2006/relationships/image" Target="../media/image2.png" /><Relationship Id="rId1" Type="http://schemas.openxmlformats.org/officeDocument/2006/relationships/image" Target="../media/image1.png" /><Relationship Id="rId6" Type="http://schemas.openxmlformats.org/officeDocument/2006/relationships/image" Target="../media/image6.png" /><Relationship Id="rId5" Type="http://schemas.openxmlformats.org/officeDocument/2006/relationships/image" Target="../media/image5.png" /><Relationship Id="rId4" Type="http://schemas.openxmlformats.org/officeDocument/2006/relationships/image" Target="../media/image4.png" /><Relationship Id="rId9" Type="http://schemas.openxmlformats.org/officeDocument/2006/relationships/image" Target="../media/image9.png" /></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 /></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 /></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 /></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 /></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861810" y="1249680"/>
          <a:ext cx="4921250" cy="123063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13970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133351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26</xdr:row>
      <xdr:rowOff>9524</xdr:rowOff>
    </xdr:from>
    <xdr:to>
      <xdr:col>6</xdr:col>
      <xdr:colOff>57150</xdr:colOff>
      <xdr:row>35</xdr:row>
      <xdr:rowOff>114300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7</xdr:row>
      <xdr:rowOff>112713</xdr:rowOff>
    </xdr:from>
    <xdr:to>
      <xdr:col>6</xdr:col>
      <xdr:colOff>444499</xdr:colOff>
      <xdr:row>8</xdr:row>
      <xdr:rowOff>133350</xdr:rowOff>
    </xdr:to>
    <xdr:cxnSp macro="">
      <xdr:nvCxnSpPr>
        <xdr:cNvPr id="43" name="Straight Arrow Connector 42">
          <a:extLst>
            <a:ext uri="{FF2B5EF4-FFF2-40B4-BE49-F238E27FC236}">
              <a16:creationId xmlns:a16="http://schemas.microsoft.com/office/drawing/2014/main" id="{00000000-0008-0000-0100-00002B000000}"/>
            </a:ext>
          </a:extLst>
        </xdr:cNvPr>
        <xdr:cNvCxnSpPr>
          <a:stCxn id="44" idx="1"/>
          <a:endCxn id="45" idx="3"/>
        </xdr:cNvCxnSpPr>
      </xdr:nvCxnSpPr>
      <xdr:spPr>
        <a:xfrm flipH="1">
          <a:off x="4829175" y="1922463"/>
          <a:ext cx="368299" cy="21113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444499</xdr:colOff>
      <xdr:row>6</xdr:row>
      <xdr:rowOff>142875</xdr:rowOff>
    </xdr:from>
    <xdr:to>
      <xdr:col>10</xdr:col>
      <xdr:colOff>409574</xdr:colOff>
      <xdr:row>8</xdr:row>
      <xdr:rowOff>92075</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5197474" y="1752600"/>
          <a:ext cx="2403475" cy="3397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Enter the names of the criteria </a:t>
          </a:r>
          <a:r>
            <a:rPr lang="nl-NL" sz="1100" baseline="0"/>
            <a:t>(Step 1)</a:t>
          </a:r>
        </a:p>
      </xdr:txBody>
    </xdr:sp>
    <xdr:clientData/>
  </xdr:twoCellAnchor>
  <xdr:twoCellAnchor>
    <xdr:from>
      <xdr:col>1</xdr:col>
      <xdr:colOff>3175</xdr:colOff>
      <xdr:row>8</xdr:row>
      <xdr:rowOff>0</xdr:rowOff>
    </xdr:from>
    <xdr:to>
      <xdr:col>6</xdr:col>
      <xdr:colOff>76200</xdr:colOff>
      <xdr:row>9</xdr:row>
      <xdr:rowOff>76200</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1270000" y="2000250"/>
          <a:ext cx="35591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2</xdr:col>
      <xdr:colOff>34925</xdr:colOff>
      <xdr:row>10</xdr:row>
      <xdr:rowOff>122238</xdr:rowOff>
    </xdr:from>
    <xdr:to>
      <xdr:col>3</xdr:col>
      <xdr:colOff>504824</xdr:colOff>
      <xdr:row>11</xdr:row>
      <xdr:rowOff>131938</xdr:rowOff>
    </xdr:to>
    <xdr:cxnSp macro="">
      <xdr:nvCxnSpPr>
        <xdr:cNvPr id="47" name="Straight Arrow Connector 46">
          <a:extLst>
            <a:ext uri="{FF2B5EF4-FFF2-40B4-BE49-F238E27FC236}">
              <a16:creationId xmlns:a16="http://schemas.microsoft.com/office/drawing/2014/main" id="{00000000-0008-0000-0100-00002F000000}"/>
            </a:ext>
          </a:extLst>
        </xdr:cNvPr>
        <xdr:cNvCxnSpPr>
          <a:stCxn id="48" idx="1"/>
          <a:endCxn id="49" idx="3"/>
        </xdr:cNvCxnSpPr>
      </xdr:nvCxnSpPr>
      <xdr:spPr>
        <a:xfrm flipH="1">
          <a:off x="2016125" y="2532063"/>
          <a:ext cx="1146174" cy="2192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504824</xdr:colOff>
      <xdr:row>9</xdr:row>
      <xdr:rowOff>161925</xdr:rowOff>
    </xdr:from>
    <xdr:to>
      <xdr:col>7</xdr:col>
      <xdr:colOff>47625</xdr:colOff>
      <xdr:row>11</xdr:row>
      <xdr:rowOff>92075</xdr:rowOff>
    </xdr:to>
    <xdr:sp macro="" textlink="">
      <xdr:nvSpPr>
        <xdr:cNvPr id="48" name="Rectangle 47">
          <a:extLst>
            <a:ext uri="{FF2B5EF4-FFF2-40B4-BE49-F238E27FC236}">
              <a16:creationId xmlns:a16="http://schemas.microsoft.com/office/drawing/2014/main" id="{00000000-0008-0000-0100-000030000000}"/>
            </a:ext>
          </a:extLst>
        </xdr:cNvPr>
        <xdr:cNvSpPr/>
      </xdr:nvSpPr>
      <xdr:spPr>
        <a:xfrm>
          <a:off x="3162299" y="2352675"/>
          <a:ext cx="2247901" cy="3587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Select the Best</a:t>
          </a:r>
          <a:r>
            <a:rPr lang="nl-NL" sz="1050" baseline="0"/>
            <a:t> and the Worst (Step 2)</a:t>
          </a:r>
        </a:p>
      </xdr:txBody>
    </xdr:sp>
    <xdr:clientData/>
  </xdr:twoCellAnchor>
  <xdr:twoCellAnchor>
    <xdr:from>
      <xdr:col>0</xdr:col>
      <xdr:colOff>1235075</xdr:colOff>
      <xdr:row>9</xdr:row>
      <xdr:rowOff>168275</xdr:rowOff>
    </xdr:from>
    <xdr:to>
      <xdr:col>2</xdr:col>
      <xdr:colOff>34925</xdr:colOff>
      <xdr:row>13</xdr:row>
      <xdr:rowOff>76550</xdr:rowOff>
    </xdr:to>
    <xdr:sp macro="" textlink="">
      <xdr:nvSpPr>
        <xdr:cNvPr id="49" name="Rectangle 48">
          <a:extLst>
            <a:ext uri="{FF2B5EF4-FFF2-40B4-BE49-F238E27FC236}">
              <a16:creationId xmlns:a16="http://schemas.microsoft.com/office/drawing/2014/main" id="{00000000-0008-0000-0100-000031000000}"/>
            </a:ext>
          </a:extLst>
        </xdr:cNvPr>
        <xdr:cNvSpPr/>
      </xdr:nvSpPr>
      <xdr:spPr>
        <a:xfrm>
          <a:off x="1235075" y="2320925"/>
          <a:ext cx="781050" cy="756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400049</xdr:colOff>
      <xdr:row>12</xdr:row>
      <xdr:rowOff>114300</xdr:rowOff>
    </xdr:from>
    <xdr:to>
      <xdr:col>11</xdr:col>
      <xdr:colOff>19050</xdr:colOff>
      <xdr:row>14</xdr:row>
      <xdr:rowOff>184150</xdr:rowOff>
    </xdr:to>
    <xdr:sp macro="" textlink="">
      <xdr:nvSpPr>
        <xdr:cNvPr id="50" name="Rectangle 49">
          <a:extLst>
            <a:ext uri="{FF2B5EF4-FFF2-40B4-BE49-F238E27FC236}">
              <a16:creationId xmlns:a16="http://schemas.microsoft.com/office/drawing/2014/main" id="{00000000-0008-0000-0100-000032000000}"/>
            </a:ext>
          </a:extLst>
        </xdr:cNvPr>
        <xdr:cNvSpPr/>
      </xdr:nvSpPr>
      <xdr:spPr>
        <a:xfrm>
          <a:off x="5153024" y="2990850"/>
          <a:ext cx="2667001"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(Best</a:t>
          </a:r>
          <a:r>
            <a:rPr lang="nl-NL" sz="1050" baseline="0"/>
            <a:t> to others: BO vector) (Step 3)</a:t>
          </a:r>
        </a:p>
      </xdr:txBody>
    </xdr:sp>
    <xdr:clientData/>
  </xdr:twoCellAnchor>
  <xdr:twoCellAnchor>
    <xdr:from>
      <xdr:col>6</xdr:col>
      <xdr:colOff>63500</xdr:colOff>
      <xdr:row>13</xdr:row>
      <xdr:rowOff>149225</xdr:rowOff>
    </xdr:from>
    <xdr:to>
      <xdr:col>6</xdr:col>
      <xdr:colOff>400049</xdr:colOff>
      <xdr:row>15</xdr:row>
      <xdr:rowOff>106362</xdr:rowOff>
    </xdr:to>
    <xdr:cxnSp macro="">
      <xdr:nvCxnSpPr>
        <xdr:cNvPr id="51" name="Straight Arrow Connector 50">
          <a:extLst>
            <a:ext uri="{FF2B5EF4-FFF2-40B4-BE49-F238E27FC236}">
              <a16:creationId xmlns:a16="http://schemas.microsoft.com/office/drawing/2014/main" id="{00000000-0008-0000-0100-000033000000}"/>
            </a:ext>
          </a:extLst>
        </xdr:cNvPr>
        <xdr:cNvCxnSpPr>
          <a:stCxn id="50" idx="1"/>
          <a:endCxn id="52" idx="3"/>
        </xdr:cNvCxnSpPr>
      </xdr:nvCxnSpPr>
      <xdr:spPr>
        <a:xfrm flipH="1">
          <a:off x="4816475" y="3216275"/>
          <a:ext cx="336549" cy="35718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1257300</xdr:colOff>
      <xdr:row>14</xdr:row>
      <xdr:rowOff>180974</xdr:rowOff>
    </xdr:from>
    <xdr:to>
      <xdr:col>6</xdr:col>
      <xdr:colOff>63500</xdr:colOff>
      <xdr:row>16</xdr:row>
      <xdr:rowOff>50799</xdr:rowOff>
    </xdr:to>
    <xdr:sp macro="" textlink="">
      <xdr:nvSpPr>
        <xdr:cNvPr id="52" name="Rectangle 51">
          <a:extLst>
            <a:ext uri="{FF2B5EF4-FFF2-40B4-BE49-F238E27FC236}">
              <a16:creationId xmlns:a16="http://schemas.microsoft.com/office/drawing/2014/main" id="{00000000-0008-0000-0100-000034000000}"/>
            </a:ext>
          </a:extLst>
        </xdr:cNvPr>
        <xdr:cNvSpPr/>
      </xdr:nvSpPr>
      <xdr:spPr>
        <a:xfrm>
          <a:off x="1257300" y="3371849"/>
          <a:ext cx="3559175" cy="250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1250950</xdr:colOff>
      <xdr:row>17</xdr:row>
      <xdr:rowOff>196850</xdr:rowOff>
    </xdr:from>
    <xdr:to>
      <xdr:col>2</xdr:col>
      <xdr:colOff>57150</xdr:colOff>
      <xdr:row>23</xdr:row>
      <xdr:rowOff>44450</xdr:rowOff>
    </xdr:to>
    <xdr:sp macro="" textlink="">
      <xdr:nvSpPr>
        <xdr:cNvPr id="53" name="Rectangle 52">
          <a:extLst>
            <a:ext uri="{FF2B5EF4-FFF2-40B4-BE49-F238E27FC236}">
              <a16:creationId xmlns:a16="http://schemas.microsoft.com/office/drawing/2014/main" id="{00000000-0008-0000-0100-000035000000}"/>
            </a:ext>
          </a:extLst>
        </xdr:cNvPr>
        <xdr:cNvSpPr/>
      </xdr:nvSpPr>
      <xdr:spPr>
        <a:xfrm>
          <a:off x="1250950" y="5969000"/>
          <a:ext cx="854075" cy="1000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1289050</xdr:colOff>
      <xdr:row>25</xdr:row>
      <xdr:rowOff>19050</xdr:rowOff>
    </xdr:from>
    <xdr:to>
      <xdr:col>6</xdr:col>
      <xdr:colOff>95250</xdr:colOff>
      <xdr:row>26</xdr:row>
      <xdr:rowOff>69850</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1289050" y="7324725"/>
          <a:ext cx="3902075" cy="241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5</xdr:col>
      <xdr:colOff>158750</xdr:colOff>
      <xdr:row>19</xdr:row>
      <xdr:rowOff>79375</xdr:rowOff>
    </xdr:from>
    <xdr:to>
      <xdr:col>10</xdr:col>
      <xdr:colOff>466725</xdr:colOff>
      <xdr:row>23</xdr:row>
      <xdr:rowOff>66675</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4197350" y="4308475"/>
          <a:ext cx="3460750" cy="74930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Now, go to "Data" tab, and click on "Solver" (Step 5). The weights</a:t>
          </a:r>
          <a:r>
            <a:rPr lang="nl-NL" sz="1050" baseline="0"/>
            <a:t> will be automatically obtained and shown in the yellow cells and in the figure. If you change some green parts you should do Step 5 again to get the new results.</a:t>
          </a:r>
        </a:p>
      </xdr:txBody>
    </xdr:sp>
    <xdr:clientData/>
  </xdr:twoCellAnchor>
  <xdr:twoCellAnchor>
    <xdr:from>
      <xdr:col>0</xdr:col>
      <xdr:colOff>1090610</xdr:colOff>
      <xdr:row>28</xdr:row>
      <xdr:rowOff>57150</xdr:rowOff>
    </xdr:from>
    <xdr:to>
      <xdr:col>1</xdr:col>
      <xdr:colOff>365126</xdr:colOff>
      <xdr:row>29</xdr:row>
      <xdr:rowOff>38101</xdr:rowOff>
    </xdr:to>
    <xdr:cxnSp macro="">
      <xdr:nvCxnSpPr>
        <xdr:cNvPr id="58" name="Straight Arrow Connector 57">
          <a:extLst>
            <a:ext uri="{FF2B5EF4-FFF2-40B4-BE49-F238E27FC236}">
              <a16:creationId xmlns:a16="http://schemas.microsoft.com/office/drawing/2014/main" id="{00000000-0008-0000-0100-00003A000000}"/>
            </a:ext>
          </a:extLst>
        </xdr:cNvPr>
        <xdr:cNvCxnSpPr>
          <a:stCxn id="59" idx="0"/>
          <a:endCxn id="60" idx="2"/>
        </xdr:cNvCxnSpPr>
      </xdr:nvCxnSpPr>
      <xdr:spPr>
        <a:xfrm flipV="1">
          <a:off x="1090610" y="6000750"/>
          <a:ext cx="541341" cy="171451"/>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136522</xdr:colOff>
      <xdr:row>29</xdr:row>
      <xdr:rowOff>38101</xdr:rowOff>
    </xdr:from>
    <xdr:to>
      <xdr:col>2</xdr:col>
      <xdr:colOff>63498</xdr:colOff>
      <xdr:row>32</xdr:row>
      <xdr:rowOff>57151</xdr:rowOff>
    </xdr:to>
    <xdr:sp macro="" textlink="">
      <xdr:nvSpPr>
        <xdr:cNvPr id="59" name="Rectangle 58">
          <a:extLst>
            <a:ext uri="{FF2B5EF4-FFF2-40B4-BE49-F238E27FC236}">
              <a16:creationId xmlns:a16="http://schemas.microsoft.com/office/drawing/2014/main" id="{00000000-0008-0000-0100-00003B000000}"/>
            </a:ext>
          </a:extLst>
        </xdr:cNvPr>
        <xdr:cNvSpPr/>
      </xdr:nvSpPr>
      <xdr:spPr>
        <a:xfrm>
          <a:off x="136522" y="6172201"/>
          <a:ext cx="1908176" cy="5905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The Ksi*</a:t>
          </a:r>
          <a:r>
            <a:rPr lang="nl-NL" sz="1050" baseline="0"/>
            <a:t> shows to what extent the results are reliable, the closer the ksi to zero th better.</a:t>
          </a:r>
        </a:p>
      </xdr:txBody>
    </xdr:sp>
    <xdr:clientData/>
  </xdr:twoCellAnchor>
  <xdr:twoCellAnchor>
    <xdr:from>
      <xdr:col>0</xdr:col>
      <xdr:colOff>1263651</xdr:colOff>
      <xdr:row>26</xdr:row>
      <xdr:rowOff>142874</xdr:rowOff>
    </xdr:from>
    <xdr:to>
      <xdr:col>2</xdr:col>
      <xdr:colOff>19051</xdr:colOff>
      <xdr:row>28</xdr:row>
      <xdr:rowOff>57150</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1263651" y="5705474"/>
          <a:ext cx="736600" cy="2952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3</xdr:col>
      <xdr:colOff>401638</xdr:colOff>
      <xdr:row>21</xdr:row>
      <xdr:rowOff>73025</xdr:rowOff>
    </xdr:from>
    <xdr:to>
      <xdr:col>5</xdr:col>
      <xdr:colOff>158750</xdr:colOff>
      <xdr:row>25</xdr:row>
      <xdr:rowOff>19050</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56" idx="1"/>
          <a:endCxn id="55" idx="0"/>
        </xdr:cNvCxnSpPr>
      </xdr:nvCxnSpPr>
      <xdr:spPr>
        <a:xfrm flipH="1">
          <a:off x="3059113" y="4683125"/>
          <a:ext cx="1138237" cy="7080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628649</xdr:colOff>
      <xdr:row>16</xdr:row>
      <xdr:rowOff>123825</xdr:rowOff>
    </xdr:from>
    <xdr:to>
      <xdr:col>6</xdr:col>
      <xdr:colOff>380999</xdr:colOff>
      <xdr:row>19</xdr:row>
      <xdr:rowOff>3175</xdr:rowOff>
    </xdr:to>
    <xdr:sp macro="" textlink="">
      <xdr:nvSpPr>
        <xdr:cNvPr id="80" name="Rectangle 79">
          <a:extLst>
            <a:ext uri="{FF2B5EF4-FFF2-40B4-BE49-F238E27FC236}">
              <a16:creationId xmlns:a16="http://schemas.microsoft.com/office/drawing/2014/main" id="{00000000-0008-0000-0100-000050000000}"/>
            </a:ext>
          </a:extLst>
        </xdr:cNvPr>
        <xdr:cNvSpPr/>
      </xdr:nvSpPr>
      <xdr:spPr>
        <a:xfrm>
          <a:off x="2609849" y="3781425"/>
          <a:ext cx="2524125"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(Others to Worst</a:t>
          </a:r>
          <a:r>
            <a:rPr lang="nl-NL" sz="1050" baseline="0"/>
            <a:t>: OW vector) (Step 4)</a:t>
          </a:r>
        </a:p>
      </xdr:txBody>
    </xdr:sp>
    <xdr:clientData/>
  </xdr:twoCellAnchor>
  <xdr:twoCellAnchor>
    <xdr:from>
      <xdr:col>2</xdr:col>
      <xdr:colOff>57150</xdr:colOff>
      <xdr:row>17</xdr:row>
      <xdr:rowOff>158750</xdr:rowOff>
    </xdr:from>
    <xdr:to>
      <xdr:col>2</xdr:col>
      <xdr:colOff>628649</xdr:colOff>
      <xdr:row>20</xdr:row>
      <xdr:rowOff>115888</xdr:rowOff>
    </xdr:to>
    <xdr:cxnSp macro="">
      <xdr:nvCxnSpPr>
        <xdr:cNvPr id="81" name="Straight Arrow Connector 80">
          <a:extLst>
            <a:ext uri="{FF2B5EF4-FFF2-40B4-BE49-F238E27FC236}">
              <a16:creationId xmlns:a16="http://schemas.microsoft.com/office/drawing/2014/main" id="{00000000-0008-0000-0100-000051000000}"/>
            </a:ext>
          </a:extLst>
        </xdr:cNvPr>
        <xdr:cNvCxnSpPr>
          <a:stCxn id="80" idx="1"/>
          <a:endCxn id="53" idx="3"/>
        </xdr:cNvCxnSpPr>
      </xdr:nvCxnSpPr>
      <xdr:spPr>
        <a:xfrm flipH="1">
          <a:off x="2038350" y="4006850"/>
          <a:ext cx="571499" cy="52863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104774</xdr:colOff>
      <xdr:row>3</xdr:row>
      <xdr:rowOff>57150</xdr:rowOff>
    </xdr:from>
    <xdr:to>
      <xdr:col>2</xdr:col>
      <xdr:colOff>514350</xdr:colOff>
      <xdr:row>5</xdr:row>
      <xdr:rowOff>123825</xdr:rowOff>
    </xdr:to>
    <xdr:sp macro="" textlink="">
      <xdr:nvSpPr>
        <xdr:cNvPr id="90" name="Rectangle 89">
          <a:extLst>
            <a:ext uri="{FF2B5EF4-FFF2-40B4-BE49-F238E27FC236}">
              <a16:creationId xmlns:a16="http://schemas.microsoft.com/office/drawing/2014/main" id="{00000000-0008-0000-0100-00005A000000}"/>
            </a:ext>
          </a:extLst>
        </xdr:cNvPr>
        <xdr:cNvSpPr/>
      </xdr:nvSpPr>
      <xdr:spPr>
        <a:xfrm>
          <a:off x="104774" y="1095375"/>
          <a:ext cx="2390776" cy="4476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Depending on the number of criteria (C) go to the right sheet (Step 1)</a:t>
          </a:r>
          <a:endParaRPr lang="nl-NL" sz="1100" baseline="0"/>
        </a:p>
      </xdr:txBody>
    </xdr:sp>
    <xdr:clientData/>
  </xdr:twoCellAnchor>
  <xdr:twoCellAnchor>
    <xdr:from>
      <xdr:col>0</xdr:col>
      <xdr:colOff>1047750</xdr:colOff>
      <xdr:row>5</xdr:row>
      <xdr:rowOff>123825</xdr:rowOff>
    </xdr:from>
    <xdr:to>
      <xdr:col>1</xdr:col>
      <xdr:colOff>33337</xdr:colOff>
      <xdr:row>7</xdr:row>
      <xdr:rowOff>0</xdr:rowOff>
    </xdr:to>
    <xdr:cxnSp macro="">
      <xdr:nvCxnSpPr>
        <xdr:cNvPr id="91" name="Straight Arrow Connector 90">
          <a:extLst>
            <a:ext uri="{FF2B5EF4-FFF2-40B4-BE49-F238E27FC236}">
              <a16:creationId xmlns:a16="http://schemas.microsoft.com/office/drawing/2014/main" id="{00000000-0008-0000-0100-00005B000000}"/>
            </a:ext>
          </a:extLst>
        </xdr:cNvPr>
        <xdr:cNvCxnSpPr>
          <a:stCxn id="90" idx="2"/>
        </xdr:cNvCxnSpPr>
      </xdr:nvCxnSpPr>
      <xdr:spPr>
        <a:xfrm flipH="1">
          <a:off x="1047750" y="1543050"/>
          <a:ext cx="252412" cy="2667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23295</xdr:colOff>
      <xdr:row>18</xdr:row>
      <xdr:rowOff>9525</xdr:rowOff>
    </xdr:from>
    <xdr:to>
      <xdr:col>6</xdr:col>
      <xdr:colOff>228600</xdr:colOff>
      <xdr:row>28</xdr:row>
      <xdr:rowOff>59212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92074</xdr:colOff>
      <xdr:row>19</xdr:row>
      <xdr:rowOff>28575</xdr:rowOff>
    </xdr:from>
    <xdr:to>
      <xdr:col>7</xdr:col>
      <xdr:colOff>428625</xdr:colOff>
      <xdr:row>30</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111124</xdr:colOff>
      <xdr:row>20</xdr:row>
      <xdr:rowOff>103654</xdr:rowOff>
    </xdr:from>
    <xdr:to>
      <xdr:col>7</xdr:col>
      <xdr:colOff>342899</xdr:colOff>
      <xdr:row>33</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133350</xdr:colOff>
      <xdr:row>21</xdr:row>
      <xdr:rowOff>87779</xdr:rowOff>
    </xdr:from>
    <xdr:to>
      <xdr:col>8</xdr:col>
      <xdr:colOff>38100</xdr:colOff>
      <xdr:row>33</xdr:row>
      <xdr:rowOff>171450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288924</xdr:colOff>
      <xdr:row>22</xdr:row>
      <xdr:rowOff>106829</xdr:rowOff>
    </xdr:from>
    <xdr:to>
      <xdr:col>9</xdr:col>
      <xdr:colOff>95249</xdr:colOff>
      <xdr:row>35</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502920</xdr:colOff>
      <xdr:row>11</xdr:row>
      <xdr:rowOff>80159</xdr:rowOff>
    </xdr:from>
    <xdr:to>
      <xdr:col>18</xdr:col>
      <xdr:colOff>533400</xdr:colOff>
      <xdr:row>23</xdr:row>
      <xdr:rowOff>125730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82550</xdr:colOff>
      <xdr:row>24</xdr:row>
      <xdr:rowOff>46504</xdr:rowOff>
    </xdr:from>
    <xdr:to>
      <xdr:col>8</xdr:col>
      <xdr:colOff>571500</xdr:colOff>
      <xdr:row>37</xdr:row>
      <xdr:rowOff>47625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 /><Relationship Id="rId2" Type="http://schemas.openxmlformats.org/officeDocument/2006/relationships/hyperlink" Target="https://www.sciencedirect.com/science/article/pii/S0305048315002479" TargetMode="External" /><Relationship Id="rId1" Type="http://schemas.openxmlformats.org/officeDocument/2006/relationships/hyperlink" Target="https://www.sciencedirect.com/science/article/pii/S0305048314001480" TargetMode="External" /><Relationship Id="rId4"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rinterSettings" Target="../printerSettings/printerSettings7.bin"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4"/>
  <sheetViews>
    <sheetView zoomScaleNormal="100" workbookViewId="0">
      <selection activeCell="I84" sqref="I84"/>
    </sheetView>
  </sheetViews>
  <sheetFormatPr defaultColWidth="8.875" defaultRowHeight="15" x14ac:dyDescent="0.2"/>
  <cols>
    <col min="1" max="1" width="22.59765625" style="26" customWidth="1"/>
    <col min="2" max="5" width="11.43359375" style="26" customWidth="1"/>
    <col min="6" max="6" width="14.125" style="26" customWidth="1"/>
    <col min="7" max="7" width="8.875" style="26"/>
    <col min="8" max="8" width="12.375" style="26" customWidth="1"/>
    <col min="9" max="9" width="73.44921875" style="26" customWidth="1"/>
    <col min="10" max="13" width="8.875" style="26"/>
    <col min="14" max="14" width="18.83203125" style="26" customWidth="1"/>
    <col min="15" max="16384" width="8.875" style="26"/>
  </cols>
  <sheetData>
    <row r="1" spans="1:14" ht="29.1" customHeight="1" x14ac:dyDescent="0.2">
      <c r="A1" s="96" t="s">
        <v>49</v>
      </c>
      <c r="B1" s="97"/>
      <c r="C1" s="97"/>
      <c r="D1" s="97"/>
      <c r="E1" s="97"/>
      <c r="F1" s="98"/>
      <c r="G1" s="45"/>
      <c r="H1" s="45"/>
      <c r="I1" s="46" t="s">
        <v>64</v>
      </c>
      <c r="J1" s="46"/>
      <c r="K1" s="46"/>
      <c r="L1" s="45"/>
      <c r="M1" s="45"/>
      <c r="N1" s="45"/>
    </row>
    <row r="2" spans="1:14" ht="14.45" customHeight="1" x14ac:dyDescent="0.2">
      <c r="A2" s="100" t="s">
        <v>39</v>
      </c>
      <c r="B2" s="101"/>
      <c r="C2" s="101"/>
      <c r="D2" s="101"/>
      <c r="E2" s="101"/>
      <c r="F2" s="102"/>
      <c r="G2" s="45"/>
      <c r="H2" s="47" t="s">
        <v>23</v>
      </c>
      <c r="I2" s="103" t="s">
        <v>40</v>
      </c>
      <c r="J2" s="45"/>
      <c r="K2" s="45"/>
      <c r="L2" s="45"/>
      <c r="M2" s="45"/>
      <c r="N2" s="45"/>
    </row>
    <row r="3" spans="1:14" ht="15.75" customHeight="1" x14ac:dyDescent="0.2">
      <c r="A3" s="100"/>
      <c r="B3" s="101"/>
      <c r="C3" s="101"/>
      <c r="D3" s="101"/>
      <c r="E3" s="101"/>
      <c r="F3" s="102"/>
      <c r="G3" s="45"/>
      <c r="H3" s="45"/>
      <c r="I3" s="103"/>
      <c r="J3" s="45"/>
      <c r="K3" s="45"/>
      <c r="L3" s="45"/>
      <c r="M3" s="45"/>
      <c r="N3" s="45"/>
    </row>
    <row r="4" spans="1:14" ht="21" customHeight="1" x14ac:dyDescent="0.2">
      <c r="A4" s="100"/>
      <c r="B4" s="101"/>
      <c r="C4" s="101"/>
      <c r="D4" s="101"/>
      <c r="E4" s="101"/>
      <c r="F4" s="102"/>
      <c r="G4" s="45"/>
      <c r="H4" s="45"/>
      <c r="I4" s="103"/>
      <c r="J4" s="45"/>
      <c r="K4" s="45"/>
      <c r="L4" s="45"/>
      <c r="M4" s="45"/>
      <c r="N4" s="45"/>
    </row>
    <row r="5" spans="1:14" ht="15.75" customHeight="1" x14ac:dyDescent="0.2">
      <c r="A5" s="100"/>
      <c r="B5" s="101"/>
      <c r="C5" s="101"/>
      <c r="D5" s="101"/>
      <c r="E5" s="101"/>
      <c r="F5" s="102"/>
      <c r="G5" s="45"/>
      <c r="H5" s="45"/>
      <c r="I5" s="45"/>
      <c r="J5" s="45"/>
      <c r="K5" s="45"/>
      <c r="L5" s="45"/>
      <c r="M5" s="45"/>
      <c r="N5" s="45"/>
    </row>
    <row r="6" spans="1:14" ht="15.75" customHeight="1" x14ac:dyDescent="0.2">
      <c r="A6" s="100"/>
      <c r="B6" s="101"/>
      <c r="C6" s="101"/>
      <c r="D6" s="101"/>
      <c r="E6" s="101"/>
      <c r="F6" s="102"/>
      <c r="G6" s="45"/>
      <c r="H6" s="45"/>
      <c r="I6" s="45"/>
      <c r="J6" s="45"/>
      <c r="K6" s="45"/>
      <c r="L6" s="45"/>
      <c r="M6" s="45"/>
      <c r="N6" s="45"/>
    </row>
    <row r="7" spans="1:14" ht="15.75" customHeight="1" x14ac:dyDescent="0.2">
      <c r="A7" s="100"/>
      <c r="B7" s="101"/>
      <c r="C7" s="101"/>
      <c r="D7" s="101"/>
      <c r="E7" s="101"/>
      <c r="F7" s="102"/>
      <c r="G7" s="45"/>
      <c r="H7" s="45"/>
      <c r="I7" s="45"/>
      <c r="J7" s="45"/>
      <c r="K7" s="45"/>
      <c r="L7" s="45"/>
      <c r="M7" s="45"/>
      <c r="N7" s="45"/>
    </row>
    <row r="8" spans="1:14" ht="15.75" customHeight="1" x14ac:dyDescent="0.2">
      <c r="A8" s="100"/>
      <c r="B8" s="101"/>
      <c r="C8" s="101"/>
      <c r="D8" s="101"/>
      <c r="E8" s="101"/>
      <c r="F8" s="102"/>
      <c r="G8" s="45"/>
      <c r="H8" s="45"/>
      <c r="I8" s="45"/>
      <c r="J8" s="45"/>
      <c r="K8" s="45"/>
      <c r="L8" s="45"/>
      <c r="M8" s="45"/>
      <c r="N8" s="45"/>
    </row>
    <row r="9" spans="1:14" ht="15.75" customHeight="1" x14ac:dyDescent="0.2">
      <c r="A9" s="100"/>
      <c r="B9" s="101"/>
      <c r="C9" s="101"/>
      <c r="D9" s="101"/>
      <c r="E9" s="101"/>
      <c r="F9" s="102"/>
      <c r="G9" s="45"/>
      <c r="H9" s="45"/>
      <c r="I9" s="45"/>
      <c r="J9" s="45"/>
      <c r="K9" s="45"/>
      <c r="L9" s="45"/>
      <c r="M9" s="45"/>
      <c r="N9" s="45"/>
    </row>
    <row r="10" spans="1:14" x14ac:dyDescent="0.2">
      <c r="A10" s="37" t="s">
        <v>37</v>
      </c>
      <c r="B10" s="38"/>
      <c r="C10" s="38"/>
      <c r="D10" s="38"/>
      <c r="E10" s="38"/>
      <c r="F10" s="39"/>
      <c r="G10" s="45"/>
      <c r="H10" s="45"/>
      <c r="I10" s="45"/>
      <c r="J10" s="45"/>
      <c r="K10" s="45"/>
      <c r="L10" s="45"/>
      <c r="M10" s="45"/>
      <c r="N10" s="45"/>
    </row>
    <row r="11" spans="1:14" ht="14.45" customHeight="1" x14ac:dyDescent="0.2">
      <c r="A11" s="100" t="s">
        <v>65</v>
      </c>
      <c r="B11" s="101"/>
      <c r="C11" s="101"/>
      <c r="D11" s="101"/>
      <c r="E11" s="101"/>
      <c r="F11" s="102"/>
      <c r="G11" s="45"/>
      <c r="H11" s="45"/>
      <c r="I11" s="45"/>
      <c r="J11" s="45"/>
      <c r="K11" s="45"/>
      <c r="L11" s="45"/>
      <c r="M11" s="45"/>
      <c r="N11" s="45"/>
    </row>
    <row r="12" spans="1:14" ht="16.5" customHeight="1" x14ac:dyDescent="0.2">
      <c r="A12" s="100"/>
      <c r="B12" s="101"/>
      <c r="C12" s="101"/>
      <c r="D12" s="101"/>
      <c r="E12" s="101"/>
      <c r="F12" s="102"/>
      <c r="G12" s="45"/>
      <c r="H12" s="45"/>
      <c r="I12" s="45"/>
      <c r="J12" s="45"/>
      <c r="K12" s="45"/>
      <c r="L12" s="45"/>
      <c r="M12" s="45"/>
      <c r="N12" s="45"/>
    </row>
    <row r="13" spans="1:14" ht="15.75" customHeight="1" x14ac:dyDescent="0.2">
      <c r="A13" s="100"/>
      <c r="B13" s="101"/>
      <c r="C13" s="101"/>
      <c r="D13" s="101"/>
      <c r="E13" s="101"/>
      <c r="F13" s="102"/>
      <c r="G13" s="45"/>
      <c r="H13" s="47"/>
      <c r="I13" s="48" t="s">
        <v>36</v>
      </c>
      <c r="J13" s="45"/>
      <c r="K13" s="45"/>
      <c r="L13" s="45"/>
      <c r="M13" s="45"/>
      <c r="N13" s="45"/>
    </row>
    <row r="14" spans="1:14" ht="15.75" customHeight="1" x14ac:dyDescent="0.2">
      <c r="A14" s="100"/>
      <c r="B14" s="101"/>
      <c r="C14" s="101"/>
      <c r="D14" s="101"/>
      <c r="E14" s="101"/>
      <c r="F14" s="102"/>
      <c r="G14" s="45"/>
      <c r="H14" s="45"/>
      <c r="I14" s="48"/>
      <c r="J14" s="45"/>
      <c r="K14" s="45"/>
      <c r="L14" s="45"/>
      <c r="M14" s="45"/>
      <c r="N14" s="45"/>
    </row>
    <row r="15" spans="1:14" ht="15.75" customHeight="1" x14ac:dyDescent="0.2">
      <c r="A15" s="100"/>
      <c r="B15" s="101"/>
      <c r="C15" s="101"/>
      <c r="D15" s="101"/>
      <c r="E15" s="101"/>
      <c r="F15" s="102"/>
      <c r="G15" s="45"/>
      <c r="H15" s="45"/>
      <c r="I15" s="48"/>
      <c r="J15" s="45"/>
      <c r="K15" s="45"/>
      <c r="L15" s="45"/>
      <c r="M15" s="45"/>
      <c r="N15" s="45"/>
    </row>
    <row r="16" spans="1:14" ht="15.75" customHeight="1" x14ac:dyDescent="0.2">
      <c r="A16" s="100"/>
      <c r="B16" s="101"/>
      <c r="C16" s="101"/>
      <c r="D16" s="101"/>
      <c r="E16" s="101"/>
      <c r="F16" s="102"/>
      <c r="G16" s="45"/>
      <c r="H16" s="45"/>
      <c r="I16" s="50"/>
      <c r="J16" s="45"/>
      <c r="K16" s="45"/>
      <c r="L16" s="45"/>
      <c r="M16" s="45"/>
      <c r="N16" s="45"/>
    </row>
    <row r="17" spans="1:14" ht="15" customHeight="1" x14ac:dyDescent="0.2">
      <c r="A17" s="36"/>
      <c r="B17" s="38"/>
      <c r="C17" s="38"/>
      <c r="D17" s="38"/>
      <c r="E17" s="38"/>
      <c r="F17" s="39"/>
      <c r="G17" s="43"/>
      <c r="H17" s="43"/>
      <c r="I17" s="104" t="s">
        <v>43</v>
      </c>
      <c r="J17" s="104"/>
      <c r="K17" s="104"/>
      <c r="L17" s="43"/>
      <c r="M17" s="43"/>
      <c r="N17" s="43"/>
    </row>
    <row r="18" spans="1:14" ht="15" customHeight="1" x14ac:dyDescent="0.2">
      <c r="A18" s="40" t="s">
        <v>46</v>
      </c>
      <c r="B18" s="41"/>
      <c r="C18" s="41"/>
      <c r="D18" s="41"/>
      <c r="E18" s="41"/>
      <c r="F18" s="42"/>
      <c r="G18" s="43"/>
      <c r="H18" s="44" t="s">
        <v>25</v>
      </c>
      <c r="I18" s="104"/>
      <c r="J18" s="104"/>
      <c r="K18" s="104"/>
      <c r="L18" s="43"/>
      <c r="M18" s="43"/>
      <c r="N18" s="43"/>
    </row>
    <row r="19" spans="1:14" ht="17.45" customHeight="1" x14ac:dyDescent="0.2">
      <c r="A19" s="105" t="s">
        <v>48</v>
      </c>
      <c r="B19" s="106"/>
      <c r="C19" s="106"/>
      <c r="D19" s="106"/>
      <c r="E19" s="106"/>
      <c r="F19" s="107"/>
      <c r="G19" s="43"/>
      <c r="H19" s="43"/>
      <c r="I19" s="104"/>
      <c r="J19" s="104"/>
      <c r="K19" s="104"/>
      <c r="L19" s="43"/>
      <c r="M19" s="43"/>
      <c r="N19" s="43"/>
    </row>
    <row r="20" spans="1:14" ht="15" customHeight="1" x14ac:dyDescent="0.2">
      <c r="A20" s="106" t="s">
        <v>47</v>
      </c>
      <c r="B20" s="106"/>
      <c r="C20" s="106"/>
      <c r="D20" s="106"/>
      <c r="E20" s="106"/>
      <c r="F20" s="107"/>
      <c r="G20" s="43"/>
      <c r="H20" s="43"/>
      <c r="I20" s="104"/>
      <c r="J20" s="104"/>
      <c r="K20" s="104"/>
      <c r="L20" s="43"/>
      <c r="M20" s="43"/>
      <c r="N20" s="43"/>
    </row>
    <row r="21" spans="1:14" x14ac:dyDescent="0.2">
      <c r="A21" s="106"/>
      <c r="B21" s="106"/>
      <c r="C21" s="106"/>
      <c r="D21" s="106"/>
      <c r="E21" s="106"/>
      <c r="F21" s="107"/>
      <c r="G21" s="43"/>
      <c r="H21" s="43"/>
      <c r="I21" s="43"/>
      <c r="J21" s="43"/>
      <c r="K21" s="43"/>
      <c r="L21" s="43"/>
      <c r="M21" s="43"/>
      <c r="N21" s="43"/>
    </row>
    <row r="22" spans="1:14" ht="4.5" customHeight="1" x14ac:dyDescent="0.2">
      <c r="A22" s="72"/>
      <c r="B22" s="73"/>
      <c r="C22" s="73"/>
      <c r="D22" s="73"/>
      <c r="E22" s="73"/>
      <c r="F22" s="74"/>
      <c r="G22" s="43"/>
      <c r="H22" s="43"/>
      <c r="I22" s="43"/>
      <c r="J22" s="43"/>
      <c r="K22" s="43"/>
      <c r="L22" s="43"/>
      <c r="M22" s="43"/>
      <c r="N22" s="43"/>
    </row>
    <row r="23" spans="1:14" ht="15" customHeight="1" x14ac:dyDescent="0.2">
      <c r="A23" s="26" t="s">
        <v>50</v>
      </c>
      <c r="G23" s="43"/>
      <c r="H23" s="43"/>
      <c r="I23" s="43"/>
      <c r="J23" s="43"/>
      <c r="K23" s="43"/>
      <c r="L23" s="43"/>
      <c r="M23" s="43"/>
      <c r="N23" s="43"/>
    </row>
    <row r="24" spans="1:14" ht="14.25" customHeight="1" x14ac:dyDescent="0.2">
      <c r="A24" s="94" t="s">
        <v>52</v>
      </c>
      <c r="B24" s="94"/>
      <c r="C24" s="94"/>
      <c r="D24" s="94"/>
      <c r="E24" s="94"/>
      <c r="F24" s="94"/>
      <c r="G24" s="43"/>
      <c r="H24" s="43"/>
      <c r="I24" s="43"/>
      <c r="J24" s="43"/>
      <c r="K24" s="43"/>
      <c r="L24" s="43"/>
      <c r="M24" s="43"/>
      <c r="N24" s="43"/>
    </row>
    <row r="25" spans="1:14" ht="15.75" customHeight="1" x14ac:dyDescent="0.2">
      <c r="A25" s="94" t="s">
        <v>63</v>
      </c>
      <c r="B25" s="94"/>
      <c r="C25" s="94"/>
      <c r="D25" s="94"/>
      <c r="E25" s="94"/>
      <c r="F25" s="94"/>
      <c r="G25" s="43"/>
      <c r="H25" s="44"/>
      <c r="I25" s="43"/>
      <c r="J25" s="43"/>
      <c r="K25" s="43"/>
      <c r="L25" s="43"/>
      <c r="M25" s="43"/>
      <c r="N25" s="43"/>
    </row>
    <row r="26" spans="1:14" x14ac:dyDescent="0.2">
      <c r="G26" s="45"/>
      <c r="H26" s="47" t="s">
        <v>38</v>
      </c>
      <c r="I26" s="99" t="s">
        <v>44</v>
      </c>
      <c r="J26" s="45"/>
      <c r="K26" s="45"/>
      <c r="L26" s="45"/>
      <c r="M26" s="45"/>
      <c r="N26" s="45"/>
    </row>
    <row r="27" spans="1:14" x14ac:dyDescent="0.2">
      <c r="G27" s="45"/>
      <c r="H27" s="45"/>
      <c r="I27" s="99"/>
      <c r="J27" s="45"/>
      <c r="K27" s="48" t="s">
        <v>24</v>
      </c>
      <c r="L27" s="45"/>
      <c r="M27" s="45"/>
      <c r="N27" s="45"/>
    </row>
    <row r="28" spans="1:14" x14ac:dyDescent="0.2">
      <c r="G28" s="45"/>
      <c r="H28" s="45"/>
      <c r="I28" s="99"/>
      <c r="J28" s="45"/>
      <c r="K28" s="93" t="s">
        <v>53</v>
      </c>
      <c r="L28" s="93"/>
      <c r="M28" s="93"/>
      <c r="N28" s="93"/>
    </row>
    <row r="29" spans="1:14" ht="15.75" customHeight="1" x14ac:dyDescent="0.2">
      <c r="G29" s="45"/>
      <c r="H29" s="45"/>
      <c r="I29" s="45"/>
      <c r="J29" s="45"/>
      <c r="K29" s="93" t="s">
        <v>54</v>
      </c>
      <c r="L29" s="93"/>
      <c r="M29" s="93"/>
      <c r="N29" s="93"/>
    </row>
    <row r="30" spans="1:14" x14ac:dyDescent="0.2">
      <c r="G30" s="45"/>
      <c r="H30" s="45"/>
      <c r="I30" s="45"/>
      <c r="J30" s="45"/>
      <c r="K30" s="93" t="s">
        <v>55</v>
      </c>
      <c r="L30" s="93"/>
      <c r="M30" s="93"/>
      <c r="N30" s="93"/>
    </row>
    <row r="31" spans="1:14" x14ac:dyDescent="0.2">
      <c r="G31" s="45"/>
      <c r="H31" s="45"/>
      <c r="I31" s="45"/>
      <c r="J31" s="45"/>
      <c r="K31" s="93" t="s">
        <v>56</v>
      </c>
      <c r="L31" s="93"/>
      <c r="M31" s="93"/>
      <c r="N31" s="93"/>
    </row>
    <row r="32" spans="1:14" x14ac:dyDescent="0.2">
      <c r="G32" s="45"/>
      <c r="H32" s="45"/>
      <c r="I32" s="45"/>
      <c r="J32" s="45"/>
      <c r="K32" s="93" t="s">
        <v>57</v>
      </c>
      <c r="L32" s="93"/>
      <c r="M32" s="93"/>
      <c r="N32" s="93"/>
    </row>
    <row r="33" spans="7:14" x14ac:dyDescent="0.2">
      <c r="G33" s="45"/>
      <c r="H33" s="45"/>
      <c r="I33" s="45"/>
      <c r="J33" s="45"/>
      <c r="K33" s="93" t="s">
        <v>58</v>
      </c>
      <c r="L33" s="93"/>
      <c r="M33" s="93"/>
      <c r="N33" s="93"/>
    </row>
    <row r="34" spans="7:14" x14ac:dyDescent="0.2">
      <c r="G34" s="45"/>
      <c r="H34" s="45"/>
      <c r="I34" s="45"/>
      <c r="J34" s="45"/>
      <c r="K34" s="93" t="s">
        <v>59</v>
      </c>
      <c r="L34" s="93"/>
      <c r="M34" s="93"/>
      <c r="N34" s="93"/>
    </row>
    <row r="35" spans="7:14" x14ac:dyDescent="0.2">
      <c r="G35" s="45"/>
      <c r="H35" s="45"/>
      <c r="I35" s="51"/>
      <c r="J35" s="45"/>
      <c r="K35" s="93" t="s">
        <v>60</v>
      </c>
      <c r="L35" s="93"/>
      <c r="M35" s="93"/>
      <c r="N35" s="93"/>
    </row>
    <row r="36" spans="7:14" x14ac:dyDescent="0.2">
      <c r="G36" s="45"/>
      <c r="H36" s="45"/>
      <c r="I36" s="45"/>
      <c r="J36" s="45"/>
      <c r="K36" s="93" t="s">
        <v>61</v>
      </c>
      <c r="L36" s="93"/>
      <c r="M36" s="93"/>
      <c r="N36" s="93"/>
    </row>
    <row r="37" spans="7:14" x14ac:dyDescent="0.2">
      <c r="G37" s="43"/>
      <c r="H37" s="52" t="s">
        <v>35</v>
      </c>
      <c r="I37" s="49" t="s">
        <v>41</v>
      </c>
      <c r="J37" s="43"/>
      <c r="K37" s="43"/>
      <c r="L37" s="43"/>
      <c r="M37" s="43"/>
      <c r="N37" s="43"/>
    </row>
    <row r="38" spans="7:14" x14ac:dyDescent="0.2">
      <c r="G38" s="43"/>
      <c r="H38" s="53"/>
      <c r="I38" s="43"/>
      <c r="J38" s="43"/>
      <c r="K38" s="43"/>
      <c r="L38" s="43"/>
      <c r="M38" s="43"/>
      <c r="N38" s="43"/>
    </row>
    <row r="39" spans="7:14" x14ac:dyDescent="0.2">
      <c r="G39" s="43"/>
      <c r="H39" s="53"/>
      <c r="I39" s="43"/>
      <c r="J39" s="43"/>
      <c r="K39" s="43"/>
      <c r="L39" s="43"/>
      <c r="M39" s="43"/>
      <c r="N39" s="43"/>
    </row>
    <row r="40" spans="7:14" x14ac:dyDescent="0.2">
      <c r="G40" s="43"/>
      <c r="H40" s="53"/>
      <c r="I40" s="43"/>
      <c r="J40" s="43"/>
      <c r="K40" s="43"/>
      <c r="L40" s="43"/>
      <c r="M40" s="43"/>
      <c r="N40" s="43"/>
    </row>
    <row r="41" spans="7:14" x14ac:dyDescent="0.2">
      <c r="G41" s="43"/>
      <c r="H41" s="53"/>
      <c r="I41" s="43"/>
      <c r="J41" s="43"/>
      <c r="K41" s="43"/>
      <c r="L41" s="43"/>
      <c r="M41" s="43"/>
      <c r="N41" s="43"/>
    </row>
    <row r="42" spans="7:14" x14ac:dyDescent="0.2">
      <c r="G42" s="43"/>
      <c r="H42" s="53"/>
      <c r="I42" s="43" t="s">
        <v>62</v>
      </c>
      <c r="J42" s="43"/>
      <c r="K42" s="43"/>
      <c r="L42" s="43"/>
      <c r="M42" s="43"/>
      <c r="N42" s="43"/>
    </row>
    <row r="43" spans="7:14" x14ac:dyDescent="0.2">
      <c r="G43" s="43"/>
      <c r="H43" s="53"/>
      <c r="I43" s="43"/>
      <c r="J43" s="43"/>
      <c r="K43" s="43"/>
      <c r="L43" s="43"/>
      <c r="M43" s="43"/>
      <c r="N43" s="43"/>
    </row>
    <row r="44" spans="7:14" x14ac:dyDescent="0.2">
      <c r="G44" s="43"/>
      <c r="H44" s="53"/>
      <c r="I44" s="43"/>
      <c r="J44" s="43"/>
      <c r="K44" s="43"/>
      <c r="L44" s="43"/>
      <c r="M44" s="43"/>
      <c r="N44" s="43"/>
    </row>
    <row r="45" spans="7:14" x14ac:dyDescent="0.2">
      <c r="G45" s="43"/>
      <c r="H45" s="53"/>
      <c r="I45" s="43"/>
      <c r="J45" s="43"/>
      <c r="K45" s="43"/>
      <c r="L45" s="43"/>
      <c r="M45" s="43"/>
      <c r="N45" s="43"/>
    </row>
    <row r="46" spans="7:14" x14ac:dyDescent="0.2">
      <c r="G46" s="43"/>
      <c r="H46" s="53"/>
      <c r="I46" s="43"/>
      <c r="J46" s="43"/>
      <c r="K46" s="43"/>
      <c r="L46" s="43"/>
      <c r="M46" s="43"/>
      <c r="N46" s="43"/>
    </row>
    <row r="47" spans="7:14" ht="15" customHeight="1" x14ac:dyDescent="0.2">
      <c r="G47" s="43"/>
      <c r="H47" s="53"/>
      <c r="I47" s="43"/>
      <c r="J47" s="43"/>
      <c r="K47" s="43"/>
      <c r="L47" s="43"/>
      <c r="M47" s="43"/>
      <c r="N47" s="43"/>
    </row>
    <row r="48" spans="7:14" ht="15" customHeight="1" x14ac:dyDescent="0.2">
      <c r="G48" s="43"/>
      <c r="H48" s="54"/>
      <c r="I48" s="43"/>
      <c r="J48" s="43"/>
      <c r="K48" s="43"/>
      <c r="L48" s="43"/>
      <c r="M48" s="43"/>
      <c r="N48" s="43"/>
    </row>
    <row r="49" spans="1:14" x14ac:dyDescent="0.2">
      <c r="G49" s="43"/>
      <c r="H49" s="43"/>
      <c r="I49" s="43"/>
      <c r="J49" s="43"/>
      <c r="K49" s="43"/>
      <c r="L49" s="43"/>
      <c r="M49" s="43"/>
      <c r="N49" s="43"/>
    </row>
    <row r="50" spans="1:14" x14ac:dyDescent="0.2">
      <c r="G50" s="43"/>
      <c r="H50" s="43"/>
      <c r="I50" s="43"/>
      <c r="J50" s="43"/>
      <c r="K50" s="43"/>
      <c r="L50" s="43"/>
      <c r="M50" s="43"/>
      <c r="N50" s="43"/>
    </row>
    <row r="51" spans="1:14" x14ac:dyDescent="0.2">
      <c r="G51" s="43"/>
      <c r="H51" s="43"/>
      <c r="I51" s="43"/>
      <c r="J51" s="43"/>
      <c r="K51" s="43"/>
      <c r="L51" s="43"/>
      <c r="M51" s="43"/>
      <c r="N51" s="43"/>
    </row>
    <row r="52" spans="1:14" ht="29.25" customHeight="1" x14ac:dyDescent="0.2">
      <c r="G52" s="43"/>
      <c r="H52" s="43"/>
      <c r="I52" s="43"/>
      <c r="J52" s="43"/>
      <c r="K52" s="43"/>
      <c r="L52" s="43"/>
      <c r="M52" s="43"/>
      <c r="N52" s="43"/>
    </row>
    <row r="53" spans="1:14" x14ac:dyDescent="0.2">
      <c r="A53" s="29"/>
      <c r="B53" s="29"/>
      <c r="C53" s="29"/>
      <c r="D53" s="29"/>
      <c r="E53" s="29"/>
      <c r="F53" s="29"/>
      <c r="G53" s="43"/>
      <c r="H53" s="43"/>
      <c r="I53" s="43"/>
      <c r="J53" s="43"/>
      <c r="K53" s="43"/>
      <c r="L53" s="43"/>
      <c r="M53" s="43"/>
      <c r="N53" s="43"/>
    </row>
    <row r="54" spans="1:14" x14ac:dyDescent="0.2">
      <c r="G54" s="43"/>
      <c r="H54" s="43"/>
      <c r="I54" s="43"/>
      <c r="J54" s="43"/>
      <c r="K54" s="43"/>
      <c r="L54" s="43"/>
      <c r="M54" s="43"/>
      <c r="N54" s="43"/>
    </row>
    <row r="55" spans="1:14" x14ac:dyDescent="0.2">
      <c r="G55" s="55"/>
      <c r="H55" s="43"/>
      <c r="I55" s="43"/>
      <c r="J55" s="43"/>
      <c r="K55" s="43"/>
      <c r="L55" s="43"/>
      <c r="M55" s="43"/>
      <c r="N55" s="43"/>
    </row>
    <row r="56" spans="1:14" x14ac:dyDescent="0.2">
      <c r="G56" s="56"/>
      <c r="H56" s="43"/>
      <c r="I56" s="43"/>
      <c r="J56" s="43"/>
      <c r="K56" s="43"/>
      <c r="L56" s="43"/>
      <c r="M56" s="43"/>
      <c r="N56" s="43"/>
    </row>
    <row r="57" spans="1:14" x14ac:dyDescent="0.2">
      <c r="G57" s="56"/>
      <c r="H57" s="43"/>
      <c r="I57" s="43"/>
      <c r="J57" s="43"/>
      <c r="K57" s="43"/>
      <c r="L57" s="43"/>
      <c r="M57" s="43"/>
      <c r="N57" s="43"/>
    </row>
    <row r="58" spans="1:14" x14ac:dyDescent="0.2">
      <c r="G58" s="43"/>
      <c r="H58" s="43"/>
      <c r="I58" s="43"/>
      <c r="J58" s="43"/>
      <c r="K58" s="43"/>
      <c r="L58" s="43"/>
      <c r="M58" s="43"/>
      <c r="N58" s="43"/>
    </row>
    <row r="59" spans="1:14" x14ac:dyDescent="0.2">
      <c r="G59" s="43"/>
      <c r="H59" s="43"/>
      <c r="I59" s="43"/>
      <c r="J59" s="43"/>
      <c r="K59" s="43"/>
      <c r="L59" s="43"/>
      <c r="M59" s="43"/>
      <c r="N59" s="43"/>
    </row>
    <row r="60" spans="1:14" x14ac:dyDescent="0.2">
      <c r="G60" s="43"/>
      <c r="H60" s="43"/>
      <c r="I60" s="43"/>
      <c r="J60" s="43"/>
      <c r="K60" s="43"/>
      <c r="L60" s="43"/>
      <c r="M60" s="43"/>
      <c r="N60" s="43"/>
    </row>
    <row r="61" spans="1:14" x14ac:dyDescent="0.2">
      <c r="G61" s="43"/>
      <c r="H61" s="43"/>
      <c r="I61" s="43"/>
      <c r="J61" s="43"/>
      <c r="K61" s="43"/>
      <c r="L61" s="43"/>
      <c r="M61" s="43"/>
      <c r="N61" s="43"/>
    </row>
    <row r="62" spans="1:14" x14ac:dyDescent="0.2">
      <c r="G62" s="43"/>
      <c r="H62" s="43"/>
      <c r="I62" s="43"/>
      <c r="J62" s="43"/>
      <c r="K62" s="43"/>
      <c r="L62" s="43"/>
      <c r="M62" s="43"/>
      <c r="N62" s="43"/>
    </row>
    <row r="63" spans="1:14" x14ac:dyDescent="0.2">
      <c r="G63" s="43"/>
      <c r="H63" s="43"/>
      <c r="I63" s="43"/>
      <c r="J63" s="43"/>
      <c r="K63" s="43"/>
      <c r="L63" s="43"/>
      <c r="M63" s="43"/>
      <c r="N63" s="43"/>
    </row>
    <row r="64" spans="1:14" x14ac:dyDescent="0.2">
      <c r="G64" s="43"/>
      <c r="H64" s="43"/>
      <c r="I64" s="43"/>
      <c r="J64" s="43"/>
      <c r="K64" s="43"/>
      <c r="L64" s="43"/>
      <c r="M64" s="43"/>
      <c r="N64" s="43"/>
    </row>
    <row r="65" spans="7:14" x14ac:dyDescent="0.2">
      <c r="G65" s="43"/>
      <c r="H65" s="43"/>
      <c r="I65" s="43"/>
      <c r="J65" s="43"/>
      <c r="K65" s="43"/>
      <c r="L65" s="43"/>
      <c r="M65" s="43"/>
      <c r="N65" s="43"/>
    </row>
    <row r="66" spans="7:14" x14ac:dyDescent="0.2">
      <c r="G66" s="43"/>
      <c r="H66" s="43"/>
      <c r="I66" s="43"/>
      <c r="J66" s="43"/>
      <c r="K66" s="43"/>
      <c r="L66" s="43"/>
      <c r="M66" s="43"/>
      <c r="N66" s="43"/>
    </row>
    <row r="67" spans="7:14" x14ac:dyDescent="0.2">
      <c r="G67" s="43"/>
      <c r="H67" s="43"/>
      <c r="I67" s="43"/>
      <c r="J67" s="43"/>
      <c r="K67" s="43"/>
      <c r="L67" s="43"/>
      <c r="M67" s="43"/>
      <c r="N67" s="43"/>
    </row>
    <row r="68" spans="7:14" x14ac:dyDescent="0.2">
      <c r="G68" s="43"/>
      <c r="H68" s="43"/>
      <c r="I68" s="43"/>
      <c r="J68" s="43"/>
      <c r="K68" s="43"/>
      <c r="L68" s="43"/>
      <c r="M68" s="43"/>
      <c r="N68" s="43"/>
    </row>
    <row r="69" spans="7:14" x14ac:dyDescent="0.2">
      <c r="G69" s="43"/>
      <c r="H69" s="43"/>
      <c r="I69" s="43"/>
      <c r="J69" s="43"/>
      <c r="K69" s="43"/>
      <c r="L69" s="43"/>
      <c r="M69" s="43"/>
      <c r="N69" s="43"/>
    </row>
    <row r="70" spans="7:14" x14ac:dyDescent="0.2">
      <c r="G70" s="43"/>
      <c r="H70" s="43"/>
      <c r="I70" s="43"/>
      <c r="J70" s="43"/>
      <c r="K70" s="43"/>
      <c r="L70" s="43"/>
      <c r="M70" s="43"/>
      <c r="N70" s="43"/>
    </row>
    <row r="71" spans="7:14" x14ac:dyDescent="0.2">
      <c r="G71" s="43"/>
      <c r="H71" s="43"/>
      <c r="I71" s="43"/>
      <c r="J71" s="43"/>
      <c r="K71" s="43"/>
      <c r="L71" s="43"/>
      <c r="M71" s="43"/>
      <c r="N71" s="43"/>
    </row>
    <row r="72" spans="7:14" x14ac:dyDescent="0.2">
      <c r="G72" s="43"/>
      <c r="H72" s="43"/>
      <c r="I72" s="43"/>
      <c r="J72" s="43"/>
      <c r="K72" s="43"/>
      <c r="L72" s="43"/>
      <c r="M72" s="43"/>
      <c r="N72" s="43"/>
    </row>
    <row r="73" spans="7:14" x14ac:dyDescent="0.2">
      <c r="G73" s="43"/>
      <c r="H73" s="43"/>
      <c r="I73" s="43"/>
      <c r="J73" s="43"/>
      <c r="K73" s="43"/>
      <c r="L73" s="43"/>
      <c r="M73" s="43"/>
      <c r="N73" s="43"/>
    </row>
    <row r="74" spans="7:14" x14ac:dyDescent="0.2">
      <c r="G74" s="43"/>
      <c r="H74" s="43"/>
      <c r="I74" s="43"/>
      <c r="J74" s="43"/>
      <c r="K74" s="43"/>
      <c r="L74" s="43"/>
      <c r="M74" s="43"/>
      <c r="N74" s="43"/>
    </row>
    <row r="75" spans="7:14" x14ac:dyDescent="0.2">
      <c r="G75" s="43"/>
      <c r="H75" s="43"/>
      <c r="I75" s="43"/>
      <c r="J75" s="43"/>
      <c r="K75" s="43"/>
      <c r="L75" s="43"/>
      <c r="M75" s="43"/>
      <c r="N75" s="43"/>
    </row>
    <row r="76" spans="7:14" ht="18.95" customHeight="1" x14ac:dyDescent="0.2">
      <c r="G76" s="43"/>
      <c r="H76" s="43"/>
      <c r="I76" s="57" t="s">
        <v>45</v>
      </c>
      <c r="J76" s="43"/>
      <c r="K76" s="43"/>
      <c r="L76" s="43"/>
      <c r="M76" s="43"/>
      <c r="N76" s="43"/>
    </row>
    <row r="77" spans="7:14" ht="15" customHeight="1" x14ac:dyDescent="0.2">
      <c r="G77" s="43"/>
      <c r="H77" s="43"/>
      <c r="I77" s="57"/>
      <c r="J77" s="43"/>
      <c r="K77" s="43"/>
      <c r="L77" s="43"/>
      <c r="M77" s="43"/>
      <c r="N77" s="43"/>
    </row>
    <row r="78" spans="7:14" ht="15" customHeight="1" x14ac:dyDescent="0.2">
      <c r="G78" s="43"/>
      <c r="H78" s="43"/>
      <c r="I78" s="57"/>
      <c r="J78" s="43"/>
      <c r="K78" s="43"/>
      <c r="L78" s="43"/>
      <c r="M78" s="43"/>
      <c r="N78" s="43"/>
    </row>
    <row r="79" spans="7:14" x14ac:dyDescent="0.2">
      <c r="G79" s="43"/>
      <c r="H79" s="58" t="s">
        <v>26</v>
      </c>
      <c r="I79" s="95" t="s">
        <v>27</v>
      </c>
      <c r="J79" s="43"/>
      <c r="K79" s="43"/>
      <c r="L79" s="43"/>
      <c r="M79" s="43"/>
      <c r="N79" s="43"/>
    </row>
    <row r="80" spans="7:14" ht="17.45" customHeight="1" x14ac:dyDescent="0.2">
      <c r="G80" s="43"/>
      <c r="H80" s="43"/>
      <c r="I80" s="95"/>
      <c r="J80" s="43"/>
      <c r="K80" s="43"/>
      <c r="L80" s="43"/>
      <c r="M80" s="43"/>
      <c r="N80" s="43"/>
    </row>
    <row r="81" spans="9:9" ht="18" customHeight="1" x14ac:dyDescent="0.2">
      <c r="I81" s="33"/>
    </row>
    <row r="82" spans="9:9" x14ac:dyDescent="0.2">
      <c r="I82" s="34"/>
    </row>
    <row r="83" spans="9:9" x14ac:dyDescent="0.2">
      <c r="I83" s="35"/>
    </row>
    <row r="84" spans="9:9" x14ac:dyDescent="0.2">
      <c r="I84" s="32"/>
    </row>
  </sheetData>
  <mergeCells count="20">
    <mergeCell ref="A1:F1"/>
    <mergeCell ref="I26:I28"/>
    <mergeCell ref="A2:F9"/>
    <mergeCell ref="I2:I4"/>
    <mergeCell ref="I17:K20"/>
    <mergeCell ref="A19:F19"/>
    <mergeCell ref="A20:F21"/>
    <mergeCell ref="A11:F16"/>
    <mergeCell ref="K28:N28"/>
    <mergeCell ref="K30:N30"/>
    <mergeCell ref="A24:F24"/>
    <mergeCell ref="A25:F25"/>
    <mergeCell ref="K36:N36"/>
    <mergeCell ref="I79:I80"/>
    <mergeCell ref="K31:N31"/>
    <mergeCell ref="K32:N32"/>
    <mergeCell ref="K33:N33"/>
    <mergeCell ref="K34:N34"/>
    <mergeCell ref="K35:N35"/>
    <mergeCell ref="K29:N29"/>
  </mergeCells>
  <hyperlinks>
    <hyperlink ref="A19:F19" r:id="rId1" display="Rezaei, J. (2015).Best-worst multi-criteria decision-making method. Omega, 53, 49-57." xr:uid="{00000000-0004-0000-0000-000000000000}"/>
    <hyperlink ref="A20:F21" r:id="rId2" display="Rezaei, J. (2016). Best-worst multi-criteria decision-making method: Some properties and a linear model. Omega, 64, 126-130." xr:uid="{00000000-0004-0000-0000-000001000000}"/>
  </hyperlinks>
  <pageMargins left="0.7" right="0.7" top="0.75" bottom="0.75" header="0.3" footer="0.3"/>
  <pageSetup paperSize="9"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7"/>
  <sheetViews>
    <sheetView workbookViewId="0">
      <selection sqref="A1:K17"/>
    </sheetView>
  </sheetViews>
  <sheetFormatPr defaultColWidth="9.14453125" defaultRowHeight="15" x14ac:dyDescent="0.2"/>
  <cols>
    <col min="1" max="16384" width="9.14453125" style="27"/>
  </cols>
  <sheetData>
    <row r="1" spans="1:11" ht="15" customHeight="1" x14ac:dyDescent="0.2">
      <c r="A1" s="116" t="s">
        <v>66</v>
      </c>
      <c r="B1" s="117"/>
      <c r="C1" s="117"/>
      <c r="D1" s="117"/>
      <c r="E1" s="117"/>
      <c r="F1" s="117"/>
      <c r="G1" s="117"/>
      <c r="H1" s="117"/>
      <c r="I1" s="117"/>
      <c r="J1" s="117"/>
      <c r="K1" s="118"/>
    </row>
    <row r="2" spans="1:11" x14ac:dyDescent="0.2">
      <c r="A2" s="119"/>
      <c r="B2" s="120"/>
      <c r="C2" s="120"/>
      <c r="D2" s="120"/>
      <c r="E2" s="120"/>
      <c r="F2" s="120"/>
      <c r="G2" s="120"/>
      <c r="H2" s="120"/>
      <c r="I2" s="120"/>
      <c r="J2" s="120"/>
      <c r="K2" s="121"/>
    </row>
    <row r="3" spans="1:11" x14ac:dyDescent="0.2">
      <c r="A3" s="119"/>
      <c r="B3" s="120"/>
      <c r="C3" s="120"/>
      <c r="D3" s="120"/>
      <c r="E3" s="120"/>
      <c r="F3" s="120"/>
      <c r="G3" s="120"/>
      <c r="H3" s="120"/>
      <c r="I3" s="120"/>
      <c r="J3" s="120"/>
      <c r="K3" s="121"/>
    </row>
    <row r="4" spans="1:11" x14ac:dyDescent="0.2">
      <c r="A4" s="119"/>
      <c r="B4" s="120"/>
      <c r="C4" s="120"/>
      <c r="D4" s="120"/>
      <c r="E4" s="120"/>
      <c r="F4" s="120"/>
      <c r="G4" s="120"/>
      <c r="H4" s="120"/>
      <c r="I4" s="120"/>
      <c r="J4" s="120"/>
      <c r="K4" s="121"/>
    </row>
    <row r="5" spans="1:11" x14ac:dyDescent="0.2">
      <c r="A5" s="119"/>
      <c r="B5" s="120"/>
      <c r="C5" s="120"/>
      <c r="D5" s="120"/>
      <c r="E5" s="120"/>
      <c r="F5" s="120"/>
      <c r="G5" s="120"/>
      <c r="H5" s="120"/>
      <c r="I5" s="120"/>
      <c r="J5" s="120"/>
      <c r="K5" s="121"/>
    </row>
    <row r="6" spans="1:11" x14ac:dyDescent="0.2">
      <c r="A6" s="119"/>
      <c r="B6" s="120"/>
      <c r="C6" s="120"/>
      <c r="D6" s="120"/>
      <c r="E6" s="120"/>
      <c r="F6" s="120"/>
      <c r="G6" s="120"/>
      <c r="H6" s="120"/>
      <c r="I6" s="120"/>
      <c r="J6" s="120"/>
      <c r="K6" s="121"/>
    </row>
    <row r="7" spans="1:11" x14ac:dyDescent="0.2">
      <c r="A7" s="119"/>
      <c r="B7" s="120"/>
      <c r="C7" s="120"/>
      <c r="D7" s="120"/>
      <c r="E7" s="120"/>
      <c r="F7" s="120"/>
      <c r="G7" s="120"/>
      <c r="H7" s="120"/>
      <c r="I7" s="120"/>
      <c r="J7" s="120"/>
      <c r="K7" s="121"/>
    </row>
    <row r="8" spans="1:11" x14ac:dyDescent="0.2">
      <c r="A8" s="119"/>
      <c r="B8" s="120"/>
      <c r="C8" s="120"/>
      <c r="D8" s="120"/>
      <c r="E8" s="120"/>
      <c r="F8" s="120"/>
      <c r="G8" s="120"/>
      <c r="H8" s="120"/>
      <c r="I8" s="120"/>
      <c r="J8" s="120"/>
      <c r="K8" s="121"/>
    </row>
    <row r="9" spans="1:11" x14ac:dyDescent="0.2">
      <c r="A9" s="119"/>
      <c r="B9" s="120"/>
      <c r="C9" s="120"/>
      <c r="D9" s="120"/>
      <c r="E9" s="120"/>
      <c r="F9" s="120"/>
      <c r="G9" s="120"/>
      <c r="H9" s="120"/>
      <c r="I9" s="120"/>
      <c r="J9" s="120"/>
      <c r="K9" s="121"/>
    </row>
    <row r="10" spans="1:11" x14ac:dyDescent="0.2">
      <c r="A10" s="119"/>
      <c r="B10" s="120"/>
      <c r="C10" s="120"/>
      <c r="D10" s="120"/>
      <c r="E10" s="120"/>
      <c r="F10" s="120"/>
      <c r="G10" s="120"/>
      <c r="H10" s="120"/>
      <c r="I10" s="120"/>
      <c r="J10" s="120"/>
      <c r="K10" s="121"/>
    </row>
    <row r="11" spans="1:11" x14ac:dyDescent="0.2">
      <c r="A11" s="119"/>
      <c r="B11" s="120"/>
      <c r="C11" s="120"/>
      <c r="D11" s="120"/>
      <c r="E11" s="120"/>
      <c r="F11" s="120"/>
      <c r="G11" s="120"/>
      <c r="H11" s="120"/>
      <c r="I11" s="120"/>
      <c r="J11" s="120"/>
      <c r="K11" s="121"/>
    </row>
    <row r="12" spans="1:11" x14ac:dyDescent="0.2">
      <c r="A12" s="119"/>
      <c r="B12" s="120"/>
      <c r="C12" s="120"/>
      <c r="D12" s="120"/>
      <c r="E12" s="120"/>
      <c r="F12" s="120"/>
      <c r="G12" s="120"/>
      <c r="H12" s="120"/>
      <c r="I12" s="120"/>
      <c r="J12" s="120"/>
      <c r="K12" s="121"/>
    </row>
    <row r="13" spans="1:11" x14ac:dyDescent="0.2">
      <c r="A13" s="119"/>
      <c r="B13" s="120"/>
      <c r="C13" s="120"/>
      <c r="D13" s="120"/>
      <c r="E13" s="120"/>
      <c r="F13" s="120"/>
      <c r="G13" s="120"/>
      <c r="H13" s="120"/>
      <c r="I13" s="120"/>
      <c r="J13" s="120"/>
      <c r="K13" s="121"/>
    </row>
    <row r="14" spans="1:11" x14ac:dyDescent="0.2">
      <c r="A14" s="119"/>
      <c r="B14" s="120"/>
      <c r="C14" s="120"/>
      <c r="D14" s="120"/>
      <c r="E14" s="120"/>
      <c r="F14" s="120"/>
      <c r="G14" s="120"/>
      <c r="H14" s="120"/>
      <c r="I14" s="120"/>
      <c r="J14" s="120"/>
      <c r="K14" s="121"/>
    </row>
    <row r="15" spans="1:11" x14ac:dyDescent="0.2">
      <c r="A15" s="119"/>
      <c r="B15" s="120"/>
      <c r="C15" s="120"/>
      <c r="D15" s="120"/>
      <c r="E15" s="120"/>
      <c r="F15" s="120"/>
      <c r="G15" s="120"/>
      <c r="H15" s="120"/>
      <c r="I15" s="120"/>
      <c r="J15" s="120"/>
      <c r="K15" s="121"/>
    </row>
    <row r="16" spans="1:11" x14ac:dyDescent="0.2">
      <c r="A16" s="119"/>
      <c r="B16" s="120"/>
      <c r="C16" s="120"/>
      <c r="D16" s="120"/>
      <c r="E16" s="120"/>
      <c r="F16" s="120"/>
      <c r="G16" s="120"/>
      <c r="H16" s="120"/>
      <c r="I16" s="120"/>
      <c r="J16" s="120"/>
      <c r="K16" s="121"/>
    </row>
    <row r="17" spans="1:11" ht="15.75" thickBot="1" x14ac:dyDescent="0.25">
      <c r="A17" s="122"/>
      <c r="B17" s="123"/>
      <c r="C17" s="123"/>
      <c r="D17" s="123"/>
      <c r="E17" s="123"/>
      <c r="F17" s="123"/>
      <c r="G17" s="123"/>
      <c r="H17" s="123"/>
      <c r="I17" s="123"/>
      <c r="J17" s="123"/>
      <c r="K17" s="124"/>
    </row>
  </sheetData>
  <mergeCells count="1">
    <mergeCell ref="A1:K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workbookViewId="0">
      <selection activeCell="K25" sqref="K25"/>
    </sheetView>
  </sheetViews>
  <sheetFormatPr defaultColWidth="9.14453125" defaultRowHeight="15" x14ac:dyDescent="0.2"/>
  <cols>
    <col min="1" max="1" width="18.96484375" style="27" customWidth="1"/>
    <col min="2" max="2" width="10.625" style="27" customWidth="1"/>
    <col min="3" max="3" width="10.0859375" style="27" customWidth="1"/>
    <col min="4" max="4" width="10.35546875" style="27" customWidth="1"/>
    <col min="5" max="5" width="10.4921875" style="27" customWidth="1"/>
    <col min="6" max="6" width="10.625" style="27" customWidth="1"/>
    <col min="7" max="7" width="9.14453125" style="27"/>
    <col min="8" max="8" width="9.14453125" style="30"/>
    <col min="9" max="16384" width="9.14453125" style="27"/>
  </cols>
  <sheetData>
    <row r="1" spans="1:10" ht="15" customHeight="1" x14ac:dyDescent="0.2">
      <c r="A1" s="111" t="s">
        <v>42</v>
      </c>
      <c r="B1" s="111"/>
      <c r="C1" s="111"/>
      <c r="D1" s="111"/>
      <c r="E1" s="111"/>
      <c r="F1" s="111"/>
      <c r="G1" s="111"/>
      <c r="H1" s="111"/>
      <c r="I1" s="111"/>
    </row>
    <row r="2" spans="1:10" ht="51.75" customHeight="1" x14ac:dyDescent="0.2">
      <c r="A2" s="111"/>
      <c r="B2" s="111"/>
      <c r="C2" s="111"/>
      <c r="D2" s="111"/>
      <c r="E2" s="111"/>
      <c r="F2" s="111"/>
      <c r="G2" s="111"/>
      <c r="H2" s="111"/>
      <c r="I2" s="111"/>
    </row>
    <row r="3" spans="1:10" x14ac:dyDescent="0.2">
      <c r="A3" s="28"/>
      <c r="B3" s="28"/>
      <c r="C3" s="28"/>
      <c r="D3" s="28"/>
      <c r="E3" s="28"/>
      <c r="F3" s="28"/>
      <c r="G3" s="28"/>
      <c r="H3" s="34"/>
      <c r="I3" s="28"/>
    </row>
    <row r="4" spans="1:10" ht="15" customHeight="1" x14ac:dyDescent="0.2">
      <c r="A4" s="28"/>
      <c r="B4" s="28"/>
      <c r="C4" s="28"/>
      <c r="D4" s="28"/>
      <c r="E4" s="28"/>
      <c r="F4" s="28"/>
      <c r="G4" s="28"/>
      <c r="H4" s="34"/>
      <c r="I4" s="28"/>
      <c r="J4" s="28"/>
    </row>
    <row r="5" spans="1:10" x14ac:dyDescent="0.2">
      <c r="A5" s="28"/>
      <c r="B5" s="28"/>
      <c r="C5" s="28"/>
      <c r="D5" s="28"/>
      <c r="E5" s="28"/>
      <c r="F5" s="28"/>
      <c r="G5" s="28"/>
      <c r="H5" s="34"/>
      <c r="I5" s="28"/>
      <c r="J5" s="28"/>
    </row>
    <row r="6" spans="1:10" x14ac:dyDescent="0.2">
      <c r="J6" s="28"/>
    </row>
    <row r="7" spans="1:10" x14ac:dyDescent="0.2">
      <c r="A7" s="59"/>
      <c r="B7" s="59"/>
      <c r="C7" s="59"/>
      <c r="D7" s="59"/>
      <c r="E7" s="59"/>
      <c r="F7" s="59"/>
      <c r="G7" s="26"/>
      <c r="J7" s="28"/>
    </row>
    <row r="8" spans="1:10" x14ac:dyDescent="0.2">
      <c r="A8" s="60" t="s">
        <v>28</v>
      </c>
      <c r="B8" s="61" t="s">
        <v>5</v>
      </c>
      <c r="C8" s="61" t="s">
        <v>6</v>
      </c>
      <c r="D8" s="61" t="s">
        <v>7</v>
      </c>
      <c r="E8" s="61" t="s">
        <v>8</v>
      </c>
      <c r="F8" s="61" t="s">
        <v>9</v>
      </c>
      <c r="G8" s="26"/>
    </row>
    <row r="9" spans="1:10" x14ac:dyDescent="0.2">
      <c r="A9" s="60" t="s">
        <v>16</v>
      </c>
      <c r="B9" s="24" t="s">
        <v>19</v>
      </c>
      <c r="C9" s="24" t="s">
        <v>20</v>
      </c>
      <c r="D9" s="24" t="s">
        <v>51</v>
      </c>
      <c r="E9" s="24" t="s">
        <v>21</v>
      </c>
      <c r="F9" s="24" t="s">
        <v>22</v>
      </c>
      <c r="G9" s="26"/>
    </row>
    <row r="10" spans="1:10" ht="17.25" customHeight="1" x14ac:dyDescent="0.2">
      <c r="A10" s="25"/>
      <c r="B10" s="25"/>
      <c r="C10" s="25"/>
      <c r="D10" s="25"/>
      <c r="E10" s="25"/>
      <c r="F10" s="25"/>
      <c r="G10" s="26"/>
    </row>
    <row r="11" spans="1:10" ht="16.5" customHeight="1" x14ac:dyDescent="0.2">
      <c r="A11" s="60" t="s">
        <v>15</v>
      </c>
      <c r="B11" s="24" t="s">
        <v>20</v>
      </c>
      <c r="C11" s="25"/>
      <c r="D11" s="25"/>
      <c r="E11" s="25"/>
      <c r="F11" s="25"/>
      <c r="G11" s="26"/>
    </row>
    <row r="12" spans="1:10" ht="20.25" customHeight="1" x14ac:dyDescent="0.2">
      <c r="A12" s="25"/>
      <c r="B12" s="25"/>
      <c r="C12" s="25"/>
      <c r="D12" s="25"/>
      <c r="E12" s="25"/>
      <c r="F12" s="25"/>
      <c r="G12" s="26"/>
    </row>
    <row r="13" spans="1:10" ht="15" customHeight="1" x14ac:dyDescent="0.2">
      <c r="A13" s="60" t="s">
        <v>17</v>
      </c>
      <c r="B13" s="24" t="s">
        <v>22</v>
      </c>
      <c r="C13" s="25"/>
      <c r="D13" s="25"/>
      <c r="E13" s="25"/>
      <c r="F13" s="25"/>
      <c r="G13" s="26"/>
    </row>
    <row r="14" spans="1:10" x14ac:dyDescent="0.2">
      <c r="A14" s="25"/>
      <c r="B14" s="25"/>
      <c r="C14" s="25"/>
      <c r="D14" s="25"/>
      <c r="E14" s="25"/>
      <c r="F14" s="25"/>
      <c r="G14" s="26"/>
    </row>
    <row r="15" spans="1:10" ht="16.5" customHeight="1" x14ac:dyDescent="0.2">
      <c r="A15" s="62" t="s">
        <v>4</v>
      </c>
      <c r="B15" s="63" t="str">
        <f>IF(B$9="",B$8,B$9)</f>
        <v>Quality</v>
      </c>
      <c r="C15" s="63" t="str">
        <f>IF(C$9="",C$8,C$9)</f>
        <v>Price</v>
      </c>
      <c r="D15" s="63" t="str">
        <f>IF(D$9="",D$8,D$9)</f>
        <v>Comfort</v>
      </c>
      <c r="E15" s="63" t="str">
        <f>IF(E$9="",E$8,E$9)</f>
        <v>Safety</v>
      </c>
      <c r="F15" s="63" t="str">
        <f>IF(F$9="",F$8,F$9)</f>
        <v>Style</v>
      </c>
      <c r="G15" s="26"/>
    </row>
    <row r="16" spans="1:10" x14ac:dyDescent="0.2">
      <c r="A16" s="63" t="str">
        <f>B11</f>
        <v>Price</v>
      </c>
      <c r="B16" s="24">
        <v>2</v>
      </c>
      <c r="C16" s="24">
        <v>1</v>
      </c>
      <c r="D16" s="24">
        <v>4</v>
      </c>
      <c r="E16" s="24">
        <v>3</v>
      </c>
      <c r="F16" s="24">
        <v>8</v>
      </c>
      <c r="G16" s="26"/>
    </row>
    <row r="17" spans="1:8" x14ac:dyDescent="0.2">
      <c r="A17" s="25"/>
      <c r="B17" s="64"/>
      <c r="C17" s="64"/>
      <c r="D17" s="64"/>
      <c r="E17" s="64"/>
      <c r="F17" s="64"/>
      <c r="G17" s="26"/>
    </row>
    <row r="18" spans="1:8" x14ac:dyDescent="0.2">
      <c r="A18" s="63" t="s">
        <v>18</v>
      </c>
      <c r="B18" s="63" t="str">
        <f>B13</f>
        <v>Style</v>
      </c>
      <c r="C18" s="65"/>
      <c r="D18" s="65"/>
      <c r="E18" s="65"/>
      <c r="F18" s="65"/>
      <c r="G18" s="26"/>
    </row>
    <row r="19" spans="1:8" x14ac:dyDescent="0.2">
      <c r="A19" s="63" t="str">
        <f>IF(B$9="",B$8,B$9)</f>
        <v>Quality</v>
      </c>
      <c r="B19" s="24">
        <v>4</v>
      </c>
      <c r="C19" s="25"/>
      <c r="D19" s="25"/>
      <c r="E19" s="25"/>
      <c r="F19" s="25"/>
      <c r="G19" s="26"/>
    </row>
    <row r="20" spans="1:8" x14ac:dyDescent="0.2">
      <c r="A20" s="66" t="str">
        <f>IF(C$9="",C$8,C$9)</f>
        <v>Price</v>
      </c>
      <c r="B20" s="24">
        <v>8</v>
      </c>
      <c r="C20" s="26"/>
      <c r="D20" s="26"/>
      <c r="E20" s="26"/>
      <c r="F20" s="26"/>
      <c r="G20" s="26"/>
    </row>
    <row r="21" spans="1:8" x14ac:dyDescent="0.2">
      <c r="A21" s="66" t="str">
        <f>IF(D$9="",D$8,D$9)</f>
        <v>Comfort</v>
      </c>
      <c r="B21" s="24">
        <v>2</v>
      </c>
      <c r="C21" s="26"/>
      <c r="D21" s="26"/>
      <c r="E21" s="26"/>
      <c r="F21" s="67"/>
      <c r="G21" s="26"/>
    </row>
    <row r="22" spans="1:8" x14ac:dyDescent="0.2">
      <c r="A22" s="66" t="str">
        <f>IF(E$9="",E$8,E$9)</f>
        <v>Safety</v>
      </c>
      <c r="B22" s="24">
        <v>3</v>
      </c>
      <c r="C22" s="26"/>
      <c r="D22" s="26"/>
      <c r="E22" s="26"/>
      <c r="F22" s="26"/>
      <c r="G22" s="26"/>
    </row>
    <row r="23" spans="1:8" x14ac:dyDescent="0.2">
      <c r="A23" s="66" t="str">
        <f>IF(F$9="",F$8,F$9)</f>
        <v>Style</v>
      </c>
      <c r="B23" s="24">
        <v>1</v>
      </c>
      <c r="C23" s="26"/>
      <c r="D23" s="26"/>
      <c r="E23" s="26"/>
      <c r="F23" s="26"/>
      <c r="G23" s="26"/>
    </row>
    <row r="24" spans="1:8" x14ac:dyDescent="0.2">
      <c r="A24" s="65"/>
      <c r="B24" s="26"/>
      <c r="C24" s="25"/>
      <c r="D24" s="25"/>
      <c r="E24" s="25"/>
      <c r="F24" s="25"/>
      <c r="G24" s="26"/>
    </row>
    <row r="25" spans="1:8" x14ac:dyDescent="0.2">
      <c r="A25" s="108" t="s">
        <v>1</v>
      </c>
      <c r="B25" s="60" t="str">
        <f>B15</f>
        <v>Quality</v>
      </c>
      <c r="C25" s="60" t="str">
        <f>C15</f>
        <v>Price</v>
      </c>
      <c r="D25" s="60" t="str">
        <f>D15</f>
        <v>Comfort</v>
      </c>
      <c r="E25" s="60" t="str">
        <f>E15</f>
        <v>Safety</v>
      </c>
      <c r="F25" s="60" t="str">
        <f>F15</f>
        <v>Style</v>
      </c>
      <c r="G25" s="26"/>
    </row>
    <row r="26" spans="1:8" x14ac:dyDescent="0.2">
      <c r="A26" s="109"/>
      <c r="B26" s="12">
        <v>0.22950819672131148</v>
      </c>
      <c r="C26" s="12">
        <v>0.44808743169398907</v>
      </c>
      <c r="D26" s="12">
        <v>0.11475409836065574</v>
      </c>
      <c r="E26" s="12">
        <v>0.15300546448087429</v>
      </c>
      <c r="F26" s="12">
        <v>5.4644808743169397E-2</v>
      </c>
      <c r="G26" s="26"/>
    </row>
    <row r="27" spans="1:8" x14ac:dyDescent="0.2">
      <c r="A27" s="26"/>
      <c r="B27" s="68"/>
      <c r="C27" s="68"/>
      <c r="D27" s="26"/>
      <c r="E27" s="26"/>
      <c r="F27" s="26"/>
      <c r="G27" s="26"/>
    </row>
    <row r="28" spans="1:8" x14ac:dyDescent="0.2">
      <c r="A28" s="60" t="s">
        <v>0</v>
      </c>
      <c r="B28" s="12">
        <v>1.092896174863388E-2</v>
      </c>
      <c r="C28" s="26"/>
      <c r="D28" s="110"/>
      <c r="E28" s="110"/>
      <c r="F28" s="26"/>
      <c r="G28" s="31"/>
    </row>
    <row r="29" spans="1:8" x14ac:dyDescent="0.2">
      <c r="A29" s="77"/>
      <c r="B29" s="77"/>
      <c r="C29" s="77"/>
      <c r="D29" s="77"/>
      <c r="E29" s="77"/>
      <c r="F29" s="77"/>
      <c r="G29" s="65"/>
      <c r="H29" s="75"/>
    </row>
    <row r="30" spans="1:8" x14ac:dyDescent="0.2">
      <c r="A30" s="64"/>
      <c r="B30" s="64"/>
      <c r="C30" s="64"/>
      <c r="D30" s="64"/>
      <c r="E30" s="64"/>
      <c r="F30" s="64"/>
      <c r="G30" s="78"/>
      <c r="H30" s="79"/>
    </row>
    <row r="31" spans="1:8" x14ac:dyDescent="0.2">
      <c r="A31" s="78"/>
      <c r="B31" s="78"/>
      <c r="C31" s="78"/>
      <c r="D31" s="78"/>
      <c r="E31" s="78"/>
      <c r="F31" s="78"/>
      <c r="G31" s="78"/>
      <c r="H31" s="79"/>
    </row>
    <row r="32" spans="1:8" x14ac:dyDescent="0.2">
      <c r="A32" s="69" t="s">
        <v>14</v>
      </c>
      <c r="B32" s="69">
        <f>SUM(B26:F26)</f>
        <v>0.99999999999999989</v>
      </c>
      <c r="C32" s="69"/>
      <c r="D32" s="69"/>
      <c r="E32" s="69"/>
      <c r="F32" s="69"/>
      <c r="G32" s="78"/>
      <c r="H32" s="79"/>
    </row>
    <row r="33" spans="1:10" x14ac:dyDescent="0.2">
      <c r="A33" s="69"/>
      <c r="B33" s="69"/>
      <c r="C33" s="69"/>
      <c r="D33" s="69"/>
      <c r="E33" s="69"/>
      <c r="F33" s="69"/>
      <c r="G33" s="78"/>
      <c r="H33" s="79"/>
    </row>
    <row r="34" spans="1:10" x14ac:dyDescent="0.2">
      <c r="A34" s="69" t="s">
        <v>2</v>
      </c>
      <c r="B34" s="69">
        <f>IF($B$16=1,$B$26,IF($C$16=1,$C$26,IF($D$16=1,$D$26,IF($E$16=1,$E$26,IF($F$16=1,$F$26)))))-B16*B26</f>
        <v>-1.0928961748633892E-2</v>
      </c>
      <c r="C34" s="69">
        <f>IF($B$16=1,$B$26,IF($C$16=1,$C$26,IF($D$16=1,$D$26,IF($E$16=1,$E$26,IF($F$16=1,$F$26)))))-C16*C26</f>
        <v>0</v>
      </c>
      <c r="D34" s="69">
        <f>IF($B$16=1,$B$26,IF($C$16=1,$C$26,IF($D$16=1,$D$26,IF($E$16=1,$E$26,IF($F$16=1,$F$26)))))-D16*D26</f>
        <v>-1.0928961748633892E-2</v>
      </c>
      <c r="E34" s="69">
        <f>IF($B$16=1,$B$26,IF($C$16=1,$C$26,IF($D$16=1,$D$26,IF($E$16=1,$E$26,IF($F$16=1,$F$26)))))-E16*E26</f>
        <v>-1.0928961748633836E-2</v>
      </c>
      <c r="F34" s="69">
        <f>IF($B$16=1,$B$26,IF($C$16=1,$C$26,IF($D$16=1,$D$26,IF($E$16=1,$E$26,IF($F$16=1,$F$26)))))-F16*F26</f>
        <v>1.0928961748633892E-2</v>
      </c>
      <c r="G34" s="78"/>
      <c r="H34" s="79"/>
    </row>
    <row r="35" spans="1:10" x14ac:dyDescent="0.2">
      <c r="A35" s="69"/>
      <c r="B35" s="69">
        <f>-B34</f>
        <v>1.0928961748633892E-2</v>
      </c>
      <c r="C35" s="69">
        <f>-C34</f>
        <v>0</v>
      </c>
      <c r="D35" s="69">
        <f>-D34</f>
        <v>1.0928961748633892E-2</v>
      </c>
      <c r="E35" s="69">
        <f>-E34</f>
        <v>1.0928961748633836E-2</v>
      </c>
      <c r="F35" s="69">
        <f>-F34</f>
        <v>-1.0928961748633892E-2</v>
      </c>
      <c r="G35" s="78"/>
      <c r="H35" s="79"/>
    </row>
    <row r="36" spans="1:10" x14ac:dyDescent="0.2">
      <c r="A36" s="69"/>
      <c r="B36" s="69"/>
      <c r="C36" s="69"/>
      <c r="D36" s="69"/>
      <c r="E36" s="69"/>
      <c r="F36" s="69"/>
      <c r="G36" s="78"/>
      <c r="H36" s="79"/>
      <c r="I36" s="76"/>
      <c r="J36" s="76"/>
    </row>
    <row r="37" spans="1:10" x14ac:dyDescent="0.2">
      <c r="A37" s="69" t="s">
        <v>3</v>
      </c>
      <c r="B37" s="69">
        <f>B26-$B19*IF($B$19=1,$B$26,IF($B$20=1,$C$26,IF($B$21=1,$D$26,IF($B$22=1,$E$26,IF($B$23=1,$F$26)))))</f>
        <v>1.0928961748633892E-2</v>
      </c>
      <c r="C37" s="69">
        <f>C26-$B20*IF($B$19=1,$B$26,IF($B$20=1,$C$26,IF($B$21=1,$D$26,IF($B$22=1,$E$26,IF($B$23=1,$F$26)))))</f>
        <v>1.0928961748633892E-2</v>
      </c>
      <c r="D37" s="69">
        <f>D26-$B21*IF($B$19=1,$B$26,IF($B$20=1,$C$26,IF($B$21=1,$D$26,IF($B$22=1,$E$26,IF($B$23=1,$F$26)))))</f>
        <v>5.464480874316946E-3</v>
      </c>
      <c r="E37" s="69">
        <f>E26-$B22*IF($B$19=1,$B$26,IF($B$20=1,$C$26,IF($B$21=1,$D$26,IF($B$22=1,$E$26,IF($B$23=1,$F$26)))))</f>
        <v>-1.0928961748633892E-2</v>
      </c>
      <c r="F37" s="69">
        <f>F26-$B23*IF($B$19=1,$B$26,IF($B$20=1,$C$26,IF($B$21=1,$D$26,IF($B$22=1,$E$26,IF($B$23=1,$F$26)))))</f>
        <v>0</v>
      </c>
      <c r="G37" s="78"/>
      <c r="H37" s="79"/>
      <c r="I37" s="76"/>
      <c r="J37" s="76"/>
    </row>
    <row r="38" spans="1:10" x14ac:dyDescent="0.2">
      <c r="A38" s="69"/>
      <c r="B38" s="69">
        <f>-B37</f>
        <v>-1.0928961748633892E-2</v>
      </c>
      <c r="C38" s="69">
        <f>-C37</f>
        <v>-1.0928961748633892E-2</v>
      </c>
      <c r="D38" s="69">
        <f>-D37</f>
        <v>-5.464480874316946E-3</v>
      </c>
      <c r="E38" s="69">
        <f>-E37</f>
        <v>1.0928961748633892E-2</v>
      </c>
      <c r="F38" s="69">
        <f>-F37</f>
        <v>0</v>
      </c>
      <c r="G38" s="78"/>
      <c r="H38" s="79"/>
      <c r="I38" s="76"/>
      <c r="J38" s="76"/>
    </row>
    <row r="39" spans="1:10" x14ac:dyDescent="0.2">
      <c r="A39" s="78"/>
      <c r="B39" s="78"/>
      <c r="C39" s="78"/>
      <c r="D39" s="78"/>
      <c r="E39" s="78"/>
      <c r="F39" s="78"/>
      <c r="G39" s="78"/>
      <c r="H39" s="79"/>
      <c r="I39" s="76"/>
      <c r="J39" s="76"/>
    </row>
    <row r="40" spans="1:10" x14ac:dyDescent="0.2">
      <c r="A40" s="78"/>
      <c r="B40" s="78"/>
      <c r="C40" s="80"/>
      <c r="D40" s="78"/>
      <c r="E40" s="78"/>
      <c r="F40" s="78"/>
      <c r="G40" s="80"/>
      <c r="H40" s="79"/>
      <c r="I40" s="76"/>
      <c r="J40" s="76"/>
    </row>
    <row r="41" spans="1:10" x14ac:dyDescent="0.2">
      <c r="A41" s="64"/>
      <c r="B41" s="64"/>
      <c r="C41" s="64"/>
      <c r="D41" s="64"/>
      <c r="E41" s="64"/>
      <c r="F41" s="64"/>
      <c r="G41" s="80"/>
      <c r="H41" s="79"/>
      <c r="I41" s="76"/>
      <c r="J41" s="76"/>
    </row>
    <row r="42" spans="1:10" x14ac:dyDescent="0.2">
      <c r="A42" s="76"/>
      <c r="B42" s="76"/>
      <c r="C42" s="76"/>
      <c r="D42" s="76"/>
      <c r="E42" s="76"/>
      <c r="F42" s="76"/>
      <c r="G42" s="76"/>
      <c r="H42" s="75"/>
      <c r="I42" s="76"/>
      <c r="J42" s="76"/>
    </row>
    <row r="43" spans="1:10" x14ac:dyDescent="0.2">
      <c r="A43" s="76"/>
      <c r="B43" s="76"/>
      <c r="C43" s="76"/>
      <c r="D43" s="76"/>
      <c r="E43" s="76"/>
      <c r="F43" s="76"/>
      <c r="G43" s="76"/>
      <c r="H43" s="75"/>
      <c r="I43" s="76"/>
      <c r="J43" s="76"/>
    </row>
    <row r="44" spans="1:10" x14ac:dyDescent="0.2">
      <c r="A44" s="76"/>
      <c r="B44" s="76"/>
      <c r="C44" s="76"/>
      <c r="D44" s="76"/>
      <c r="E44" s="76"/>
      <c r="F44" s="76"/>
      <c r="G44" s="76"/>
      <c r="H44" s="75"/>
      <c r="I44" s="76"/>
      <c r="J44" s="76"/>
    </row>
    <row r="45" spans="1:10" x14ac:dyDescent="0.2">
      <c r="A45" s="76"/>
      <c r="B45" s="76"/>
      <c r="C45" s="76"/>
      <c r="D45" s="76"/>
      <c r="E45" s="76"/>
      <c r="F45" s="76"/>
      <c r="G45" s="76"/>
      <c r="H45" s="75"/>
      <c r="I45" s="76"/>
      <c r="J45" s="76"/>
    </row>
    <row r="46" spans="1:10" x14ac:dyDescent="0.2">
      <c r="A46" s="76"/>
      <c r="B46" s="76"/>
      <c r="C46" s="76"/>
      <c r="D46" s="76"/>
      <c r="E46" s="76"/>
      <c r="F46" s="76"/>
      <c r="G46" s="76"/>
      <c r="H46" s="75"/>
      <c r="I46" s="76"/>
      <c r="J46" s="76"/>
    </row>
    <row r="47" spans="1:10" x14ac:dyDescent="0.2">
      <c r="A47" s="76"/>
      <c r="B47" s="76"/>
      <c r="C47" s="76"/>
      <c r="D47" s="76"/>
      <c r="E47" s="76"/>
      <c r="F47" s="76"/>
      <c r="G47" s="76"/>
      <c r="H47" s="75"/>
      <c r="I47" s="76"/>
      <c r="J47" s="76"/>
    </row>
    <row r="48" spans="1:10" x14ac:dyDescent="0.2">
      <c r="A48" s="76"/>
      <c r="B48" s="76"/>
      <c r="C48" s="76"/>
      <c r="D48" s="76"/>
      <c r="E48" s="76"/>
      <c r="F48" s="76"/>
      <c r="G48" s="76"/>
      <c r="H48" s="75"/>
      <c r="I48" s="76"/>
      <c r="J48" s="76"/>
    </row>
    <row r="49" spans="1:10" x14ac:dyDescent="0.2">
      <c r="A49" s="76"/>
      <c r="B49" s="76"/>
      <c r="C49" s="76"/>
      <c r="D49" s="76"/>
      <c r="E49" s="76"/>
      <c r="F49" s="76"/>
      <c r="G49" s="76"/>
      <c r="H49" s="75"/>
      <c r="I49" s="76"/>
      <c r="J49" s="76"/>
    </row>
    <row r="50" spans="1:10" x14ac:dyDescent="0.2">
      <c r="A50" s="76"/>
      <c r="B50" s="76"/>
      <c r="C50" s="76"/>
      <c r="D50" s="76"/>
      <c r="E50" s="76"/>
      <c r="F50" s="76"/>
      <c r="G50" s="76"/>
      <c r="H50" s="75"/>
      <c r="I50" s="76"/>
      <c r="J50" s="76"/>
    </row>
  </sheetData>
  <mergeCells count="3">
    <mergeCell ref="A25:A26"/>
    <mergeCell ref="D28:E28"/>
    <mergeCell ref="A1:I2"/>
  </mergeCells>
  <conditionalFormatting sqref="F28">
    <cfRule type="cellIs" dxfId="15" priority="1" operator="equal">
      <formula>"YES"</formula>
    </cfRule>
    <cfRule type="cellIs" dxfId="14" priority="2" operator="equal">
      <formula>"NO"</formula>
    </cfRule>
  </conditionalFormatting>
  <dataValidations count="2">
    <dataValidation type="list" allowBlank="1" showInputMessage="1" showErrorMessage="1" sqref="B16:F16 B19:B23" xr:uid="{00000000-0002-0000-0100-000000000000}">
      <formula1>"1,2,3,4,5,6,7,8,9"</formula1>
    </dataValidation>
    <dataValidation type="list" allowBlank="1" showInputMessage="1" showErrorMessage="1" sqref="B13 B11" xr:uid="{00000000-0002-0000-0100-000001000000}">
      <formula1>$B$9:$F$9</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34"/>
  <sheetViews>
    <sheetView zoomScaleNormal="100" workbookViewId="0">
      <selection sqref="A1:K17"/>
    </sheetView>
  </sheetViews>
  <sheetFormatPr defaultColWidth="8.875" defaultRowHeight="14.45" customHeight="1" x14ac:dyDescent="0.2"/>
  <cols>
    <col min="1" max="1" width="19.37109375" style="5" customWidth="1"/>
    <col min="2" max="4" width="11.43359375" style="5" customWidth="1"/>
    <col min="5" max="16384" width="8.875" style="5"/>
  </cols>
  <sheetData>
    <row r="2" spans="1:4" ht="14.45" customHeight="1" x14ac:dyDescent="0.2">
      <c r="A2" s="4" t="s">
        <v>29</v>
      </c>
      <c r="B2" s="2" t="s">
        <v>5</v>
      </c>
      <c r="C2" s="2" t="s">
        <v>6</v>
      </c>
      <c r="D2" s="2" t="s">
        <v>7</v>
      </c>
    </row>
    <row r="3" spans="1:4" ht="14.45" customHeight="1" x14ac:dyDescent="0.2">
      <c r="A3" s="4" t="s">
        <v>16</v>
      </c>
      <c r="B3" s="24"/>
      <c r="C3" s="24"/>
      <c r="D3" s="24"/>
    </row>
    <row r="5" spans="1:4" ht="14.45" customHeight="1" x14ac:dyDescent="0.2">
      <c r="A5" s="4" t="s">
        <v>15</v>
      </c>
      <c r="B5" s="24"/>
    </row>
    <row r="7" spans="1:4" ht="14.45" customHeight="1" x14ac:dyDescent="0.2">
      <c r="A7" s="4" t="s">
        <v>17</v>
      </c>
      <c r="B7" s="24"/>
    </row>
    <row r="9" spans="1:4" ht="14.45" customHeight="1" x14ac:dyDescent="0.2">
      <c r="A9" s="1" t="s">
        <v>4</v>
      </c>
      <c r="B9" s="6" t="str">
        <f>IF(B$3="",B$2,B$3)</f>
        <v>Criterion 1</v>
      </c>
      <c r="C9" s="6" t="str">
        <f t="shared" ref="C9:D9" si="0">IF(C$3="",C$2,C$3)</f>
        <v>Criterion 2</v>
      </c>
      <c r="D9" s="6" t="str">
        <f t="shared" si="0"/>
        <v>Criterion 3</v>
      </c>
    </row>
    <row r="10" spans="1:4" ht="14.45" customHeight="1" x14ac:dyDescent="0.2">
      <c r="A10" s="6">
        <f>B5</f>
        <v>0</v>
      </c>
      <c r="B10" s="24"/>
      <c r="C10" s="24"/>
      <c r="D10" s="24"/>
    </row>
    <row r="11" spans="1:4" ht="14.45" customHeight="1" x14ac:dyDescent="0.2">
      <c r="B11" s="7"/>
      <c r="C11" s="7"/>
      <c r="D11" s="7"/>
    </row>
    <row r="12" spans="1:4" ht="14.45" customHeight="1" x14ac:dyDescent="0.2">
      <c r="A12" s="6" t="s">
        <v>18</v>
      </c>
      <c r="B12" s="6">
        <f>B7</f>
        <v>0</v>
      </c>
      <c r="C12" s="8"/>
      <c r="D12" s="8"/>
    </row>
    <row r="13" spans="1:4" ht="14.45" customHeight="1" x14ac:dyDescent="0.2">
      <c r="A13" s="6" t="str">
        <f>IF(B$3="",B$2,B$3)</f>
        <v>Criterion 1</v>
      </c>
      <c r="B13" s="24"/>
      <c r="C13" s="9"/>
      <c r="D13" s="9"/>
    </row>
    <row r="14" spans="1:4" ht="14.45" customHeight="1" x14ac:dyDescent="0.2">
      <c r="A14" s="10" t="str">
        <f>IF(C$3="",C$2,C$3)</f>
        <v>Criterion 2</v>
      </c>
      <c r="B14" s="24"/>
      <c r="C14" s="3"/>
      <c r="D14" s="3"/>
    </row>
    <row r="15" spans="1:4" ht="14.45" customHeight="1" x14ac:dyDescent="0.2">
      <c r="A15" s="10" t="str">
        <f>IF(D$3="",D$2,D$3)</f>
        <v>Criterion 3</v>
      </c>
      <c r="B15" s="24"/>
      <c r="C15" s="3"/>
      <c r="D15" s="3"/>
    </row>
    <row r="16" spans="1:4" ht="14.45" customHeight="1" x14ac:dyDescent="0.2">
      <c r="A16" s="8"/>
      <c r="B16" s="3"/>
      <c r="C16" s="9"/>
      <c r="D16" s="9"/>
    </row>
    <row r="17" spans="1:6" ht="14.45" customHeight="1" x14ac:dyDescent="0.2">
      <c r="A17" s="112" t="s">
        <v>1</v>
      </c>
      <c r="B17" s="4" t="str">
        <f>B9</f>
        <v>Criterion 1</v>
      </c>
      <c r="C17" s="4" t="str">
        <f t="shared" ref="C17:D17" si="1">C9</f>
        <v>Criterion 2</v>
      </c>
      <c r="D17" s="4" t="str">
        <f t="shared" si="1"/>
        <v>Criterion 3</v>
      </c>
    </row>
    <row r="18" spans="1:6" ht="14.45" customHeight="1" x14ac:dyDescent="0.2">
      <c r="A18" s="113"/>
      <c r="B18" s="12"/>
      <c r="C18" s="12"/>
      <c r="D18" s="12"/>
    </row>
    <row r="19" spans="1:6" s="3" customFormat="1" ht="14.45" customHeight="1" x14ac:dyDescent="0.2">
      <c r="B19" s="13"/>
    </row>
    <row r="20" spans="1:6" s="3" customFormat="1" ht="14.45" customHeight="1" x14ac:dyDescent="0.2">
      <c r="A20" s="14" t="s">
        <v>0</v>
      </c>
      <c r="B20" s="12"/>
      <c r="C20" s="71"/>
    </row>
    <row r="21" spans="1:6" ht="14.45" customHeight="1" x14ac:dyDescent="0.2">
      <c r="A21" s="15"/>
      <c r="B21" s="15"/>
      <c r="C21" s="15"/>
      <c r="D21" s="15"/>
      <c r="E21" s="15"/>
    </row>
    <row r="22" spans="1:6" ht="14.45" customHeight="1" x14ac:dyDescent="0.2">
      <c r="A22" s="15"/>
      <c r="B22" s="15"/>
      <c r="C22" s="15"/>
      <c r="D22" s="15"/>
      <c r="E22" s="15"/>
    </row>
    <row r="23" spans="1:6" s="3" customFormat="1" ht="14.45" customHeight="1" x14ac:dyDescent="0.2">
      <c r="A23" s="17"/>
      <c r="B23" s="17"/>
      <c r="C23" s="17"/>
      <c r="D23" s="17"/>
      <c r="E23" s="17"/>
      <c r="F23" s="18"/>
    </row>
    <row r="24" spans="1:6" ht="14.45" customHeight="1" x14ac:dyDescent="0.2">
      <c r="A24" s="22" t="s">
        <v>14</v>
      </c>
      <c r="B24" s="22">
        <f>SUM(B18:D18)</f>
        <v>0</v>
      </c>
      <c r="C24" s="22"/>
      <c r="D24" s="22"/>
      <c r="E24" s="19"/>
      <c r="F24" s="20"/>
    </row>
    <row r="25" spans="1:6" ht="14.45" customHeight="1" x14ac:dyDescent="0.2">
      <c r="A25" s="22"/>
      <c r="B25" s="22"/>
      <c r="C25" s="22"/>
      <c r="D25" s="22"/>
      <c r="E25" s="19"/>
      <c r="F25" s="20"/>
    </row>
    <row r="26" spans="1:6" ht="14.45" customHeight="1" x14ac:dyDescent="0.2">
      <c r="A26" s="23" t="s">
        <v>2</v>
      </c>
      <c r="B26" s="22">
        <f>IF($B$10=1,$B$18,IF($C$10=1,$C$18,IF($D$10=1,$D$18)))-B10*B18</f>
        <v>0</v>
      </c>
      <c r="C26" s="22">
        <f>IF($B$10=1,$B$18,IF($C$10=1,$C$18,IF($D$10=1,$D$18)))-C10*C18</f>
        <v>0</v>
      </c>
      <c r="D26" s="22">
        <f>IF($B$10=1,$B$18,IF($C$10=1,$C$18,IF($D$10=1,$D$18)))-D10*D18</f>
        <v>0</v>
      </c>
      <c r="E26" s="19"/>
      <c r="F26" s="20"/>
    </row>
    <row r="27" spans="1:6" ht="14.45" customHeight="1" x14ac:dyDescent="0.2">
      <c r="A27" s="23"/>
      <c r="B27" s="22">
        <f>-B26</f>
        <v>0</v>
      </c>
      <c r="C27" s="22">
        <f t="shared" ref="C27:D27" si="2">-C26</f>
        <v>0</v>
      </c>
      <c r="D27" s="22">
        <f t="shared" si="2"/>
        <v>0</v>
      </c>
      <c r="E27" s="19"/>
      <c r="F27" s="20"/>
    </row>
    <row r="28" spans="1:6" ht="14.45" customHeight="1" x14ac:dyDescent="0.2">
      <c r="A28" s="23"/>
      <c r="B28" s="22"/>
      <c r="C28" s="22"/>
      <c r="D28" s="22"/>
      <c r="E28" s="19"/>
      <c r="F28" s="20"/>
    </row>
    <row r="29" spans="1:6" ht="14.45" customHeight="1" x14ac:dyDescent="0.2">
      <c r="A29" s="23" t="s">
        <v>3</v>
      </c>
      <c r="B29" s="22">
        <f>B18-$B13*IF($B$13=1,$B$18,IF($B$14=1,$C$18,IF($B$15=1,$D$18)))</f>
        <v>0</v>
      </c>
      <c r="C29" s="22">
        <f>C18-$B14*IF($B$13=1,$B$18,IF($B$14=1,$C$18,IF($B$15=1,$D$18)))</f>
        <v>0</v>
      </c>
      <c r="D29" s="22">
        <f>D18-$B15*IF($B$13=1,$B$18,IF($B$14=1,$C$18,IF($B$15=1,$D$18)))</f>
        <v>0</v>
      </c>
      <c r="E29" s="19"/>
      <c r="F29" s="20"/>
    </row>
    <row r="30" spans="1:6" ht="14.45" customHeight="1" x14ac:dyDescent="0.2">
      <c r="A30" s="23"/>
      <c r="B30" s="22">
        <f>-B29</f>
        <v>0</v>
      </c>
      <c r="C30" s="22">
        <f>-C29</f>
        <v>0</v>
      </c>
      <c r="D30" s="22">
        <f t="shared" ref="D30" si="3">-D29</f>
        <v>0</v>
      </c>
      <c r="E30" s="19"/>
      <c r="F30" s="20"/>
    </row>
    <row r="31" spans="1:6" ht="14.45" customHeight="1" x14ac:dyDescent="0.2">
      <c r="A31" s="19"/>
      <c r="B31" s="19"/>
      <c r="C31" s="19"/>
      <c r="D31" s="19"/>
      <c r="E31" s="19"/>
      <c r="F31" s="20"/>
    </row>
    <row r="32" spans="1:6" ht="14.45" customHeight="1" x14ac:dyDescent="0.2">
      <c r="A32" s="21"/>
      <c r="B32" s="21"/>
      <c r="C32" s="19"/>
      <c r="D32" s="19"/>
      <c r="E32" s="19"/>
      <c r="F32" s="20"/>
    </row>
    <row r="33" spans="1:5" ht="14.45" customHeight="1" x14ac:dyDescent="0.2">
      <c r="A33" s="16"/>
      <c r="B33" s="16"/>
      <c r="C33" s="15"/>
      <c r="D33" s="15"/>
      <c r="E33" s="15"/>
    </row>
    <row r="34" spans="1:5" ht="14.45" customHeight="1" x14ac:dyDescent="0.2">
      <c r="A34" s="9"/>
      <c r="B34" s="9"/>
    </row>
  </sheetData>
  <mergeCells count="1">
    <mergeCell ref="A17:A18"/>
  </mergeCells>
  <conditionalFormatting sqref="D20">
    <cfRule type="cellIs" dxfId="13" priority="1" operator="equal">
      <formula>"YES"</formula>
    </cfRule>
    <cfRule type="cellIs" dxfId="12" priority="2" operator="equal">
      <formula>"NO"</formula>
    </cfRule>
  </conditionalFormatting>
  <dataValidations count="2">
    <dataValidation type="list" allowBlank="1" showInputMessage="1" showErrorMessage="1" sqref="B10:D10 B13:B15" xr:uid="{00000000-0002-0000-0200-000000000000}">
      <formula1>"1,2,3,4,5,6,7,8,9"</formula1>
    </dataValidation>
    <dataValidation type="list" allowBlank="1" showInputMessage="1" showErrorMessage="1" sqref="B5 B7" xr:uid="{00000000-0002-0000-0200-000001000000}">
      <formula1>$B$3:$D$3</formula1>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35"/>
  <sheetViews>
    <sheetView zoomScaleNormal="100" workbookViewId="0">
      <selection sqref="A1:K17"/>
    </sheetView>
  </sheetViews>
  <sheetFormatPr defaultColWidth="8.875" defaultRowHeight="14.45" customHeight="1" x14ac:dyDescent="0.2"/>
  <cols>
    <col min="1" max="1" width="8.875" style="5"/>
    <col min="2" max="2" width="19.37109375" style="5" customWidth="1"/>
    <col min="3" max="6" width="11.43359375" style="5" customWidth="1"/>
    <col min="7" max="16384" width="8.875" style="5"/>
  </cols>
  <sheetData>
    <row r="2" spans="2:6" ht="14.45" customHeight="1" x14ac:dyDescent="0.2">
      <c r="B2" s="4" t="s">
        <v>30</v>
      </c>
      <c r="C2" s="2" t="s">
        <v>5</v>
      </c>
      <c r="D2" s="2" t="s">
        <v>6</v>
      </c>
      <c r="E2" s="2" t="s">
        <v>7</v>
      </c>
      <c r="F2" s="2" t="s">
        <v>8</v>
      </c>
    </row>
    <row r="3" spans="2:6" ht="14.45" customHeight="1" x14ac:dyDescent="0.2">
      <c r="B3" s="4" t="s">
        <v>16</v>
      </c>
      <c r="C3" s="24"/>
      <c r="D3" s="24"/>
      <c r="E3" s="24"/>
      <c r="F3" s="24"/>
    </row>
    <row r="5" spans="2:6" ht="14.45" customHeight="1" x14ac:dyDescent="0.2">
      <c r="B5" s="4" t="s">
        <v>15</v>
      </c>
      <c r="C5" s="24"/>
    </row>
    <row r="7" spans="2:6" ht="14.45" customHeight="1" x14ac:dyDescent="0.2">
      <c r="B7" s="4" t="s">
        <v>17</v>
      </c>
      <c r="C7" s="24"/>
    </row>
    <row r="9" spans="2:6" ht="14.45" customHeight="1" x14ac:dyDescent="0.2">
      <c r="B9" s="1" t="s">
        <v>4</v>
      </c>
      <c r="C9" s="6" t="str">
        <f>IF(C$3="",C$2,C$3)</f>
        <v>Criterion 1</v>
      </c>
      <c r="D9" s="6" t="str">
        <f t="shared" ref="D9:F9" si="0">IF(D$3="",D$2,D$3)</f>
        <v>Criterion 2</v>
      </c>
      <c r="E9" s="6" t="str">
        <f t="shared" si="0"/>
        <v>Criterion 3</v>
      </c>
      <c r="F9" s="6" t="str">
        <f t="shared" si="0"/>
        <v>Criterion 4</v>
      </c>
    </row>
    <row r="10" spans="2:6" ht="14.45" customHeight="1" x14ac:dyDescent="0.2">
      <c r="B10" s="6">
        <f>C5</f>
        <v>0</v>
      </c>
      <c r="C10" s="24"/>
      <c r="D10" s="24"/>
      <c r="E10" s="24"/>
      <c r="F10" s="24"/>
    </row>
    <row r="11" spans="2:6" ht="14.45" customHeight="1" x14ac:dyDescent="0.2">
      <c r="C11" s="7"/>
      <c r="D11" s="7"/>
      <c r="E11" s="7"/>
      <c r="F11" s="7"/>
    </row>
    <row r="12" spans="2:6" ht="14.45" customHeight="1" x14ac:dyDescent="0.2">
      <c r="B12" s="6" t="s">
        <v>18</v>
      </c>
      <c r="C12" s="6">
        <f>C7</f>
        <v>0</v>
      </c>
      <c r="D12" s="8"/>
      <c r="E12" s="8"/>
      <c r="F12" s="8"/>
    </row>
    <row r="13" spans="2:6" ht="14.45" customHeight="1" x14ac:dyDescent="0.2">
      <c r="B13" s="6" t="str">
        <f>IF(C$3="",C$2,C$3)</f>
        <v>Criterion 1</v>
      </c>
      <c r="C13" s="24"/>
      <c r="D13" s="9"/>
      <c r="E13" s="9"/>
      <c r="F13" s="9"/>
    </row>
    <row r="14" spans="2:6" ht="14.45" customHeight="1" x14ac:dyDescent="0.2">
      <c r="B14" s="10" t="str">
        <f>IF(D$3="",D$2,D$3)</f>
        <v>Criterion 2</v>
      </c>
      <c r="C14" s="24"/>
      <c r="D14" s="3"/>
      <c r="E14" s="3"/>
      <c r="F14" s="3"/>
    </row>
    <row r="15" spans="2:6" ht="14.45" customHeight="1" x14ac:dyDescent="0.2">
      <c r="B15" s="10" t="str">
        <f>IF(E$3="",E$2,E$3)</f>
        <v>Criterion 3</v>
      </c>
      <c r="C15" s="24"/>
      <c r="D15" s="3"/>
      <c r="E15" s="3"/>
      <c r="F15" s="3"/>
    </row>
    <row r="16" spans="2:6" ht="14.45" customHeight="1" x14ac:dyDescent="0.2">
      <c r="B16" s="10" t="str">
        <f>IF(F$3="",F$2,F$3)</f>
        <v>Criterion 4</v>
      </c>
      <c r="C16" s="24"/>
      <c r="D16" s="3"/>
      <c r="E16" s="3"/>
      <c r="F16" s="3"/>
    </row>
    <row r="17" spans="2:8" ht="14.45" customHeight="1" x14ac:dyDescent="0.2">
      <c r="B17" s="8"/>
      <c r="C17" s="3"/>
      <c r="D17" s="9"/>
      <c r="E17" s="9"/>
      <c r="F17" s="9"/>
    </row>
    <row r="18" spans="2:8" ht="14.45" customHeight="1" x14ac:dyDescent="0.2">
      <c r="B18" s="112" t="s">
        <v>1</v>
      </c>
      <c r="C18" s="4" t="str">
        <f>C9</f>
        <v>Criterion 1</v>
      </c>
      <c r="D18" s="4" t="str">
        <f>D9</f>
        <v>Criterion 2</v>
      </c>
      <c r="E18" s="4" t="str">
        <f>E9</f>
        <v>Criterion 3</v>
      </c>
      <c r="F18" s="4" t="str">
        <f>F9</f>
        <v>Criterion 4</v>
      </c>
    </row>
    <row r="19" spans="2:8" ht="14.45" customHeight="1" x14ac:dyDescent="0.2">
      <c r="B19" s="113"/>
      <c r="C19" s="12"/>
      <c r="D19" s="12"/>
      <c r="E19" s="12"/>
      <c r="F19" s="12"/>
    </row>
    <row r="20" spans="2:8" s="3" customFormat="1" ht="14.45" customHeight="1" x14ac:dyDescent="0.2">
      <c r="C20" s="13"/>
    </row>
    <row r="21" spans="2:8" s="3" customFormat="1" ht="14.45" customHeight="1" x14ac:dyDescent="0.2">
      <c r="B21" s="14" t="s">
        <v>0</v>
      </c>
      <c r="C21" s="12"/>
      <c r="D21" s="114"/>
      <c r="E21" s="114"/>
    </row>
    <row r="22" spans="2:8" ht="14.45" customHeight="1" x14ac:dyDescent="0.2">
      <c r="B22" s="15"/>
      <c r="C22" s="15"/>
      <c r="D22" s="15"/>
      <c r="E22" s="15"/>
      <c r="F22" s="15"/>
      <c r="G22" s="15"/>
    </row>
    <row r="23" spans="2:8" ht="14.45" customHeight="1" x14ac:dyDescent="0.2">
      <c r="B23" s="15"/>
      <c r="C23" s="15"/>
      <c r="D23" s="15"/>
      <c r="E23" s="15"/>
      <c r="F23" s="15"/>
      <c r="G23" s="15"/>
    </row>
    <row r="24" spans="2:8" s="3" customFormat="1" ht="14.45" customHeight="1" x14ac:dyDescent="0.2">
      <c r="B24" s="17"/>
      <c r="C24" s="17"/>
      <c r="D24" s="17"/>
      <c r="E24" s="17"/>
      <c r="F24" s="17"/>
      <c r="G24" s="17"/>
      <c r="H24" s="18"/>
    </row>
    <row r="25" spans="2:8" ht="14.45" customHeight="1" x14ac:dyDescent="0.2">
      <c r="B25" s="22" t="s">
        <v>14</v>
      </c>
      <c r="C25" s="22">
        <f>SUM(C19:F19)</f>
        <v>0</v>
      </c>
      <c r="D25" s="22"/>
      <c r="E25" s="22"/>
      <c r="F25" s="22"/>
      <c r="G25" s="19"/>
      <c r="H25" s="20"/>
    </row>
    <row r="26" spans="2:8" ht="14.45" customHeight="1" x14ac:dyDescent="0.2">
      <c r="B26" s="22"/>
      <c r="C26" s="22"/>
      <c r="D26" s="22"/>
      <c r="E26" s="22"/>
      <c r="F26" s="22"/>
      <c r="G26" s="19"/>
      <c r="H26" s="20"/>
    </row>
    <row r="27" spans="2:8" ht="14.45" customHeight="1" x14ac:dyDescent="0.2">
      <c r="B27" s="23" t="s">
        <v>2</v>
      </c>
      <c r="C27" s="22">
        <f>IF($C$10=1,$C$19,IF($D$10=1,$D$19,IF($E$10=1,$E$19,IF($F$10=1,$F$19))))-C10*C19</f>
        <v>0</v>
      </c>
      <c r="D27" s="22">
        <f>IF($C$10=1,$C$19,IF($D$10=1,$D$19,IF($E$10=1,$E$19,IF($F$10=1,$F$19))))-D10*D19</f>
        <v>0</v>
      </c>
      <c r="E27" s="22">
        <f>IF($C$10=1,$C$19,IF($D$10=1,$D$19,IF($E$10=1,$E$19,IF($F$10=1,$F$19))))-E10*E19</f>
        <v>0</v>
      </c>
      <c r="F27" s="22">
        <f>IF($C$10=1,$C$19,IF($D$10=1,$D$19,IF($E$10=1,$E$19,IF($F$10=1,$F$19))))-F10*F19</f>
        <v>0</v>
      </c>
      <c r="G27" s="19"/>
      <c r="H27" s="20"/>
    </row>
    <row r="28" spans="2:8" ht="14.45" customHeight="1" x14ac:dyDescent="0.2">
      <c r="B28" s="23"/>
      <c r="C28" s="22">
        <f>-C27</f>
        <v>0</v>
      </c>
      <c r="D28" s="22">
        <f t="shared" ref="D28:F28" si="1">-D27</f>
        <v>0</v>
      </c>
      <c r="E28" s="22">
        <f t="shared" si="1"/>
        <v>0</v>
      </c>
      <c r="F28" s="22">
        <f t="shared" si="1"/>
        <v>0</v>
      </c>
      <c r="G28" s="19"/>
      <c r="H28" s="20"/>
    </row>
    <row r="29" spans="2:8" ht="14.45" customHeight="1" x14ac:dyDescent="0.2">
      <c r="B29" s="23"/>
      <c r="C29" s="22"/>
      <c r="D29" s="22"/>
      <c r="E29" s="22"/>
      <c r="F29" s="22"/>
      <c r="G29" s="19"/>
      <c r="H29" s="20"/>
    </row>
    <row r="30" spans="2:8" ht="14.45" customHeight="1" x14ac:dyDescent="0.2">
      <c r="B30" s="23" t="s">
        <v>3</v>
      </c>
      <c r="C30" s="22">
        <f>C19-$C13*IF($C$13=1,$C$19,IF($C$14=1,$D$19,IF($C$15=1,$E$19,IF($C$16=1,$F$19))))</f>
        <v>0</v>
      </c>
      <c r="D30" s="22">
        <f>D19-$C14*IF($C$13=1,$C$19,IF($C$14=1,$D$19,IF($C$15=1,$E$19,IF($C$16=1,$F$19))))</f>
        <v>0</v>
      </c>
      <c r="E30" s="22">
        <f>E19-$C15*IF($C$13=1,$C$19,IF($C$14=1,$D$19,IF($C$15=1,$E$19,IF($C$16=1,$F$19))))</f>
        <v>0</v>
      </c>
      <c r="F30" s="22">
        <f>F19-$C16*IF($C$13=1,$C$19,IF($C$14=1,$D$19,IF($C$15=1,$E$19,IF($C$16=1,$F$19))))</f>
        <v>0</v>
      </c>
      <c r="G30" s="19"/>
      <c r="H30" s="20"/>
    </row>
    <row r="31" spans="2:8" ht="14.45" customHeight="1" x14ac:dyDescent="0.2">
      <c r="B31" s="23"/>
      <c r="C31" s="22">
        <f>-C30</f>
        <v>0</v>
      </c>
      <c r="D31" s="22">
        <f>-D30</f>
        <v>0</v>
      </c>
      <c r="E31" s="22">
        <f t="shared" ref="E31:F31" si="2">-E30</f>
        <v>0</v>
      </c>
      <c r="F31" s="22">
        <f t="shared" si="2"/>
        <v>0</v>
      </c>
      <c r="G31" s="19"/>
      <c r="H31" s="20"/>
    </row>
    <row r="32" spans="2:8" ht="14.45" customHeight="1" x14ac:dyDescent="0.2">
      <c r="B32" s="19"/>
      <c r="C32" s="19"/>
      <c r="D32" s="19"/>
      <c r="E32" s="19"/>
      <c r="F32" s="19"/>
      <c r="G32" s="19"/>
      <c r="H32" s="20"/>
    </row>
    <row r="33" spans="2:8" ht="14.45" customHeight="1" x14ac:dyDescent="0.2">
      <c r="B33" s="21"/>
      <c r="C33" s="21"/>
      <c r="D33" s="19"/>
      <c r="E33" s="19"/>
      <c r="F33" s="19"/>
      <c r="G33" s="19"/>
      <c r="H33" s="20"/>
    </row>
    <row r="34" spans="2:8" ht="14.45" customHeight="1" x14ac:dyDescent="0.2">
      <c r="B34" s="16"/>
      <c r="C34" s="16"/>
      <c r="D34" s="15"/>
      <c r="E34" s="15"/>
      <c r="F34" s="15"/>
      <c r="G34" s="15"/>
    </row>
    <row r="35" spans="2:8" ht="14.45" customHeight="1" x14ac:dyDescent="0.2">
      <c r="B35" s="9"/>
      <c r="C35" s="9"/>
    </row>
  </sheetData>
  <mergeCells count="2">
    <mergeCell ref="B18:B19"/>
    <mergeCell ref="D21:E21"/>
  </mergeCells>
  <conditionalFormatting sqref="F21">
    <cfRule type="cellIs" dxfId="11" priority="1" operator="equal">
      <formula>"YES"</formula>
    </cfRule>
    <cfRule type="cellIs" dxfId="10" priority="2" operator="equal">
      <formula>"NO"</formula>
    </cfRule>
  </conditionalFormatting>
  <dataValidations count="2">
    <dataValidation type="list" allowBlank="1" showInputMessage="1" showErrorMessage="1" sqref="C10:F10 C13:C16" xr:uid="{00000000-0002-0000-0300-000000000000}">
      <formula1>"1,2,3,4,5,6,7,8,9"</formula1>
    </dataValidation>
    <dataValidation type="list" allowBlank="1" showInputMessage="1" showErrorMessage="1" sqref="C5 C7" xr:uid="{00000000-0002-0000-0300-000001000000}">
      <formula1>$C$3:$F$3</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36"/>
  <sheetViews>
    <sheetView zoomScaleNormal="100" workbookViewId="0">
      <selection sqref="A1:K17"/>
    </sheetView>
  </sheetViews>
  <sheetFormatPr defaultColWidth="8.875" defaultRowHeight="14.45" customHeight="1" x14ac:dyDescent="0.2"/>
  <cols>
    <col min="1" max="1" width="8.875" style="5"/>
    <col min="2" max="2" width="19.37109375" style="5" customWidth="1"/>
    <col min="3" max="7" width="11.43359375" style="5" customWidth="1"/>
    <col min="8" max="16384" width="8.875" style="5"/>
  </cols>
  <sheetData>
    <row r="2" spans="2:7" ht="14.45" customHeight="1" x14ac:dyDescent="0.2">
      <c r="B2" s="4" t="s">
        <v>28</v>
      </c>
      <c r="C2" s="2" t="s">
        <v>5</v>
      </c>
      <c r="D2" s="2" t="s">
        <v>6</v>
      </c>
      <c r="E2" s="2" t="s">
        <v>7</v>
      </c>
      <c r="F2" s="2" t="s">
        <v>8</v>
      </c>
      <c r="G2" s="2" t="s">
        <v>9</v>
      </c>
    </row>
    <row r="3" spans="2:7" ht="14.45" customHeight="1" x14ac:dyDescent="0.2">
      <c r="B3" s="4" t="s">
        <v>16</v>
      </c>
      <c r="C3" s="24"/>
      <c r="D3" s="24"/>
      <c r="E3" s="24"/>
      <c r="F3" s="24"/>
      <c r="G3" s="24"/>
    </row>
    <row r="5" spans="2:7" ht="14.45" customHeight="1" x14ac:dyDescent="0.2">
      <c r="B5" s="4" t="s">
        <v>15</v>
      </c>
      <c r="C5" s="24"/>
    </row>
    <row r="7" spans="2:7" ht="14.45" customHeight="1" x14ac:dyDescent="0.2">
      <c r="B7" s="4" t="s">
        <v>17</v>
      </c>
      <c r="C7" s="24"/>
    </row>
    <row r="9" spans="2:7" ht="14.45" customHeight="1" x14ac:dyDescent="0.2">
      <c r="B9" s="1" t="s">
        <v>4</v>
      </c>
      <c r="C9" s="6" t="str">
        <f>IF(C$3="",C$2,C$3)</f>
        <v>Criterion 1</v>
      </c>
      <c r="D9" s="6" t="str">
        <f t="shared" ref="D9:G9" si="0">IF(D$3="",D$2,D$3)</f>
        <v>Criterion 2</v>
      </c>
      <c r="E9" s="6" t="str">
        <f t="shared" si="0"/>
        <v>Criterion 3</v>
      </c>
      <c r="F9" s="6" t="str">
        <f t="shared" si="0"/>
        <v>Criterion 4</v>
      </c>
      <c r="G9" s="6" t="str">
        <f t="shared" si="0"/>
        <v>Criterion 5</v>
      </c>
    </row>
    <row r="10" spans="2:7" ht="14.45" customHeight="1" x14ac:dyDescent="0.2">
      <c r="B10" s="6">
        <f>C5</f>
        <v>0</v>
      </c>
      <c r="C10" s="24"/>
      <c r="D10" s="24"/>
      <c r="E10" s="24"/>
      <c r="F10" s="24"/>
      <c r="G10" s="24"/>
    </row>
    <row r="11" spans="2:7" ht="14.45" customHeight="1" x14ac:dyDescent="0.2">
      <c r="C11" s="7"/>
      <c r="D11" s="7"/>
      <c r="E11" s="7"/>
      <c r="F11" s="7"/>
      <c r="G11" s="7"/>
    </row>
    <row r="12" spans="2:7" ht="14.45" customHeight="1" x14ac:dyDescent="0.2">
      <c r="B12" s="6" t="s">
        <v>18</v>
      </c>
      <c r="C12" s="6">
        <f>C7</f>
        <v>0</v>
      </c>
      <c r="D12" s="8"/>
      <c r="E12" s="8"/>
      <c r="F12" s="8"/>
      <c r="G12" s="8"/>
    </row>
    <row r="13" spans="2:7" ht="14.45" customHeight="1" x14ac:dyDescent="0.2">
      <c r="B13" s="6" t="str">
        <f>IF(C$3="",C$2,C$3)</f>
        <v>Criterion 1</v>
      </c>
      <c r="C13" s="24"/>
      <c r="D13" s="9"/>
      <c r="E13" s="9"/>
      <c r="F13" s="9"/>
      <c r="G13" s="9"/>
    </row>
    <row r="14" spans="2:7" ht="14.45" customHeight="1" x14ac:dyDescent="0.2">
      <c r="B14" s="10" t="str">
        <f>IF(D$3="",D$2,D$3)</f>
        <v>Criterion 2</v>
      </c>
      <c r="C14" s="24"/>
      <c r="D14" s="3"/>
      <c r="E14" s="3"/>
      <c r="F14" s="3"/>
      <c r="G14" s="3"/>
    </row>
    <row r="15" spans="2:7" ht="14.45" customHeight="1" x14ac:dyDescent="0.2">
      <c r="B15" s="10" t="str">
        <f>IF(E$3="",E$2,E$3)</f>
        <v>Criterion 3</v>
      </c>
      <c r="C15" s="24"/>
      <c r="D15" s="3"/>
      <c r="E15" s="3"/>
      <c r="F15" s="3"/>
      <c r="G15" s="11"/>
    </row>
    <row r="16" spans="2:7" ht="14.45" customHeight="1" x14ac:dyDescent="0.2">
      <c r="B16" s="10" t="str">
        <f>IF(F$3="",F$2,F$3)</f>
        <v>Criterion 4</v>
      </c>
      <c r="C16" s="24"/>
      <c r="D16" s="3"/>
      <c r="E16" s="3"/>
      <c r="F16" s="3"/>
      <c r="G16" s="3"/>
    </row>
    <row r="17" spans="2:9" ht="14.45" customHeight="1" x14ac:dyDescent="0.2">
      <c r="B17" s="10" t="str">
        <f>IF(G$3="",G$2,G$3)</f>
        <v>Criterion 5</v>
      </c>
      <c r="C17" s="24"/>
      <c r="D17" s="3"/>
      <c r="E17" s="3"/>
      <c r="F17" s="3"/>
      <c r="G17" s="3"/>
    </row>
    <row r="18" spans="2:9" ht="14.45" customHeight="1" x14ac:dyDescent="0.2">
      <c r="B18" s="8"/>
      <c r="C18" s="3"/>
      <c r="D18" s="9"/>
      <c r="E18" s="9"/>
      <c r="F18" s="9"/>
      <c r="G18" s="9"/>
    </row>
    <row r="19" spans="2:9" ht="14.45" customHeight="1" x14ac:dyDescent="0.2">
      <c r="B19" s="112" t="s">
        <v>1</v>
      </c>
      <c r="C19" s="4" t="str">
        <f>C9</f>
        <v>Criterion 1</v>
      </c>
      <c r="D19" s="4" t="str">
        <f t="shared" ref="D19:G19" si="1">D9</f>
        <v>Criterion 2</v>
      </c>
      <c r="E19" s="4" t="str">
        <f t="shared" si="1"/>
        <v>Criterion 3</v>
      </c>
      <c r="F19" s="4" t="str">
        <f t="shared" si="1"/>
        <v>Criterion 4</v>
      </c>
      <c r="G19" s="4" t="str">
        <f t="shared" si="1"/>
        <v>Criterion 5</v>
      </c>
    </row>
    <row r="20" spans="2:9" ht="14.45" customHeight="1" x14ac:dyDescent="0.2">
      <c r="B20" s="113"/>
      <c r="C20" s="12"/>
      <c r="D20" s="12"/>
      <c r="E20" s="12"/>
      <c r="F20" s="12"/>
      <c r="G20" s="12"/>
    </row>
    <row r="21" spans="2:9" s="3" customFormat="1" ht="14.45" customHeight="1" x14ac:dyDescent="0.2">
      <c r="C21" s="13"/>
      <c r="D21" s="13"/>
    </row>
    <row r="22" spans="2:9" s="3" customFormat="1" ht="14.45" customHeight="1" x14ac:dyDescent="0.2">
      <c r="B22" s="14" t="s">
        <v>0</v>
      </c>
      <c r="C22" s="12"/>
      <c r="E22" s="114"/>
      <c r="F22" s="114"/>
    </row>
    <row r="23" spans="2:9" ht="14.45" customHeight="1" x14ac:dyDescent="0.2">
      <c r="B23" s="15"/>
      <c r="C23" s="15"/>
      <c r="D23" s="15"/>
      <c r="E23" s="15"/>
      <c r="F23" s="15"/>
      <c r="G23" s="15"/>
      <c r="H23" s="15"/>
    </row>
    <row r="24" spans="2:9" ht="14.45" customHeight="1" x14ac:dyDescent="0.2">
      <c r="B24" s="15"/>
      <c r="C24" s="15"/>
      <c r="D24" s="15"/>
      <c r="E24" s="15"/>
      <c r="F24" s="15"/>
      <c r="G24" s="15"/>
      <c r="H24" s="15"/>
    </row>
    <row r="25" spans="2:9" s="3" customFormat="1" ht="14.45" customHeight="1" x14ac:dyDescent="0.2">
      <c r="B25" s="17"/>
      <c r="C25" s="17"/>
      <c r="D25" s="17"/>
      <c r="E25" s="17"/>
      <c r="F25" s="17"/>
      <c r="G25" s="17"/>
      <c r="H25" s="17"/>
      <c r="I25" s="18"/>
    </row>
    <row r="26" spans="2:9" ht="14.45" customHeight="1" x14ac:dyDescent="0.2">
      <c r="B26" s="22" t="s">
        <v>14</v>
      </c>
      <c r="C26" s="22">
        <f>SUM(C20:G20)</f>
        <v>0</v>
      </c>
      <c r="D26" s="22"/>
      <c r="E26" s="22"/>
      <c r="F26" s="22"/>
      <c r="G26" s="22"/>
      <c r="H26" s="19"/>
      <c r="I26" s="20"/>
    </row>
    <row r="27" spans="2:9" ht="14.45" customHeight="1" x14ac:dyDescent="0.2">
      <c r="B27" s="22"/>
      <c r="C27" s="22"/>
      <c r="D27" s="22"/>
      <c r="E27" s="22"/>
      <c r="F27" s="22"/>
      <c r="G27" s="22"/>
      <c r="H27" s="19"/>
      <c r="I27" s="20"/>
    </row>
    <row r="28" spans="2:9" ht="14.45" customHeight="1" x14ac:dyDescent="0.2">
      <c r="B28" s="23" t="s">
        <v>2</v>
      </c>
      <c r="C28" s="22">
        <f>IF($C$10=1,$C$20,IF($D$10=1,$D$20,IF($E$10=1,$E$20,IF($F$10=1,$F$20,IF($G$10=1,$G$20)))))-C10*C20</f>
        <v>0</v>
      </c>
      <c r="D28" s="22">
        <f>IF($C$10=1,$C$20,IF($D$10=1,$D$20,IF($E$10=1,$E$20,IF($F$10=1,$F$20,IF($G$10=1,$G$20)))))-D10*D20</f>
        <v>0</v>
      </c>
      <c r="E28" s="22">
        <f>IF($C$10=1,$C$20,IF($D$10=1,$D$20,IF($E$10=1,$E$20,IF($F$10=1,$F$20,IF($G$10=1,$G$20)))))-E10*E20</f>
        <v>0</v>
      </c>
      <c r="F28" s="22">
        <f>IF($C$10=1,$C$20,IF($D$10=1,$D$20,IF($E$10=1,$E$20,IF($F$10=1,$F$20,IF($G$10=1,$G$20)))))-F10*F20</f>
        <v>0</v>
      </c>
      <c r="G28" s="22">
        <f>IF($C$10=1,$C$20,IF($D$10=1,$D$20,IF($E$10=1,$E$20,IF($F$10=1,$F$20,IF($G$10=1,$G$20)))))-G10*G20</f>
        <v>0</v>
      </c>
      <c r="H28" s="19"/>
      <c r="I28" s="20"/>
    </row>
    <row r="29" spans="2:9" ht="14.45" customHeight="1" x14ac:dyDescent="0.2">
      <c r="B29" s="23"/>
      <c r="C29" s="22">
        <f>-C28</f>
        <v>0</v>
      </c>
      <c r="D29" s="22">
        <f t="shared" ref="D29:F29" si="2">-D28</f>
        <v>0</v>
      </c>
      <c r="E29" s="22">
        <f t="shared" si="2"/>
        <v>0</v>
      </c>
      <c r="F29" s="22">
        <f t="shared" si="2"/>
        <v>0</v>
      </c>
      <c r="G29" s="22">
        <f>-G28</f>
        <v>0</v>
      </c>
      <c r="H29" s="19"/>
      <c r="I29" s="20"/>
    </row>
    <row r="30" spans="2:9" ht="14.45" customHeight="1" x14ac:dyDescent="0.2">
      <c r="B30" s="23"/>
      <c r="C30" s="22"/>
      <c r="D30" s="22"/>
      <c r="E30" s="22"/>
      <c r="F30" s="22"/>
      <c r="G30" s="22"/>
      <c r="H30" s="19"/>
      <c r="I30" s="20"/>
    </row>
    <row r="31" spans="2:9" ht="14.45" customHeight="1" x14ac:dyDescent="0.2">
      <c r="B31" s="23" t="s">
        <v>3</v>
      </c>
      <c r="C31" s="22">
        <f>C20-$C13*IF($C$13=1,$C$20,IF($C$14=1,$D$20,IF($C$15=1,$E$20,IF($C$16=1,$F$20,IF($C$17=1,$G$20)))))</f>
        <v>0</v>
      </c>
      <c r="D31" s="22">
        <f>D20-$C14*IF($C$13=1,$C$20,IF($C$14=1,$D$20,IF($C$15=1,$E$20,IF($C$16=1,$F$20,IF($C$17=1,$G$20)))))</f>
        <v>0</v>
      </c>
      <c r="E31" s="22">
        <f>E20-$C15*IF($C$13=1,$C$20,IF($C$14=1,$D$20,IF($C$15=1,$E$20,IF($C$16=1,$F$20,IF($C$17=1,$G$20)))))</f>
        <v>0</v>
      </c>
      <c r="F31" s="22">
        <f>F20-$C16*IF($C$13=1,$C$20,IF($C$14=1,$D$20,IF($C$15=1,$E$20,IF($C$16=1,$F$20,IF($C$17=1,$G$20)))))</f>
        <v>0</v>
      </c>
      <c r="G31" s="22">
        <f>G20-$C17*IF($C$13=1,$C$20,IF($C$14=1,$D$20,IF($C$15=1,$E$20,IF($C$16=1,$F$20,IF($C$17=1,$G$20)))))</f>
        <v>0</v>
      </c>
      <c r="H31" s="19"/>
      <c r="I31" s="20"/>
    </row>
    <row r="32" spans="2:9" ht="14.45" customHeight="1" x14ac:dyDescent="0.2">
      <c r="B32" s="23"/>
      <c r="C32" s="22">
        <f>-C31</f>
        <v>0</v>
      </c>
      <c r="D32" s="22">
        <f>-D31</f>
        <v>0</v>
      </c>
      <c r="E32" s="22">
        <f t="shared" ref="E32:G32" si="3">-E31</f>
        <v>0</v>
      </c>
      <c r="F32" s="22">
        <f t="shared" si="3"/>
        <v>0</v>
      </c>
      <c r="G32" s="22">
        <f t="shared" si="3"/>
        <v>0</v>
      </c>
      <c r="H32" s="19"/>
      <c r="I32" s="20"/>
    </row>
    <row r="33" spans="2:9" ht="14.45" customHeight="1" x14ac:dyDescent="0.2">
      <c r="B33" s="19"/>
      <c r="C33" s="19"/>
      <c r="D33" s="19"/>
      <c r="E33" s="19"/>
      <c r="F33" s="19"/>
      <c r="G33" s="19"/>
      <c r="H33" s="19"/>
      <c r="I33" s="20"/>
    </row>
    <row r="34" spans="2:9" ht="14.45" customHeight="1" x14ac:dyDescent="0.2">
      <c r="B34" s="21"/>
      <c r="C34" s="21"/>
      <c r="D34" s="19"/>
      <c r="E34" s="19"/>
      <c r="F34" s="19"/>
      <c r="G34" s="19"/>
      <c r="H34" s="19"/>
      <c r="I34" s="20"/>
    </row>
    <row r="35" spans="2:9" ht="14.45" customHeight="1" x14ac:dyDescent="0.2">
      <c r="B35" s="16"/>
      <c r="C35" s="16"/>
      <c r="D35" s="15"/>
      <c r="E35" s="15"/>
      <c r="F35" s="15"/>
      <c r="G35" s="15"/>
      <c r="H35" s="15"/>
    </row>
    <row r="36" spans="2:9" ht="14.45" customHeight="1" x14ac:dyDescent="0.2">
      <c r="B36" s="9"/>
      <c r="C36" s="9"/>
    </row>
  </sheetData>
  <mergeCells count="2">
    <mergeCell ref="B19:B20"/>
    <mergeCell ref="E22:F22"/>
  </mergeCells>
  <conditionalFormatting sqref="G22">
    <cfRule type="cellIs" dxfId="9" priority="1" operator="equal">
      <formula>"YES"</formula>
    </cfRule>
    <cfRule type="cellIs" dxfId="8" priority="2" operator="equal">
      <formula>"NO"</formula>
    </cfRule>
  </conditionalFormatting>
  <dataValidations count="2">
    <dataValidation type="list" allowBlank="1" showInputMessage="1" showErrorMessage="1" sqref="C10:G10 C13:C17" xr:uid="{00000000-0002-0000-0400-000000000000}">
      <formula1>"1,2,3,4,5,6,7,8,9"</formula1>
    </dataValidation>
    <dataValidation type="list" allowBlank="1" showInputMessage="1" showErrorMessage="1" sqref="C5 C7" xr:uid="{00000000-0002-0000-0400-000001000000}">
      <formula1>$C$3:$G$3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37"/>
  <sheetViews>
    <sheetView zoomScaleNormal="100" workbookViewId="0">
      <selection sqref="A1:K17"/>
    </sheetView>
  </sheetViews>
  <sheetFormatPr defaultColWidth="8.875" defaultRowHeight="14.45" customHeight="1" x14ac:dyDescent="0.2"/>
  <cols>
    <col min="1" max="1" width="8.875" style="5"/>
    <col min="2" max="2" width="19.37109375" style="5" customWidth="1"/>
    <col min="3" max="8" width="11.43359375" style="5" customWidth="1"/>
    <col min="9" max="16384" width="8.875" style="5"/>
  </cols>
  <sheetData>
    <row r="2" spans="2:8" ht="14.45" customHeight="1" x14ac:dyDescent="0.2">
      <c r="B2" s="4" t="s">
        <v>34</v>
      </c>
      <c r="C2" s="2" t="s">
        <v>5</v>
      </c>
      <c r="D2" s="2" t="s">
        <v>6</v>
      </c>
      <c r="E2" s="2" t="s">
        <v>7</v>
      </c>
      <c r="F2" s="2" t="s">
        <v>8</v>
      </c>
      <c r="G2" s="2" t="s">
        <v>9</v>
      </c>
      <c r="H2" s="2" t="s">
        <v>10</v>
      </c>
    </row>
    <row r="3" spans="2:8" ht="14.45" customHeight="1" x14ac:dyDescent="0.2">
      <c r="B3" s="4" t="s">
        <v>16</v>
      </c>
      <c r="C3" s="24"/>
      <c r="D3" s="24"/>
      <c r="E3" s="24"/>
      <c r="F3" s="24"/>
      <c r="G3" s="24"/>
      <c r="H3" s="24"/>
    </row>
    <row r="5" spans="2:8" ht="14.45" customHeight="1" x14ac:dyDescent="0.2">
      <c r="B5" s="4" t="s">
        <v>15</v>
      </c>
      <c r="C5" s="24"/>
    </row>
    <row r="7" spans="2:8" ht="14.45" customHeight="1" x14ac:dyDescent="0.2">
      <c r="B7" s="4" t="s">
        <v>17</v>
      </c>
      <c r="C7" s="24"/>
    </row>
    <row r="9" spans="2:8" ht="14.45" customHeight="1" x14ac:dyDescent="0.2">
      <c r="B9" s="1" t="s">
        <v>4</v>
      </c>
      <c r="C9" s="6" t="str">
        <f>IF(C$3="",C$2,C$3)</f>
        <v>Criterion 1</v>
      </c>
      <c r="D9" s="6" t="str">
        <f t="shared" ref="D9:H9" si="0">IF(D$3="",D$2,D$3)</f>
        <v>Criterion 2</v>
      </c>
      <c r="E9" s="6" t="str">
        <f t="shared" si="0"/>
        <v>Criterion 3</v>
      </c>
      <c r="F9" s="6" t="str">
        <f t="shared" si="0"/>
        <v>Criterion 4</v>
      </c>
      <c r="G9" s="6" t="str">
        <f t="shared" si="0"/>
        <v>Criterion 5</v>
      </c>
      <c r="H9" s="6" t="str">
        <f t="shared" si="0"/>
        <v>Criterion 6</v>
      </c>
    </row>
    <row r="10" spans="2:8" ht="14.45" customHeight="1" x14ac:dyDescent="0.2">
      <c r="B10" s="6">
        <f>C5</f>
        <v>0</v>
      </c>
      <c r="C10" s="24"/>
      <c r="D10" s="24"/>
      <c r="E10" s="24"/>
      <c r="F10" s="24"/>
      <c r="G10" s="24"/>
      <c r="H10" s="24"/>
    </row>
    <row r="11" spans="2:8" ht="14.45" customHeight="1" x14ac:dyDescent="0.2">
      <c r="C11" s="7"/>
      <c r="D11" s="7"/>
      <c r="E11" s="7"/>
      <c r="F11" s="7"/>
      <c r="G11" s="7"/>
      <c r="H11" s="7"/>
    </row>
    <row r="12" spans="2:8" ht="14.45" customHeight="1" x14ac:dyDescent="0.2">
      <c r="B12" s="6" t="s">
        <v>18</v>
      </c>
      <c r="C12" s="6">
        <f>C7</f>
        <v>0</v>
      </c>
      <c r="D12" s="8"/>
      <c r="E12" s="8"/>
      <c r="F12" s="8"/>
      <c r="G12" s="8"/>
      <c r="H12" s="8"/>
    </row>
    <row r="13" spans="2:8" ht="14.45" customHeight="1" x14ac:dyDescent="0.2">
      <c r="B13" s="6" t="str">
        <f>IF(C$3="",C$2,C$3)</f>
        <v>Criterion 1</v>
      </c>
      <c r="C13" s="24"/>
      <c r="D13" s="9"/>
      <c r="E13" s="9"/>
      <c r="F13" s="9"/>
      <c r="G13" s="9"/>
      <c r="H13" s="9"/>
    </row>
    <row r="14" spans="2:8" ht="14.45" customHeight="1" x14ac:dyDescent="0.2">
      <c r="B14" s="10" t="str">
        <f>IF(D$3="",D$2,D$3)</f>
        <v>Criterion 2</v>
      </c>
      <c r="C14" s="24"/>
      <c r="D14" s="3"/>
      <c r="E14" s="3"/>
      <c r="F14" s="3"/>
      <c r="G14" s="3"/>
      <c r="H14" s="3"/>
    </row>
    <row r="15" spans="2:8" ht="14.45" customHeight="1" x14ac:dyDescent="0.2">
      <c r="B15" s="10" t="str">
        <f>IF(E$3="",E$2,E$3)</f>
        <v>Criterion 3</v>
      </c>
      <c r="C15" s="24"/>
      <c r="D15" s="3"/>
      <c r="E15" s="3"/>
      <c r="F15" s="3"/>
      <c r="G15" s="11"/>
      <c r="H15" s="3"/>
    </row>
    <row r="16" spans="2:8" ht="14.45" customHeight="1" x14ac:dyDescent="0.2">
      <c r="B16" s="10" t="str">
        <f>IF(F$3="",F$2,F$3)</f>
        <v>Criterion 4</v>
      </c>
      <c r="C16" s="24"/>
      <c r="D16" s="3"/>
      <c r="E16" s="3"/>
      <c r="F16" s="3"/>
      <c r="G16" s="3"/>
      <c r="H16" s="3"/>
    </row>
    <row r="17" spans="2:10" ht="14.45" customHeight="1" x14ac:dyDescent="0.2">
      <c r="B17" s="10" t="str">
        <f>IF(G$3="",G$2,G$3)</f>
        <v>Criterion 5</v>
      </c>
      <c r="C17" s="24"/>
      <c r="D17" s="3"/>
      <c r="E17" s="3"/>
      <c r="F17" s="3"/>
      <c r="G17" s="3"/>
      <c r="H17" s="3"/>
    </row>
    <row r="18" spans="2:10" ht="14.45" customHeight="1" x14ac:dyDescent="0.2">
      <c r="B18" s="10" t="str">
        <f>IF(H$3="",H$2,H$3)</f>
        <v>Criterion 6</v>
      </c>
      <c r="C18" s="24"/>
      <c r="D18" s="3"/>
      <c r="E18" s="3"/>
      <c r="F18" s="3"/>
      <c r="G18" s="3"/>
      <c r="H18" s="3"/>
    </row>
    <row r="19" spans="2:10" ht="14.45" customHeight="1" x14ac:dyDescent="0.2">
      <c r="B19" s="8"/>
      <c r="C19" s="3"/>
      <c r="D19" s="9"/>
      <c r="E19" s="9"/>
      <c r="F19" s="9"/>
      <c r="G19" s="9"/>
      <c r="H19" s="9"/>
    </row>
    <row r="20" spans="2:10" ht="14.45" customHeight="1" x14ac:dyDescent="0.2">
      <c r="B20" s="112" t="s">
        <v>1</v>
      </c>
      <c r="C20" s="4" t="str">
        <f>C9</f>
        <v>Criterion 1</v>
      </c>
      <c r="D20" s="4" t="str">
        <f t="shared" ref="D20:H20" si="1">D9</f>
        <v>Criterion 2</v>
      </c>
      <c r="E20" s="4" t="str">
        <f t="shared" si="1"/>
        <v>Criterion 3</v>
      </c>
      <c r="F20" s="4" t="str">
        <f t="shared" si="1"/>
        <v>Criterion 4</v>
      </c>
      <c r="G20" s="4" t="str">
        <f t="shared" si="1"/>
        <v>Criterion 5</v>
      </c>
      <c r="H20" s="4" t="str">
        <f t="shared" si="1"/>
        <v>Criterion 6</v>
      </c>
    </row>
    <row r="21" spans="2:10" ht="14.45" customHeight="1" x14ac:dyDescent="0.2">
      <c r="B21" s="113"/>
      <c r="C21" s="12"/>
      <c r="D21" s="12"/>
      <c r="E21" s="12"/>
      <c r="F21" s="12"/>
      <c r="G21" s="12"/>
      <c r="H21" s="12"/>
    </row>
    <row r="22" spans="2:10" s="3" customFormat="1" ht="14.45" customHeight="1" x14ac:dyDescent="0.2">
      <c r="C22" s="13"/>
      <c r="D22" s="13"/>
      <c r="E22" s="13"/>
    </row>
    <row r="23" spans="2:10" s="3" customFormat="1" ht="14.45" customHeight="1" x14ac:dyDescent="0.2">
      <c r="B23" s="14" t="s">
        <v>0</v>
      </c>
      <c r="C23" s="12"/>
      <c r="F23" s="115"/>
      <c r="G23" s="115"/>
      <c r="H23" s="70"/>
    </row>
    <row r="24" spans="2:10" ht="14.45" customHeight="1" x14ac:dyDescent="0.2">
      <c r="B24" s="15"/>
      <c r="C24" s="15"/>
      <c r="D24" s="15"/>
      <c r="E24" s="15"/>
      <c r="F24" s="15"/>
      <c r="G24" s="15"/>
      <c r="H24" s="15"/>
      <c r="I24" s="15"/>
    </row>
    <row r="25" spans="2:10" ht="14.45" customHeight="1" x14ac:dyDescent="0.2">
      <c r="B25" s="15"/>
      <c r="C25" s="15"/>
      <c r="D25" s="15"/>
      <c r="E25" s="15"/>
      <c r="F25" s="15"/>
      <c r="G25" s="15"/>
      <c r="H25" s="15"/>
      <c r="I25" s="15"/>
    </row>
    <row r="26" spans="2:10" s="3" customFormat="1" ht="14.45" customHeight="1" x14ac:dyDescent="0.2">
      <c r="B26" s="17"/>
      <c r="C26" s="17"/>
      <c r="D26" s="17"/>
      <c r="E26" s="17"/>
      <c r="F26" s="17"/>
      <c r="G26" s="17"/>
      <c r="H26" s="17"/>
      <c r="I26" s="17"/>
      <c r="J26" s="18"/>
    </row>
    <row r="27" spans="2:10" ht="14.45" customHeight="1" x14ac:dyDescent="0.2">
      <c r="B27" s="22" t="s">
        <v>14</v>
      </c>
      <c r="C27" s="22">
        <f>SUM(C21:H21)</f>
        <v>0</v>
      </c>
      <c r="D27" s="22"/>
      <c r="E27" s="22"/>
      <c r="F27" s="22"/>
      <c r="G27" s="22"/>
      <c r="H27" s="22"/>
      <c r="I27" s="19"/>
      <c r="J27" s="20"/>
    </row>
    <row r="28" spans="2:10" ht="14.45" customHeight="1" x14ac:dyDescent="0.2">
      <c r="B28" s="22"/>
      <c r="C28" s="22"/>
      <c r="D28" s="22"/>
      <c r="E28" s="22"/>
      <c r="F28" s="22"/>
      <c r="G28" s="22"/>
      <c r="H28" s="22"/>
      <c r="I28" s="19"/>
      <c r="J28" s="20"/>
    </row>
    <row r="29" spans="2:10" ht="14.45" customHeight="1" x14ac:dyDescent="0.2">
      <c r="B29" s="23" t="s">
        <v>2</v>
      </c>
      <c r="C29" s="22">
        <f t="shared" ref="C29:H29" si="2">IF($C$10=1,$C$21,IF($D$10=1,$D$21,IF($E$10=1,$E$21,IF($F$10=1,$F$21,IF($G$10=1,$G$21,IF($H$10=1,$H$21))))))-C10*C21</f>
        <v>0</v>
      </c>
      <c r="D29" s="22">
        <f t="shared" si="2"/>
        <v>0</v>
      </c>
      <c r="E29" s="22">
        <f t="shared" si="2"/>
        <v>0</v>
      </c>
      <c r="F29" s="22">
        <f t="shared" si="2"/>
        <v>0</v>
      </c>
      <c r="G29" s="22">
        <f t="shared" si="2"/>
        <v>0</v>
      </c>
      <c r="H29" s="22">
        <f t="shared" si="2"/>
        <v>0</v>
      </c>
      <c r="I29" s="19"/>
      <c r="J29" s="20"/>
    </row>
    <row r="30" spans="2:10" ht="14.45" customHeight="1" x14ac:dyDescent="0.2">
      <c r="B30" s="23"/>
      <c r="C30" s="22">
        <f>-C29</f>
        <v>0</v>
      </c>
      <c r="D30" s="22">
        <f t="shared" ref="D30:H30" si="3">-D29</f>
        <v>0</v>
      </c>
      <c r="E30" s="22">
        <f t="shared" si="3"/>
        <v>0</v>
      </c>
      <c r="F30" s="22">
        <f t="shared" si="3"/>
        <v>0</v>
      </c>
      <c r="G30" s="22">
        <f>-G29</f>
        <v>0</v>
      </c>
      <c r="H30" s="22">
        <f t="shared" si="3"/>
        <v>0</v>
      </c>
      <c r="I30" s="19"/>
      <c r="J30" s="20"/>
    </row>
    <row r="31" spans="2:10" ht="14.45" customHeight="1" x14ac:dyDescent="0.2">
      <c r="B31" s="23"/>
      <c r="C31" s="22"/>
      <c r="D31" s="22"/>
      <c r="E31" s="22"/>
      <c r="F31" s="22"/>
      <c r="G31" s="22"/>
      <c r="H31" s="22"/>
      <c r="I31" s="19"/>
      <c r="J31" s="20"/>
    </row>
    <row r="32" spans="2:10" ht="14.45" customHeight="1" x14ac:dyDescent="0.2">
      <c r="B32" s="23" t="s">
        <v>3</v>
      </c>
      <c r="C32" s="22">
        <f>C21-$C13*IF($C$13=1,$C$21,IF($C$14=1,$D$21,IF($C$15=1,$E$21,IF($C$16=1,$F$21,IF($C$17=1,$G$21,IF($C$18=1,$H$21))))))</f>
        <v>0</v>
      </c>
      <c r="D32" s="22">
        <f>D21-$C14*IF($C$13=1,$C$21,IF($C$14=1,$D$21,IF($C$15=1,$E$21,IF($C$16=1,$F$21,IF($C$17=1,$G$21,IF($C$18=1,$H$21))))))</f>
        <v>0</v>
      </c>
      <c r="E32" s="22">
        <f>E21-$C15*IF($C$13=1,$C$21,IF($C$14=1,$D$21,IF($C$15=1,$E$21,IF($C$16=1,$F$21,IF($C$17=1,$G$21,IF($C$18=1,$H$21))))))</f>
        <v>0</v>
      </c>
      <c r="F32" s="22">
        <f>F21-$C16*IF($C$13=1,$C$21,IF($C$14=1,$D$21,IF($C$15=1,$E$21,IF($C$16=1,$F$21,IF($C$17=1,$G$21,IF($C$18=1,$H$21))))))</f>
        <v>0</v>
      </c>
      <c r="G32" s="22">
        <f>G21-$C17*IF($C$13=1,$C$21,IF($C$14=1,$D$21,IF($C$15=1,$E$21,IF($C$16=1,$F$21,IF($C$17=1,$G$21,IF($C$18=1,$H$21))))))</f>
        <v>0</v>
      </c>
      <c r="H32" s="22">
        <f>H21-$C18*IF($C$13=1,$C$21,IF($C$14=1,$D$21,IF($C$15=1,$E$21,IF($C$16=1,$F$21,IF($C$17=1,$G$21,IF($C$18=1,$H$21))))))</f>
        <v>0</v>
      </c>
      <c r="I32" s="19"/>
      <c r="J32" s="20"/>
    </row>
    <row r="33" spans="2:10" ht="14.45" customHeight="1" x14ac:dyDescent="0.2">
      <c r="B33" s="23"/>
      <c r="C33" s="22">
        <f>-C32</f>
        <v>0</v>
      </c>
      <c r="D33" s="22">
        <f>-D32</f>
        <v>0</v>
      </c>
      <c r="E33" s="22">
        <f t="shared" ref="E33:H33" si="4">-E32</f>
        <v>0</v>
      </c>
      <c r="F33" s="22">
        <f t="shared" si="4"/>
        <v>0</v>
      </c>
      <c r="G33" s="22">
        <f t="shared" si="4"/>
        <v>0</v>
      </c>
      <c r="H33" s="22">
        <f t="shared" si="4"/>
        <v>0</v>
      </c>
      <c r="I33" s="19"/>
      <c r="J33" s="20"/>
    </row>
    <row r="34" spans="2:10" ht="14.45" customHeight="1" x14ac:dyDescent="0.2">
      <c r="B34" s="19"/>
      <c r="C34" s="19"/>
      <c r="D34" s="19"/>
      <c r="E34" s="19"/>
      <c r="F34" s="19"/>
      <c r="G34" s="19"/>
      <c r="H34" s="19"/>
      <c r="I34" s="19"/>
      <c r="J34" s="20"/>
    </row>
    <row r="35" spans="2:10" ht="14.45" customHeight="1" x14ac:dyDescent="0.2">
      <c r="B35" s="21"/>
      <c r="C35" s="21"/>
      <c r="D35" s="19"/>
      <c r="E35" s="19"/>
      <c r="F35" s="19"/>
      <c r="G35" s="19"/>
      <c r="H35" s="19"/>
      <c r="I35" s="19"/>
      <c r="J35" s="20"/>
    </row>
    <row r="36" spans="2:10" ht="14.45" customHeight="1" x14ac:dyDescent="0.2">
      <c r="B36" s="16"/>
      <c r="C36" s="16"/>
      <c r="D36" s="15"/>
      <c r="E36" s="15"/>
      <c r="F36" s="15"/>
      <c r="G36" s="15"/>
      <c r="H36" s="15"/>
      <c r="I36" s="15"/>
    </row>
    <row r="37" spans="2:10" ht="14.45" customHeight="1" x14ac:dyDescent="0.2">
      <c r="B37" s="9"/>
      <c r="C37" s="9"/>
    </row>
  </sheetData>
  <mergeCells count="2">
    <mergeCell ref="B20:B21"/>
    <mergeCell ref="F23:G23"/>
  </mergeCells>
  <conditionalFormatting sqref="H23">
    <cfRule type="cellIs" dxfId="7" priority="1" operator="equal">
      <formula>"YES"</formula>
    </cfRule>
    <cfRule type="cellIs" dxfId="6" priority="2" operator="equal">
      <formula>"NO"</formula>
    </cfRule>
  </conditionalFormatting>
  <dataValidations count="2">
    <dataValidation type="list" allowBlank="1" showInputMessage="1" showErrorMessage="1" sqref="C10:H10 C13:C18" xr:uid="{00000000-0002-0000-0500-000000000000}">
      <formula1>"1,2,3,4,5,6,7,8,9"</formula1>
    </dataValidation>
    <dataValidation type="list" allowBlank="1" showInputMessage="1" showErrorMessage="1" sqref="C5 C7" xr:uid="{00000000-0002-0000-0500-000001000000}">
      <formula1>$C$3:$H$3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K38"/>
  <sheetViews>
    <sheetView topLeftCell="A4" zoomScaleNormal="100" workbookViewId="0">
      <selection sqref="A1:K17"/>
    </sheetView>
  </sheetViews>
  <sheetFormatPr defaultColWidth="8.875" defaultRowHeight="14.45" customHeight="1" x14ac:dyDescent="0.2"/>
  <cols>
    <col min="1" max="1" width="8.875" style="5"/>
    <col min="2" max="2" width="19.37109375" style="5" customWidth="1"/>
    <col min="3" max="9" width="11.43359375" style="5" customWidth="1"/>
    <col min="10" max="16384" width="8.875" style="5"/>
  </cols>
  <sheetData>
    <row r="2" spans="2:9" ht="14.45" customHeight="1" x14ac:dyDescent="0.2">
      <c r="B2" s="4" t="s">
        <v>33</v>
      </c>
      <c r="C2" s="2" t="s">
        <v>5</v>
      </c>
      <c r="D2" s="2" t="s">
        <v>6</v>
      </c>
      <c r="E2" s="2" t="s">
        <v>7</v>
      </c>
      <c r="F2" s="2" t="s">
        <v>8</v>
      </c>
      <c r="G2" s="2" t="s">
        <v>9</v>
      </c>
      <c r="H2" s="2" t="s">
        <v>10</v>
      </c>
      <c r="I2" s="2" t="s">
        <v>11</v>
      </c>
    </row>
    <row r="3" spans="2:9" ht="14.45" customHeight="1" x14ac:dyDescent="0.2">
      <c r="B3" s="4" t="s">
        <v>16</v>
      </c>
      <c r="C3" s="24"/>
      <c r="D3" s="24"/>
      <c r="E3" s="24"/>
      <c r="F3" s="24"/>
      <c r="G3" s="24"/>
      <c r="H3" s="24"/>
      <c r="I3" s="24"/>
    </row>
    <row r="5" spans="2:9" ht="14.45" customHeight="1" x14ac:dyDescent="0.2">
      <c r="B5" s="4" t="s">
        <v>15</v>
      </c>
      <c r="C5" s="24"/>
    </row>
    <row r="7" spans="2:9" ht="14.45" customHeight="1" x14ac:dyDescent="0.2">
      <c r="B7" s="4" t="s">
        <v>17</v>
      </c>
      <c r="C7" s="24"/>
    </row>
    <row r="9" spans="2:9" ht="14.45" customHeight="1" x14ac:dyDescent="0.2">
      <c r="B9" s="1" t="s">
        <v>4</v>
      </c>
      <c r="C9" s="6" t="str">
        <f>IF(C$3="",C$2,C$3)</f>
        <v>Criterion 1</v>
      </c>
      <c r="D9" s="6" t="str">
        <f t="shared" ref="D9:I9" si="0">IF(D$3="",D$2,D$3)</f>
        <v>Criterion 2</v>
      </c>
      <c r="E9" s="6" t="str">
        <f t="shared" si="0"/>
        <v>Criterion 3</v>
      </c>
      <c r="F9" s="6" t="str">
        <f t="shared" si="0"/>
        <v>Criterion 4</v>
      </c>
      <c r="G9" s="6" t="str">
        <f t="shared" si="0"/>
        <v>Criterion 5</v>
      </c>
      <c r="H9" s="6" t="str">
        <f t="shared" si="0"/>
        <v>Criterion 6</v>
      </c>
      <c r="I9" s="6" t="str">
        <f t="shared" si="0"/>
        <v>Criterion 7</v>
      </c>
    </row>
    <row r="10" spans="2:9" ht="14.45" customHeight="1" x14ac:dyDescent="0.2">
      <c r="B10" s="6">
        <f>C5</f>
        <v>0</v>
      </c>
      <c r="C10" s="24"/>
      <c r="D10" s="24"/>
      <c r="E10" s="24"/>
      <c r="F10" s="24"/>
      <c r="G10" s="24"/>
      <c r="H10" s="24"/>
      <c r="I10" s="24"/>
    </row>
    <row r="11" spans="2:9" ht="14.45" customHeight="1" x14ac:dyDescent="0.2">
      <c r="C11" s="7"/>
      <c r="D11" s="7"/>
      <c r="E11" s="7"/>
      <c r="F11" s="7"/>
      <c r="G11" s="7"/>
      <c r="H11" s="7"/>
      <c r="I11" s="7"/>
    </row>
    <row r="12" spans="2:9" ht="14.45" customHeight="1" x14ac:dyDescent="0.2">
      <c r="B12" s="6" t="s">
        <v>18</v>
      </c>
      <c r="C12" s="6">
        <f>C7</f>
        <v>0</v>
      </c>
      <c r="D12" s="8"/>
      <c r="E12" s="8"/>
      <c r="F12" s="8"/>
      <c r="G12" s="8"/>
      <c r="H12" s="8"/>
      <c r="I12" s="8"/>
    </row>
    <row r="13" spans="2:9" ht="14.45" customHeight="1" x14ac:dyDescent="0.2">
      <c r="B13" s="6" t="str">
        <f>IF(C$3="",C$2,C$3)</f>
        <v>Criterion 1</v>
      </c>
      <c r="C13" s="24"/>
      <c r="D13" s="9"/>
      <c r="E13" s="9"/>
      <c r="F13" s="9"/>
      <c r="G13" s="9"/>
      <c r="H13" s="9"/>
      <c r="I13" s="9"/>
    </row>
    <row r="14" spans="2:9" ht="14.45" customHeight="1" x14ac:dyDescent="0.2">
      <c r="B14" s="10" t="str">
        <f>IF(D$3="",D$2,D$3)</f>
        <v>Criterion 2</v>
      </c>
      <c r="C14" s="24"/>
      <c r="D14" s="3"/>
      <c r="E14" s="3"/>
      <c r="F14" s="3"/>
      <c r="G14" s="3"/>
      <c r="H14" s="3"/>
      <c r="I14" s="3"/>
    </row>
    <row r="15" spans="2:9" ht="14.45" customHeight="1" x14ac:dyDescent="0.2">
      <c r="B15" s="10" t="str">
        <f>IF(E$3="",E$2,E$3)</f>
        <v>Criterion 3</v>
      </c>
      <c r="C15" s="24"/>
      <c r="D15" s="3"/>
      <c r="E15" s="3"/>
      <c r="F15" s="3"/>
      <c r="G15" s="11"/>
      <c r="H15" s="3"/>
      <c r="I15" s="11"/>
    </row>
    <row r="16" spans="2:9" ht="14.45" customHeight="1" x14ac:dyDescent="0.2">
      <c r="B16" s="10" t="str">
        <f>IF(F$3="",F$2,F$3)</f>
        <v>Criterion 4</v>
      </c>
      <c r="C16" s="24"/>
      <c r="D16" s="3"/>
      <c r="E16" s="3"/>
      <c r="F16" s="3"/>
      <c r="G16" s="3"/>
      <c r="H16" s="3"/>
      <c r="I16" s="3"/>
    </row>
    <row r="17" spans="2:11" ht="14.45" customHeight="1" x14ac:dyDescent="0.2">
      <c r="B17" s="10" t="str">
        <f>IF(G$3="",G$2,G$3)</f>
        <v>Criterion 5</v>
      </c>
      <c r="C17" s="24"/>
      <c r="D17" s="3"/>
      <c r="E17" s="3"/>
      <c r="F17" s="3"/>
      <c r="G17" s="3"/>
      <c r="H17" s="3"/>
      <c r="I17" s="3"/>
    </row>
    <row r="18" spans="2:11" ht="14.45" customHeight="1" x14ac:dyDescent="0.2">
      <c r="B18" s="10" t="str">
        <f>IF(H$3="",H$2,H$3)</f>
        <v>Criterion 6</v>
      </c>
      <c r="C18" s="24"/>
      <c r="D18" s="3"/>
      <c r="E18" s="3"/>
      <c r="F18" s="3"/>
      <c r="G18" s="3"/>
      <c r="H18" s="3"/>
      <c r="I18" s="3"/>
    </row>
    <row r="19" spans="2:11" ht="14.45" customHeight="1" x14ac:dyDescent="0.2">
      <c r="B19" s="10" t="str">
        <f>IF(I$3="",I$2,I$3)</f>
        <v>Criterion 7</v>
      </c>
      <c r="C19" s="24"/>
      <c r="D19" s="3"/>
      <c r="E19" s="3"/>
      <c r="F19" s="3"/>
      <c r="G19" s="3"/>
      <c r="H19" s="3"/>
      <c r="I19" s="3"/>
    </row>
    <row r="20" spans="2:11" ht="14.45" customHeight="1" x14ac:dyDescent="0.2">
      <c r="B20" s="8"/>
      <c r="C20" s="3"/>
      <c r="D20" s="9"/>
      <c r="E20" s="9"/>
      <c r="F20" s="9"/>
      <c r="G20" s="9"/>
      <c r="H20" s="9"/>
      <c r="I20" s="9"/>
    </row>
    <row r="21" spans="2:11" ht="14.45" customHeight="1" x14ac:dyDescent="0.2">
      <c r="B21" s="112" t="s">
        <v>1</v>
      </c>
      <c r="C21" s="4" t="str">
        <f>C9</f>
        <v>Criterion 1</v>
      </c>
      <c r="D21" s="4" t="str">
        <f t="shared" ref="D21:I21" si="1">D9</f>
        <v>Criterion 2</v>
      </c>
      <c r="E21" s="4" t="str">
        <f t="shared" si="1"/>
        <v>Criterion 3</v>
      </c>
      <c r="F21" s="4" t="str">
        <f t="shared" si="1"/>
        <v>Criterion 4</v>
      </c>
      <c r="G21" s="4" t="str">
        <f t="shared" si="1"/>
        <v>Criterion 5</v>
      </c>
      <c r="H21" s="4" t="str">
        <f t="shared" si="1"/>
        <v>Criterion 6</v>
      </c>
      <c r="I21" s="4" t="str">
        <f t="shared" si="1"/>
        <v>Criterion 7</v>
      </c>
    </row>
    <row r="22" spans="2:11" ht="14.45" customHeight="1" x14ac:dyDescent="0.2">
      <c r="B22" s="113"/>
      <c r="C22" s="12"/>
      <c r="D22" s="12"/>
      <c r="E22" s="12"/>
      <c r="F22" s="12"/>
      <c r="G22" s="12"/>
      <c r="H22" s="12"/>
      <c r="I22" s="12"/>
    </row>
    <row r="23" spans="2:11" s="3" customFormat="1" ht="14.45" customHeight="1" x14ac:dyDescent="0.2">
      <c r="C23" s="13"/>
      <c r="D23" s="13"/>
      <c r="E23" s="13"/>
      <c r="F23" s="13"/>
      <c r="G23" s="13"/>
    </row>
    <row r="24" spans="2:11" s="3" customFormat="1" ht="14.45" customHeight="1" x14ac:dyDescent="0.2">
      <c r="B24" s="14" t="s">
        <v>0</v>
      </c>
      <c r="C24" s="12"/>
      <c r="G24" s="114"/>
      <c r="H24" s="114"/>
    </row>
    <row r="25" spans="2:11" ht="14.45" customHeight="1" x14ac:dyDescent="0.2">
      <c r="B25" s="15"/>
      <c r="C25" s="15"/>
      <c r="D25" s="15"/>
      <c r="E25" s="15"/>
      <c r="F25" s="15"/>
      <c r="G25" s="15"/>
      <c r="H25" s="15"/>
      <c r="I25" s="15"/>
      <c r="J25" s="15"/>
    </row>
    <row r="26" spans="2:11" ht="14.45" customHeight="1" x14ac:dyDescent="0.2">
      <c r="B26" s="15"/>
      <c r="C26" s="15"/>
      <c r="D26" s="15"/>
      <c r="E26" s="15"/>
      <c r="F26" s="15"/>
      <c r="G26" s="15"/>
      <c r="H26" s="15"/>
      <c r="I26" s="15"/>
      <c r="J26" s="15"/>
    </row>
    <row r="27" spans="2:11" s="3" customFormat="1" ht="14.45" customHeight="1" x14ac:dyDescent="0.2">
      <c r="B27" s="17"/>
      <c r="C27" s="17"/>
      <c r="D27" s="17"/>
      <c r="E27" s="17"/>
      <c r="F27" s="17"/>
      <c r="G27" s="17"/>
      <c r="H27" s="17"/>
      <c r="I27" s="17"/>
      <c r="J27" s="17"/>
      <c r="K27" s="18"/>
    </row>
    <row r="28" spans="2:11" ht="14.45" customHeight="1" x14ac:dyDescent="0.2">
      <c r="B28" s="22" t="s">
        <v>14</v>
      </c>
      <c r="C28" s="22">
        <f>SUM(C22:I22)</f>
        <v>0</v>
      </c>
      <c r="D28" s="22"/>
      <c r="E28" s="22"/>
      <c r="F28" s="22"/>
      <c r="G28" s="22"/>
      <c r="H28" s="22"/>
      <c r="I28" s="22"/>
      <c r="J28" s="19"/>
      <c r="K28" s="20"/>
    </row>
    <row r="29" spans="2:11" ht="14.45" customHeight="1" x14ac:dyDescent="0.2">
      <c r="B29" s="22"/>
      <c r="C29" s="22"/>
      <c r="D29" s="22"/>
      <c r="E29" s="22"/>
      <c r="F29" s="22"/>
      <c r="G29" s="22"/>
      <c r="H29" s="22"/>
      <c r="I29" s="22"/>
      <c r="J29" s="19"/>
      <c r="K29" s="20"/>
    </row>
    <row r="30" spans="2:11" ht="14.45" customHeight="1" x14ac:dyDescent="0.2">
      <c r="B30" s="23" t="s">
        <v>2</v>
      </c>
      <c r="C30" s="22">
        <f t="shared" ref="C30:I30" si="2">IF($C$10=1,$C$22,IF($D$10=1,$D$22,IF($E$10=1,$E$22,IF($F$10=1,$F$22,IF($G$10=1,$G$22,IF($H$10=1,$H$22,IF($I$10=1,$I$22)))))))-C10*C22</f>
        <v>0</v>
      </c>
      <c r="D30" s="22">
        <f t="shared" si="2"/>
        <v>0</v>
      </c>
      <c r="E30" s="22">
        <f t="shared" si="2"/>
        <v>0</v>
      </c>
      <c r="F30" s="22">
        <f t="shared" si="2"/>
        <v>0</v>
      </c>
      <c r="G30" s="22">
        <f t="shared" si="2"/>
        <v>0</v>
      </c>
      <c r="H30" s="22">
        <f t="shared" si="2"/>
        <v>0</v>
      </c>
      <c r="I30" s="22">
        <f t="shared" si="2"/>
        <v>0</v>
      </c>
      <c r="J30" s="19"/>
      <c r="K30" s="20"/>
    </row>
    <row r="31" spans="2:11" ht="14.45" customHeight="1" x14ac:dyDescent="0.2">
      <c r="B31" s="23"/>
      <c r="C31" s="22">
        <f>-C30</f>
        <v>0</v>
      </c>
      <c r="D31" s="22">
        <f t="shared" ref="D31:I31" si="3">-D30</f>
        <v>0</v>
      </c>
      <c r="E31" s="22">
        <f t="shared" si="3"/>
        <v>0</v>
      </c>
      <c r="F31" s="22">
        <f t="shared" si="3"/>
        <v>0</v>
      </c>
      <c r="G31" s="22">
        <f>-G30</f>
        <v>0</v>
      </c>
      <c r="H31" s="22">
        <f t="shared" si="3"/>
        <v>0</v>
      </c>
      <c r="I31" s="22">
        <f t="shared" si="3"/>
        <v>0</v>
      </c>
      <c r="J31" s="19"/>
      <c r="K31" s="20"/>
    </row>
    <row r="32" spans="2:11" ht="14.45" customHeight="1" x14ac:dyDescent="0.2">
      <c r="B32" s="23"/>
      <c r="C32" s="22"/>
      <c r="D32" s="22"/>
      <c r="E32" s="22"/>
      <c r="F32" s="22"/>
      <c r="G32" s="22"/>
      <c r="H32" s="22"/>
      <c r="I32" s="22"/>
      <c r="J32" s="19"/>
      <c r="K32" s="20"/>
    </row>
    <row r="33" spans="2:11" ht="14.45" customHeight="1" x14ac:dyDescent="0.2">
      <c r="B33" s="23" t="s">
        <v>3</v>
      </c>
      <c r="C33" s="22">
        <f>C22-$C13*IF($C$13=1,$C$22,IF($C$14=1,$D$22,IF($C$15=1,$E$22,IF($C$16=1,$F$22,IF($C$17=1,$G$22,IF($C$18=1,$H$22,IF($C$19=1,$I$22)))))))</f>
        <v>0</v>
      </c>
      <c r="D33" s="22">
        <f>D22-$C14*IF($C$13=1,$C$22,IF($C$14=1,$D$22,IF($C$15=1,$E$22,IF($C$16=1,$F$22,IF($C$17=1,$G$22,IF($C$18=1,$H$22,IF($C$19=1,$I$22)))))))</f>
        <v>0</v>
      </c>
      <c r="E33" s="22">
        <f>E22-$C15*IF($C$13=1,$C$22,IF($C$14=1,$D$22,IF($C$15=1,$E$22,IF($C$16=1,$F$22,IF($C$17=1,$G$22,IF($C$18=1,$H$22,IF($C$19=1,$I$22)))))))</f>
        <v>0</v>
      </c>
      <c r="F33" s="22">
        <f>F22-$C16*IF($C$13=1,$C$22,IF($C$14=1,$D$22,IF($C$15=1,$E$22,IF($C$16=1,$F$22,IF($C$17=1,$G$22,IF($C$18=1,$H$22,IF($C$19=1,$I$22)))))))</f>
        <v>0</v>
      </c>
      <c r="G33" s="22">
        <f>G22-$C17*IF($C$13=1,$C$22,IF($C$14=1,$D$22,IF($C$15=1,$E$22,IF($C$16=1,$F$22,IF($C$17=1,$G$22,IF($C$18=1,$H$22,IF($C$19=1,$I$22)))))))</f>
        <v>0</v>
      </c>
      <c r="H33" s="22">
        <f>H22-$C18*IF($C$13=1,$C$22,IF($C$14=1,$D$22,IF($C$15=1,$E$22,IF($C$16=1,$F$22,IF($C$17=1,$G$22,IF($C$18=1,$H$22,IF($C$19=1,$I$22)))))))</f>
        <v>0</v>
      </c>
      <c r="I33" s="22">
        <f>I22-$C19*IF($C$13=1,$C$22,IF($C$14=1,$D$22,IF($C$15=1,$E$22,IF($C$16=1,$F$22,IF($C$17=1,$G$22,IF($C$18=1,$H$22,IF($C$19=1,$I$22)))))))</f>
        <v>0</v>
      </c>
      <c r="J33" s="19"/>
      <c r="K33" s="20"/>
    </row>
    <row r="34" spans="2:11" ht="14.45" customHeight="1" x14ac:dyDescent="0.2">
      <c r="B34" s="23"/>
      <c r="C34" s="22">
        <f>-C33</f>
        <v>0</v>
      </c>
      <c r="D34" s="22">
        <f>-D33</f>
        <v>0</v>
      </c>
      <c r="E34" s="22">
        <f t="shared" ref="E34:I34" si="4">-E33</f>
        <v>0</v>
      </c>
      <c r="F34" s="22">
        <f t="shared" si="4"/>
        <v>0</v>
      </c>
      <c r="G34" s="22">
        <f t="shared" si="4"/>
        <v>0</v>
      </c>
      <c r="H34" s="22">
        <f t="shared" si="4"/>
        <v>0</v>
      </c>
      <c r="I34" s="22">
        <f t="shared" si="4"/>
        <v>0</v>
      </c>
      <c r="J34" s="19"/>
      <c r="K34" s="20"/>
    </row>
    <row r="35" spans="2:11" ht="14.45" customHeight="1" x14ac:dyDescent="0.2">
      <c r="B35" s="19"/>
      <c r="C35" s="19"/>
      <c r="D35" s="19"/>
      <c r="E35" s="19"/>
      <c r="F35" s="19"/>
      <c r="G35" s="19"/>
      <c r="H35" s="19"/>
      <c r="I35" s="19"/>
      <c r="J35" s="19"/>
      <c r="K35" s="20"/>
    </row>
    <row r="36" spans="2:11" ht="14.45" customHeight="1" x14ac:dyDescent="0.2">
      <c r="B36" s="21"/>
      <c r="C36" s="21"/>
      <c r="D36" s="19"/>
      <c r="E36" s="19"/>
      <c r="F36" s="19"/>
      <c r="G36" s="19"/>
      <c r="H36" s="19"/>
      <c r="I36" s="19"/>
      <c r="J36" s="19"/>
      <c r="K36" s="20"/>
    </row>
    <row r="37" spans="2:11" ht="14.45" customHeight="1" x14ac:dyDescent="0.2">
      <c r="B37" s="16"/>
      <c r="C37" s="16"/>
      <c r="D37" s="15"/>
      <c r="E37" s="15"/>
      <c r="F37" s="15"/>
      <c r="G37" s="15"/>
      <c r="H37" s="15"/>
      <c r="I37" s="15"/>
      <c r="J37" s="15"/>
    </row>
    <row r="38" spans="2:11" ht="14.45" customHeight="1" x14ac:dyDescent="0.2">
      <c r="B38" s="9"/>
      <c r="C38" s="9"/>
    </row>
  </sheetData>
  <mergeCells count="2">
    <mergeCell ref="B21:B22"/>
    <mergeCell ref="G24:H24"/>
  </mergeCells>
  <conditionalFormatting sqref="I24">
    <cfRule type="cellIs" dxfId="5" priority="1" operator="equal">
      <formula>"YES"</formula>
    </cfRule>
    <cfRule type="cellIs" dxfId="4" priority="2" operator="equal">
      <formula>"NO"</formula>
    </cfRule>
  </conditionalFormatting>
  <dataValidations count="2">
    <dataValidation type="list" allowBlank="1" showInputMessage="1" showErrorMessage="1" sqref="C10:I10 C13:C19" xr:uid="{00000000-0002-0000-0600-000000000000}">
      <formula1>"1,2,3,4,5,6,7,8,9"</formula1>
    </dataValidation>
    <dataValidation type="list" allowBlank="1" showInputMessage="1" showErrorMessage="1" sqref="C5 C7" xr:uid="{00000000-0002-0000-0600-000001000000}">
      <formula1>$C$3:$I$3</formula1>
    </dataValidation>
  </dataValidation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41"/>
  <sheetViews>
    <sheetView showGridLines="0" tabSelected="1" zoomScaleNormal="100" workbookViewId="0">
      <selection activeCell="K15" sqref="K15"/>
    </sheetView>
  </sheetViews>
  <sheetFormatPr defaultColWidth="8.875" defaultRowHeight="14.45" customHeight="1" x14ac:dyDescent="0.2"/>
  <cols>
    <col min="1" max="1" width="8.875" style="5"/>
    <col min="2" max="2" width="19.37109375" style="5" customWidth="1"/>
    <col min="3" max="10" width="11.43359375" style="5" customWidth="1"/>
    <col min="11" max="11" width="8.875" style="5"/>
    <col min="12" max="13" width="0" style="5" hidden="1" customWidth="1"/>
    <col min="14" max="14" width="8.875" style="5"/>
    <col min="15" max="15" width="25.15234375" style="5" bestFit="1" customWidth="1"/>
    <col min="16" max="16384" width="8.875" style="5"/>
  </cols>
  <sheetData>
    <row r="1" spans="2:16" ht="14.45" customHeight="1" x14ac:dyDescent="0.2">
      <c r="O1" s="90" t="s">
        <v>75</v>
      </c>
      <c r="P1" s="91"/>
    </row>
    <row r="2" spans="2:16" ht="14.45" customHeight="1" x14ac:dyDescent="0.2">
      <c r="B2" s="4" t="s">
        <v>32</v>
      </c>
      <c r="C2" s="2" t="s">
        <v>5</v>
      </c>
      <c r="D2" s="2" t="s">
        <v>6</v>
      </c>
      <c r="E2" s="2" t="s">
        <v>7</v>
      </c>
      <c r="F2" s="2" t="s">
        <v>8</v>
      </c>
      <c r="G2" s="2" t="s">
        <v>9</v>
      </c>
      <c r="H2" s="2" t="s">
        <v>10</v>
      </c>
      <c r="I2" s="2" t="s">
        <v>11</v>
      </c>
      <c r="J2" s="2" t="s">
        <v>12</v>
      </c>
      <c r="O2" s="92" t="s">
        <v>76</v>
      </c>
      <c r="P2" s="90" t="s">
        <v>67</v>
      </c>
    </row>
    <row r="3" spans="2:16" ht="14.45" customHeight="1" x14ac:dyDescent="0.2">
      <c r="B3" s="4" t="s">
        <v>16</v>
      </c>
      <c r="C3" s="24">
        <v>1</v>
      </c>
      <c r="D3" s="24">
        <v>2</v>
      </c>
      <c r="E3" s="24">
        <v>3</v>
      </c>
      <c r="F3" s="24">
        <v>4</v>
      </c>
      <c r="G3" s="24">
        <v>5</v>
      </c>
      <c r="H3" s="24">
        <v>6</v>
      </c>
      <c r="I3" s="24">
        <v>7</v>
      </c>
      <c r="J3" s="24">
        <v>8</v>
      </c>
      <c r="O3" s="92" t="s">
        <v>77</v>
      </c>
      <c r="P3" s="90" t="s">
        <v>68</v>
      </c>
    </row>
    <row r="4" spans="2:16" ht="14.45" customHeight="1" x14ac:dyDescent="0.2">
      <c r="O4" s="92" t="s">
        <v>78</v>
      </c>
      <c r="P4" s="90" t="s">
        <v>69</v>
      </c>
    </row>
    <row r="5" spans="2:16" ht="14.45" customHeight="1" x14ac:dyDescent="0.2">
      <c r="B5" s="4" t="s">
        <v>15</v>
      </c>
      <c r="C5" s="24">
        <v>4</v>
      </c>
      <c r="O5" s="92" t="s">
        <v>79</v>
      </c>
      <c r="P5" s="90" t="s">
        <v>70</v>
      </c>
    </row>
    <row r="6" spans="2:16" ht="14.45" customHeight="1" x14ac:dyDescent="0.2">
      <c r="O6" s="92" t="s">
        <v>80</v>
      </c>
      <c r="P6" s="90" t="s">
        <v>71</v>
      </c>
    </row>
    <row r="7" spans="2:16" ht="14.45" customHeight="1" x14ac:dyDescent="0.2">
      <c r="B7" s="4" t="s">
        <v>17</v>
      </c>
      <c r="C7" s="24">
        <v>1</v>
      </c>
      <c r="O7" s="92" t="s">
        <v>81</v>
      </c>
      <c r="P7" s="90" t="s">
        <v>72</v>
      </c>
    </row>
    <row r="8" spans="2:16" ht="14.45" customHeight="1" x14ac:dyDescent="0.2">
      <c r="O8" s="92" t="s">
        <v>82</v>
      </c>
      <c r="P8" s="90" t="s">
        <v>73</v>
      </c>
    </row>
    <row r="9" spans="2:16" ht="14.45" customHeight="1" x14ac:dyDescent="0.2">
      <c r="B9" s="1" t="s">
        <v>4</v>
      </c>
      <c r="C9" s="6">
        <f>IF(C$3="",C$2,C$3)</f>
        <v>1</v>
      </c>
      <c r="D9" s="6">
        <f t="shared" ref="D9:J9" si="0">IF(D$3="",D$2,D$3)</f>
        <v>2</v>
      </c>
      <c r="E9" s="6">
        <f t="shared" si="0"/>
        <v>3</v>
      </c>
      <c r="F9" s="6">
        <f t="shared" si="0"/>
        <v>4</v>
      </c>
      <c r="G9" s="6">
        <f t="shared" si="0"/>
        <v>5</v>
      </c>
      <c r="H9" s="6">
        <f t="shared" si="0"/>
        <v>6</v>
      </c>
      <c r="I9" s="6">
        <f t="shared" si="0"/>
        <v>7</v>
      </c>
      <c r="J9" s="6">
        <f t="shared" si="0"/>
        <v>8</v>
      </c>
      <c r="O9" s="92" t="s">
        <v>83</v>
      </c>
      <c r="P9" s="90" t="s">
        <v>74</v>
      </c>
    </row>
    <row r="10" spans="2:16" ht="14.45" customHeight="1" x14ac:dyDescent="0.2">
      <c r="B10" s="6">
        <f>C5</f>
        <v>4</v>
      </c>
      <c r="C10" s="81">
        <v>9</v>
      </c>
      <c r="D10" s="81">
        <v>5</v>
      </c>
      <c r="E10" s="81">
        <v>6</v>
      </c>
      <c r="F10" s="81">
        <v>1</v>
      </c>
      <c r="G10" s="81">
        <v>4</v>
      </c>
      <c r="H10" s="81">
        <v>2</v>
      </c>
      <c r="I10" s="81">
        <v>1.5</v>
      </c>
      <c r="J10" s="81">
        <v>7</v>
      </c>
    </row>
    <row r="11" spans="2:16" ht="14.45" customHeight="1" x14ac:dyDescent="0.2">
      <c r="C11" s="7"/>
      <c r="D11" s="7"/>
      <c r="E11" s="7"/>
      <c r="F11" s="7"/>
      <c r="G11" s="7"/>
      <c r="H11" s="7"/>
      <c r="I11" s="7"/>
      <c r="J11" s="7"/>
    </row>
    <row r="12" spans="2:16" ht="14.45" customHeight="1" x14ac:dyDescent="0.2">
      <c r="B12" s="6" t="s">
        <v>18</v>
      </c>
      <c r="C12" s="6">
        <f>C7</f>
        <v>1</v>
      </c>
      <c r="D12" s="8"/>
      <c r="E12" s="8"/>
      <c r="F12" s="8"/>
      <c r="G12" s="8"/>
      <c r="H12" s="8"/>
      <c r="I12" s="8"/>
      <c r="J12" s="8"/>
      <c r="L12" s="5" t="s">
        <v>67</v>
      </c>
      <c r="M12" s="5">
        <v>9</v>
      </c>
    </row>
    <row r="13" spans="2:16" ht="14.45" customHeight="1" x14ac:dyDescent="0.2">
      <c r="B13" s="6">
        <f>IF(C$3="",C$2,C$3)</f>
        <v>1</v>
      </c>
      <c r="C13" s="24">
        <v>1</v>
      </c>
      <c r="D13" s="9"/>
      <c r="E13" s="9"/>
      <c r="F13" s="9"/>
      <c r="G13" s="9"/>
      <c r="H13" s="9"/>
      <c r="I13" s="9"/>
      <c r="J13" s="9"/>
      <c r="L13" s="5" t="s">
        <v>68</v>
      </c>
      <c r="M13" s="5">
        <v>5</v>
      </c>
    </row>
    <row r="14" spans="2:16" ht="14.45" customHeight="1" x14ac:dyDescent="0.2">
      <c r="B14" s="10">
        <f>IF(D$3="",D$2,D$3)</f>
        <v>2</v>
      </c>
      <c r="C14" s="24">
        <v>4</v>
      </c>
      <c r="D14" s="3"/>
      <c r="E14" s="3"/>
      <c r="F14" s="3"/>
      <c r="G14" s="3"/>
      <c r="H14" s="3"/>
      <c r="I14" s="3"/>
      <c r="J14" s="3"/>
      <c r="L14" s="5" t="s">
        <v>69</v>
      </c>
      <c r="M14" s="5">
        <v>6</v>
      </c>
    </row>
    <row r="15" spans="2:16" ht="14.45" customHeight="1" x14ac:dyDescent="0.2">
      <c r="B15" s="10">
        <f>IF(E$3="",E$2,E$3)</f>
        <v>3</v>
      </c>
      <c r="C15" s="24">
        <v>3</v>
      </c>
      <c r="D15" s="3"/>
      <c r="E15" s="3"/>
      <c r="F15" s="3"/>
      <c r="G15" s="11"/>
      <c r="H15" s="3"/>
      <c r="I15" s="11"/>
      <c r="J15" s="3"/>
      <c r="L15" s="5" t="s">
        <v>70</v>
      </c>
      <c r="M15" s="5">
        <v>1</v>
      </c>
    </row>
    <row r="16" spans="2:16" ht="14.45" customHeight="1" x14ac:dyDescent="0.2">
      <c r="B16" s="10">
        <f>IF(F$3="",F$2,F$3)</f>
        <v>4</v>
      </c>
      <c r="C16" s="24">
        <v>9</v>
      </c>
      <c r="D16" s="3"/>
      <c r="E16" s="3"/>
      <c r="F16" s="3"/>
      <c r="G16" s="3"/>
      <c r="H16" s="3"/>
      <c r="I16" s="3"/>
      <c r="J16" s="3"/>
      <c r="L16" s="5" t="s">
        <v>71</v>
      </c>
      <c r="M16" s="5">
        <v>4</v>
      </c>
    </row>
    <row r="17" spans="2:13" ht="14.45" customHeight="1" x14ac:dyDescent="0.2">
      <c r="B17" s="10">
        <f>IF(G$3="",G$2,G$3)</f>
        <v>5</v>
      </c>
      <c r="C17" s="24">
        <v>5</v>
      </c>
      <c r="D17" s="3"/>
      <c r="E17" s="3"/>
      <c r="F17" s="3"/>
      <c r="G17" s="3"/>
      <c r="H17" s="3"/>
      <c r="I17" s="3"/>
      <c r="J17" s="3"/>
      <c r="L17" s="5" t="s">
        <v>72</v>
      </c>
      <c r="M17" s="5">
        <v>2</v>
      </c>
    </row>
    <row r="18" spans="2:13" ht="14.45" customHeight="1" x14ac:dyDescent="0.2">
      <c r="B18" s="10">
        <f>IF(H$3="",H$2,H$3)</f>
        <v>6</v>
      </c>
      <c r="C18" s="24">
        <v>6</v>
      </c>
      <c r="D18" s="3"/>
      <c r="E18" s="3"/>
      <c r="F18" s="3"/>
      <c r="G18" s="3"/>
      <c r="H18" s="3"/>
      <c r="I18" s="3"/>
      <c r="J18" s="3"/>
      <c r="L18" s="5" t="s">
        <v>73</v>
      </c>
      <c r="M18" s="5">
        <v>1.5</v>
      </c>
    </row>
    <row r="19" spans="2:13" ht="14.45" customHeight="1" x14ac:dyDescent="0.2">
      <c r="B19" s="10">
        <f>IF(I$3="",I$2,I$3)</f>
        <v>7</v>
      </c>
      <c r="C19" s="24">
        <v>8</v>
      </c>
      <c r="D19" s="3"/>
      <c r="E19" s="3"/>
      <c r="F19" s="3"/>
      <c r="G19" s="3"/>
      <c r="H19" s="3"/>
      <c r="I19" s="3"/>
      <c r="J19" s="3"/>
      <c r="L19" s="5" t="s">
        <v>74</v>
      </c>
      <c r="M19" s="5">
        <v>7</v>
      </c>
    </row>
    <row r="20" spans="2:13" ht="14.45" customHeight="1" x14ac:dyDescent="0.2">
      <c r="B20" s="10">
        <f>IF(J$3="",J$2,J$3)</f>
        <v>8</v>
      </c>
      <c r="C20" s="24">
        <v>2</v>
      </c>
      <c r="D20" s="3"/>
      <c r="E20" s="3"/>
      <c r="F20" s="3"/>
      <c r="G20" s="3"/>
      <c r="H20" s="3"/>
      <c r="I20" s="3"/>
      <c r="J20" s="3"/>
    </row>
    <row r="21" spans="2:13" ht="14.45" customHeight="1" x14ac:dyDescent="0.2">
      <c r="B21" s="8"/>
      <c r="C21" s="3"/>
      <c r="D21" s="9"/>
      <c r="E21" s="9"/>
      <c r="F21" s="9"/>
      <c r="G21" s="9"/>
      <c r="H21" s="9"/>
      <c r="I21" s="9"/>
      <c r="J21" s="9"/>
    </row>
    <row r="22" spans="2:13" ht="14.45" customHeight="1" x14ac:dyDescent="0.2">
      <c r="B22" s="112" t="s">
        <v>1</v>
      </c>
      <c r="C22" s="4">
        <f>C9</f>
        <v>1</v>
      </c>
      <c r="D22" s="4">
        <f t="shared" ref="D22:J22" si="1">D9</f>
        <v>2</v>
      </c>
      <c r="E22" s="4">
        <f t="shared" si="1"/>
        <v>3</v>
      </c>
      <c r="F22" s="4">
        <f t="shared" si="1"/>
        <v>4</v>
      </c>
      <c r="G22" s="4">
        <f t="shared" si="1"/>
        <v>5</v>
      </c>
      <c r="H22" s="4">
        <f t="shared" si="1"/>
        <v>6</v>
      </c>
      <c r="I22" s="4">
        <f t="shared" si="1"/>
        <v>7</v>
      </c>
      <c r="J22" s="4">
        <f t="shared" si="1"/>
        <v>8</v>
      </c>
    </row>
    <row r="23" spans="2:13" ht="14.45" customHeight="1" x14ac:dyDescent="0.2">
      <c r="B23" s="113"/>
      <c r="C23" s="12">
        <v>2.7600105143257281E-2</v>
      </c>
      <c r="D23" s="12">
        <v>6.9920266362918926E-2</v>
      </c>
      <c r="E23" s="12">
        <v>5.8266888635765561E-2</v>
      </c>
      <c r="F23" s="12">
        <v>0.29900113905195741</v>
      </c>
      <c r="G23" s="12">
        <v>8.7400332953648935E-2</v>
      </c>
      <c r="H23" s="12">
        <v>0.17480066590729679</v>
      </c>
      <c r="I23" s="12">
        <v>0.2330675545430643</v>
      </c>
      <c r="J23" s="12">
        <v>4.9943047402085231E-2</v>
      </c>
    </row>
    <row r="24" spans="2:13" s="3" customFormat="1" ht="14.45" customHeight="1" x14ac:dyDescent="0.2">
      <c r="C24" s="13"/>
      <c r="D24" s="13"/>
      <c r="E24" s="13"/>
      <c r="F24" s="13"/>
      <c r="G24" s="13"/>
      <c r="H24" s="13"/>
    </row>
    <row r="25" spans="2:13" s="3" customFormat="1" ht="14.45" customHeight="1" x14ac:dyDescent="0.2">
      <c r="B25" s="14" t="s">
        <v>0</v>
      </c>
      <c r="C25" s="12">
        <v>5.0600192762638656E-2</v>
      </c>
      <c r="H25" s="114"/>
      <c r="I25" s="114"/>
    </row>
    <row r="26" spans="2:13" ht="14.45" customHeight="1" x14ac:dyDescent="0.2">
      <c r="B26" s="15"/>
      <c r="C26" s="15"/>
      <c r="D26" s="15"/>
      <c r="E26" s="15"/>
      <c r="F26" s="15"/>
      <c r="G26" s="15"/>
      <c r="H26" s="15"/>
      <c r="I26" s="15"/>
      <c r="J26" s="15"/>
      <c r="K26" s="15"/>
    </row>
    <row r="27" spans="2:13" s="82" customFormat="1" ht="14.45" customHeight="1" x14ac:dyDescent="0.2"/>
    <row r="28" spans="2:13" s="84" customFormat="1" ht="14.45" customHeight="1" x14ac:dyDescent="0.2">
      <c r="B28" s="83"/>
      <c r="C28" s="83"/>
      <c r="D28" s="83"/>
      <c r="E28" s="83"/>
      <c r="F28" s="83"/>
      <c r="G28" s="83"/>
      <c r="H28" s="83"/>
      <c r="I28" s="83"/>
      <c r="J28" s="83"/>
      <c r="K28" s="83"/>
      <c r="L28" s="83"/>
    </row>
    <row r="29" spans="2:13" s="82" customFormat="1" ht="14.45" customHeight="1" x14ac:dyDescent="0.2">
      <c r="B29" s="85" t="s">
        <v>14</v>
      </c>
      <c r="C29" s="85">
        <f>SUM(C23:J23)</f>
        <v>0.99999999999999445</v>
      </c>
      <c r="D29" s="85"/>
      <c r="E29" s="85"/>
      <c r="F29" s="85"/>
      <c r="G29" s="85"/>
      <c r="H29" s="85"/>
      <c r="I29" s="85"/>
      <c r="J29" s="85"/>
      <c r="K29" s="86"/>
      <c r="L29" s="86"/>
    </row>
    <row r="30" spans="2:13" s="82" customFormat="1" ht="14.45" customHeight="1" x14ac:dyDescent="0.2">
      <c r="B30" s="85"/>
      <c r="C30" s="85"/>
      <c r="D30" s="85"/>
      <c r="E30" s="85"/>
      <c r="F30" s="85"/>
      <c r="G30" s="85"/>
      <c r="H30" s="85"/>
      <c r="I30" s="85"/>
      <c r="J30" s="85"/>
      <c r="K30" s="86"/>
      <c r="L30" s="86"/>
    </row>
    <row r="31" spans="2:13" s="82" customFormat="1" ht="14.45" customHeight="1" x14ac:dyDescent="0.2">
      <c r="B31" s="87" t="s">
        <v>2</v>
      </c>
      <c r="C31" s="85">
        <f t="shared" ref="C31:J31" si="2">IF($C$10=1,$C$23,IF($D$10=1,$D$23,IF($E$10=1,$E$23,IF($F$10=1,$F$23,IF($G$10=1,$G$23,IF($H$10=1,$H$23,IF($I$10=1,$I$23,IF($J$10=1,$J$23))))))))-C10*C23</f>
        <v>5.0600192762641882E-2</v>
      </c>
      <c r="D31" s="85">
        <f t="shared" si="2"/>
        <v>-5.0600192762637219E-2</v>
      </c>
      <c r="E31" s="85">
        <f t="shared" si="2"/>
        <v>-5.0600192762635943E-2</v>
      </c>
      <c r="F31" s="85">
        <f t="shared" si="2"/>
        <v>0</v>
      </c>
      <c r="G31" s="85">
        <f t="shared" si="2"/>
        <v>-5.060019276263833E-2</v>
      </c>
      <c r="H31" s="85">
        <f t="shared" si="2"/>
        <v>-5.0600192762636165E-2</v>
      </c>
      <c r="I31" s="85">
        <f t="shared" si="2"/>
        <v>-5.0600192762639051E-2</v>
      </c>
      <c r="J31" s="85">
        <f t="shared" si="2"/>
        <v>-5.0600192762639218E-2</v>
      </c>
      <c r="K31" s="86"/>
      <c r="L31" s="86"/>
    </row>
    <row r="32" spans="2:13" s="82" customFormat="1" ht="14.45" customHeight="1" x14ac:dyDescent="0.2">
      <c r="B32" s="87"/>
      <c r="C32" s="85">
        <f>-C31</f>
        <v>-5.0600192762641882E-2</v>
      </c>
      <c r="D32" s="85">
        <f t="shared" ref="D32:J32" si="3">-D31</f>
        <v>5.0600192762637219E-2</v>
      </c>
      <c r="E32" s="85">
        <f t="shared" si="3"/>
        <v>5.0600192762635943E-2</v>
      </c>
      <c r="F32" s="85">
        <f t="shared" si="3"/>
        <v>0</v>
      </c>
      <c r="G32" s="85">
        <f>-G31</f>
        <v>5.060019276263833E-2</v>
      </c>
      <c r="H32" s="85">
        <f t="shared" si="3"/>
        <v>5.0600192762636165E-2</v>
      </c>
      <c r="I32" s="85">
        <f t="shared" si="3"/>
        <v>5.0600192762639051E-2</v>
      </c>
      <c r="J32" s="85">
        <f t="shared" si="3"/>
        <v>5.0600192762639218E-2</v>
      </c>
      <c r="K32" s="86"/>
      <c r="L32" s="86"/>
    </row>
    <row r="33" spans="2:12" s="82" customFormat="1" ht="14.45" customHeight="1" x14ac:dyDescent="0.2">
      <c r="B33" s="87"/>
      <c r="C33" s="85"/>
      <c r="D33" s="85"/>
      <c r="E33" s="85"/>
      <c r="F33" s="85"/>
      <c r="G33" s="85"/>
      <c r="H33" s="85"/>
      <c r="I33" s="85"/>
      <c r="J33" s="85"/>
      <c r="K33" s="86"/>
      <c r="L33" s="86"/>
    </row>
    <row r="34" spans="2:12" s="82" customFormat="1" ht="14.45" customHeight="1" x14ac:dyDescent="0.2">
      <c r="B34" s="87" t="s">
        <v>3</v>
      </c>
      <c r="C34" s="85">
        <f>C23-$C13*IF($C$13=1,$C$23,IF($C$14=1,$D$23,IF($C$15=1,$E$23,IF($C$16=1,$F$23,IF($C$17=1,$G$23,IF($C$18=1,$H$23,IF($C$19=1,$I$23,IF($C$20=1,$J$23))))))))</f>
        <v>0</v>
      </c>
      <c r="D34" s="85">
        <f>D23-$C14*IF($C$13=1,$C$23,IF($C$14=1,$D$23,IF($C$15=1,$E$23,IF($C$16=1,$F$23,IF($C$17=1,$G$23,IF($C$18=1,$H$23,IF($C$19=1,$I$23,IF($C$20=1,$J$23))))))))</f>
        <v>-4.0480154210110197E-2</v>
      </c>
      <c r="E34" s="85">
        <f>E23-$C15*IF($C$13=1,$C$23,IF($C$14=1,$D$23,IF($C$15=1,$E$23,IF($C$16=1,$F$23,IF($C$17=1,$G$23,IF($C$18=1,$H$23,IF($C$19=1,$I$23,IF($C$20=1,$J$23))))))))</f>
        <v>-2.4533426794006281E-2</v>
      </c>
      <c r="F34" s="85">
        <f>F23-$C16*IF($C$13=1,$C$23,IF($C$14=1,$D$23,IF($C$15=1,$E$23,IF($C$16=1,$F$23,IF($C$17=1,$G$23,IF($C$18=1,$H$23,IF($C$19=1,$I$23,IF($C$20=1,$J$23))))))))</f>
        <v>5.0600192762641882E-2</v>
      </c>
      <c r="G34" s="85">
        <f>G23-$C17*IF($C$13=1,$C$23,IF($C$14=1,$D$23,IF($C$15=1,$E$23,IF($C$16=1,$F$23,IF($C$17=1,$G$23,IF($C$18=1,$H$23,IF($C$19=1,$I$23,IF($C$20=1,$J$23))))))))</f>
        <v>-5.0600192762637469E-2</v>
      </c>
      <c r="H34" s="85">
        <f>H23-$C18*IF($C$13=1,$C$23,IF($C$14=1,$D$23,IF($C$15=1,$E$23,IF($C$16=1,$F$23,IF($C$17=1,$G$23,IF($C$18=1,$H$23,IF($C$19=1,$I$23,IF($C$20=1,$J$23))))))))</f>
        <v>9.2000350477531023E-3</v>
      </c>
      <c r="I34" s="85">
        <f>I23-$C19*IF($C$13=1,$C$23,IF($C$14=1,$D$23,IF($C$15=1,$E$23,IF($C$16=1,$F$23,IF($C$17=1,$G$23,IF($C$18=1,$H$23,IF($C$19=1,$I$23,IF($C$20=1,$J$23))))))))</f>
        <v>1.2266713397006052E-2</v>
      </c>
      <c r="J34" s="85">
        <f>J23-$C20*IF($C$13=1,$C$23,IF($C$14=1,$D$23,IF($C$15=1,$E$23,IF($C$16=1,$F$23,IF($C$17=1,$G$23,IF($C$18=1,$H$23,IF($C$19=1,$I$23,IF($C$20=1,$J$23))))))))</f>
        <v>-5.2571628844293311E-3</v>
      </c>
      <c r="K34" s="86"/>
      <c r="L34" s="86"/>
    </row>
    <row r="35" spans="2:12" s="82" customFormat="1" ht="14.45" customHeight="1" x14ac:dyDescent="0.2">
      <c r="B35" s="87"/>
      <c r="C35" s="85">
        <f>-C34</f>
        <v>0</v>
      </c>
      <c r="D35" s="85">
        <f>-D34</f>
        <v>4.0480154210110197E-2</v>
      </c>
      <c r="E35" s="85">
        <f t="shared" ref="E35:J35" si="4">-E34</f>
        <v>2.4533426794006281E-2</v>
      </c>
      <c r="F35" s="85">
        <f t="shared" si="4"/>
        <v>-5.0600192762641882E-2</v>
      </c>
      <c r="G35" s="85">
        <f t="shared" si="4"/>
        <v>5.0600192762637469E-2</v>
      </c>
      <c r="H35" s="85">
        <f t="shared" si="4"/>
        <v>-9.2000350477531023E-3</v>
      </c>
      <c r="I35" s="85">
        <f t="shared" si="4"/>
        <v>-1.2266713397006052E-2</v>
      </c>
      <c r="J35" s="85">
        <f t="shared" si="4"/>
        <v>5.2571628844293311E-3</v>
      </c>
      <c r="K35" s="86"/>
      <c r="L35" s="86"/>
    </row>
    <row r="36" spans="2:12" s="82" customFormat="1" ht="14.45" customHeight="1" x14ac:dyDescent="0.2">
      <c r="B36" s="86"/>
      <c r="C36" s="86"/>
      <c r="D36" s="86"/>
      <c r="E36" s="86"/>
      <c r="F36" s="86"/>
      <c r="G36" s="86"/>
      <c r="H36" s="86"/>
      <c r="I36" s="86"/>
      <c r="J36" s="86"/>
      <c r="K36" s="86"/>
      <c r="L36" s="86"/>
    </row>
    <row r="37" spans="2:12" s="82" customFormat="1" ht="14.45" customHeight="1" x14ac:dyDescent="0.2">
      <c r="B37" s="88"/>
      <c r="C37" s="88"/>
      <c r="D37" s="86"/>
      <c r="E37" s="86"/>
      <c r="F37" s="86"/>
      <c r="G37" s="86"/>
      <c r="H37" s="86"/>
      <c r="I37" s="86"/>
      <c r="J37" s="86"/>
      <c r="K37" s="86"/>
      <c r="L37" s="86"/>
    </row>
    <row r="38" spans="2:12" s="82" customFormat="1" ht="14.45" customHeight="1" x14ac:dyDescent="0.2">
      <c r="B38" s="89"/>
      <c r="C38" s="89"/>
    </row>
    <row r="39" spans="2:12" s="82" customFormat="1" ht="14.45" customHeight="1" x14ac:dyDescent="0.2">
      <c r="B39" s="89"/>
      <c r="C39" s="89"/>
    </row>
    <row r="40" spans="2:12" s="82" customFormat="1" ht="14.45" customHeight="1" x14ac:dyDescent="0.2"/>
    <row r="41" spans="2:12" s="82" customFormat="1" ht="14.45" customHeight="1" x14ac:dyDescent="0.2"/>
  </sheetData>
  <autoFilter ref="L11:M11" xr:uid="{00000000-0009-0000-0000-000007000000}">
    <sortState xmlns:xlrd2="http://schemas.microsoft.com/office/spreadsheetml/2017/richdata2" ref="L12:M19">
      <sortCondition ref="L11"/>
    </sortState>
  </autoFilter>
  <mergeCells count="2">
    <mergeCell ref="B22:B23"/>
    <mergeCell ref="H25:I25"/>
  </mergeCells>
  <conditionalFormatting sqref="J25">
    <cfRule type="cellIs" dxfId="3" priority="1" operator="equal">
      <formula>"YES"</formula>
    </cfRule>
    <cfRule type="cellIs" dxfId="2" priority="2" operator="equal">
      <formula>"NO"</formula>
    </cfRule>
  </conditionalFormatting>
  <dataValidations count="2">
    <dataValidation type="list" allowBlank="1" showInputMessage="1" showErrorMessage="1" sqref="C13:C20" xr:uid="{00000000-0002-0000-0700-000000000000}">
      <formula1>"1,2,3,4,5,6,7,8,9"</formula1>
    </dataValidation>
    <dataValidation type="list" allowBlank="1" showInputMessage="1" showErrorMessage="1" sqref="C5 C7" xr:uid="{00000000-0002-0000-0700-000001000000}">
      <formula1>$C$3:$J$3</formula1>
    </dataValidation>
  </dataValidation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M40"/>
  <sheetViews>
    <sheetView zoomScaleNormal="100" workbookViewId="0">
      <selection sqref="A1:K17"/>
    </sheetView>
  </sheetViews>
  <sheetFormatPr defaultColWidth="8.875" defaultRowHeight="14.45" customHeight="1" x14ac:dyDescent="0.2"/>
  <cols>
    <col min="1" max="1" width="8.875" style="5"/>
    <col min="2" max="2" width="19.37109375" style="5" customWidth="1"/>
    <col min="3" max="11" width="11.43359375" style="5" customWidth="1"/>
    <col min="12" max="16384" width="8.875" style="5"/>
  </cols>
  <sheetData>
    <row r="2" spans="2:11" ht="14.45" customHeight="1" x14ac:dyDescent="0.2">
      <c r="B2" s="4" t="s">
        <v>31</v>
      </c>
      <c r="C2" s="2" t="s">
        <v>5</v>
      </c>
      <c r="D2" s="2" t="s">
        <v>6</v>
      </c>
      <c r="E2" s="2" t="s">
        <v>7</v>
      </c>
      <c r="F2" s="2" t="s">
        <v>8</v>
      </c>
      <c r="G2" s="2" t="s">
        <v>9</v>
      </c>
      <c r="H2" s="2" t="s">
        <v>10</v>
      </c>
      <c r="I2" s="2" t="s">
        <v>11</v>
      </c>
      <c r="J2" s="2" t="s">
        <v>12</v>
      </c>
      <c r="K2" s="2" t="s">
        <v>13</v>
      </c>
    </row>
    <row r="3" spans="2:11" ht="14.45" customHeight="1" x14ac:dyDescent="0.2">
      <c r="B3" s="4" t="s">
        <v>16</v>
      </c>
      <c r="C3" s="24"/>
      <c r="D3" s="24"/>
      <c r="E3" s="24"/>
      <c r="F3" s="24"/>
      <c r="G3" s="24"/>
      <c r="H3" s="24"/>
      <c r="I3" s="24"/>
      <c r="J3" s="24"/>
      <c r="K3" s="24"/>
    </row>
    <row r="5" spans="2:11" ht="14.45" customHeight="1" x14ac:dyDescent="0.2">
      <c r="B5" s="4" t="s">
        <v>15</v>
      </c>
      <c r="C5" s="24"/>
    </row>
    <row r="7" spans="2:11" ht="14.45" customHeight="1" x14ac:dyDescent="0.2">
      <c r="B7" s="4" t="s">
        <v>17</v>
      </c>
      <c r="C7" s="24"/>
    </row>
    <row r="9" spans="2:11" ht="14.45" customHeight="1" x14ac:dyDescent="0.2">
      <c r="B9" s="1" t="s">
        <v>4</v>
      </c>
      <c r="C9" s="6" t="str">
        <f>IF(C$3="",C$2,C$3)</f>
        <v>Criterion 1</v>
      </c>
      <c r="D9" s="6" t="str">
        <f t="shared" ref="D9:K9" si="0">IF(D$3="",D$2,D$3)</f>
        <v>Criterion 2</v>
      </c>
      <c r="E9" s="6" t="str">
        <f t="shared" si="0"/>
        <v>Criterion 3</v>
      </c>
      <c r="F9" s="6" t="str">
        <f t="shared" si="0"/>
        <v>Criterion 4</v>
      </c>
      <c r="G9" s="6" t="str">
        <f t="shared" si="0"/>
        <v>Criterion 5</v>
      </c>
      <c r="H9" s="6" t="str">
        <f t="shared" si="0"/>
        <v>Criterion 6</v>
      </c>
      <c r="I9" s="6" t="str">
        <f t="shared" si="0"/>
        <v>Criterion 7</v>
      </c>
      <c r="J9" s="6" t="str">
        <f t="shared" si="0"/>
        <v>Criterion 8</v>
      </c>
      <c r="K9" s="6" t="str">
        <f t="shared" si="0"/>
        <v>Criterion 9</v>
      </c>
    </row>
    <row r="10" spans="2:11" ht="14.45" customHeight="1" x14ac:dyDescent="0.2">
      <c r="B10" s="6">
        <f>C5</f>
        <v>0</v>
      </c>
      <c r="C10" s="24"/>
      <c r="D10" s="24"/>
      <c r="E10" s="24"/>
      <c r="F10" s="24"/>
      <c r="G10" s="24"/>
      <c r="H10" s="24"/>
      <c r="I10" s="24"/>
      <c r="J10" s="24"/>
      <c r="K10" s="24"/>
    </row>
    <row r="11" spans="2:11" ht="14.45" customHeight="1" x14ac:dyDescent="0.2">
      <c r="C11" s="7"/>
      <c r="D11" s="7"/>
      <c r="E11" s="7"/>
      <c r="F11" s="7"/>
      <c r="G11" s="7"/>
      <c r="H11" s="7"/>
      <c r="I11" s="7"/>
      <c r="J11" s="7"/>
      <c r="K11" s="7"/>
    </row>
    <row r="12" spans="2:11" ht="14.45" customHeight="1" x14ac:dyDescent="0.2">
      <c r="B12" s="6" t="s">
        <v>18</v>
      </c>
      <c r="C12" s="6">
        <f>C7</f>
        <v>0</v>
      </c>
      <c r="D12" s="8"/>
      <c r="E12" s="8"/>
      <c r="F12" s="8"/>
      <c r="G12" s="8"/>
      <c r="H12" s="8"/>
      <c r="I12" s="8"/>
      <c r="J12" s="8"/>
      <c r="K12" s="8"/>
    </row>
    <row r="13" spans="2:11" ht="14.45" customHeight="1" x14ac:dyDescent="0.2">
      <c r="B13" s="6" t="str">
        <f>IF(C$3="",C$2,C$3)</f>
        <v>Criterion 1</v>
      </c>
      <c r="C13" s="24"/>
      <c r="D13" s="9"/>
      <c r="E13" s="9"/>
      <c r="F13" s="9"/>
      <c r="G13" s="9"/>
      <c r="H13" s="9"/>
      <c r="I13" s="9"/>
      <c r="J13" s="9"/>
      <c r="K13" s="9"/>
    </row>
    <row r="14" spans="2:11" ht="14.45" customHeight="1" x14ac:dyDescent="0.2">
      <c r="B14" s="10" t="str">
        <f>IF(D$3="",D$2,D$3)</f>
        <v>Criterion 2</v>
      </c>
      <c r="C14" s="24"/>
      <c r="D14" s="3"/>
      <c r="E14" s="3"/>
      <c r="F14" s="3"/>
      <c r="G14" s="3"/>
      <c r="H14" s="3"/>
      <c r="I14" s="3"/>
      <c r="J14" s="3"/>
      <c r="K14" s="3"/>
    </row>
    <row r="15" spans="2:11" ht="14.45" customHeight="1" x14ac:dyDescent="0.2">
      <c r="B15" s="10" t="str">
        <f>IF(E$3="",E$2,E$3)</f>
        <v>Criterion 3</v>
      </c>
      <c r="C15" s="24"/>
      <c r="D15" s="3"/>
      <c r="E15" s="3"/>
      <c r="F15" s="3"/>
      <c r="G15" s="11"/>
      <c r="H15" s="3"/>
      <c r="I15" s="11"/>
      <c r="J15" s="3"/>
      <c r="K15" s="3"/>
    </row>
    <row r="16" spans="2:11" ht="14.45" customHeight="1" x14ac:dyDescent="0.2">
      <c r="B16" s="10" t="str">
        <f>IF(F$3="",F$2,F$3)</f>
        <v>Criterion 4</v>
      </c>
      <c r="C16" s="24"/>
      <c r="D16" s="3"/>
      <c r="E16" s="3"/>
      <c r="F16" s="3"/>
      <c r="G16" s="3"/>
      <c r="H16" s="3"/>
      <c r="I16" s="3"/>
      <c r="J16" s="3"/>
      <c r="K16" s="3"/>
    </row>
    <row r="17" spans="2:13" ht="14.45" customHeight="1" x14ac:dyDescent="0.2">
      <c r="B17" s="10" t="str">
        <f>IF(G$3="",G$2,G$3)</f>
        <v>Criterion 5</v>
      </c>
      <c r="C17" s="24"/>
      <c r="D17" s="3"/>
      <c r="E17" s="3"/>
      <c r="F17" s="3"/>
      <c r="G17" s="3"/>
      <c r="H17" s="3"/>
      <c r="I17" s="3"/>
      <c r="J17" s="3"/>
      <c r="K17" s="3"/>
    </row>
    <row r="18" spans="2:13" ht="14.45" customHeight="1" x14ac:dyDescent="0.2">
      <c r="B18" s="10" t="str">
        <f>IF(H$3="",H$2,H$3)</f>
        <v>Criterion 6</v>
      </c>
      <c r="C18" s="24"/>
      <c r="D18" s="3"/>
      <c r="E18" s="3"/>
      <c r="F18" s="3"/>
      <c r="G18" s="3"/>
      <c r="H18" s="3"/>
      <c r="I18" s="3"/>
      <c r="J18" s="3"/>
      <c r="K18" s="3"/>
    </row>
    <row r="19" spans="2:13" ht="14.45" customHeight="1" x14ac:dyDescent="0.2">
      <c r="B19" s="10" t="str">
        <f>IF(I$3="",I$2,I$3)</f>
        <v>Criterion 7</v>
      </c>
      <c r="C19" s="24"/>
      <c r="D19" s="3"/>
      <c r="E19" s="3"/>
      <c r="F19" s="3"/>
      <c r="G19" s="3"/>
      <c r="H19" s="3"/>
      <c r="I19" s="3"/>
      <c r="J19" s="3"/>
      <c r="K19" s="3"/>
    </row>
    <row r="20" spans="2:13" ht="14.45" customHeight="1" x14ac:dyDescent="0.2">
      <c r="B20" s="10" t="str">
        <f>IF(J$3="",J$2,J$3)</f>
        <v>Criterion 8</v>
      </c>
      <c r="C20" s="24"/>
      <c r="D20" s="3"/>
      <c r="E20" s="3"/>
      <c r="F20" s="3"/>
      <c r="G20" s="3"/>
      <c r="H20" s="3"/>
      <c r="I20" s="3"/>
      <c r="J20" s="3"/>
      <c r="K20" s="3"/>
    </row>
    <row r="21" spans="2:13" ht="14.45" customHeight="1" x14ac:dyDescent="0.2">
      <c r="B21" s="10" t="str">
        <f>IF(K$3="",K$2,K$3)</f>
        <v>Criterion 9</v>
      </c>
      <c r="C21" s="24"/>
      <c r="D21" s="9"/>
      <c r="E21" s="9"/>
      <c r="F21" s="9"/>
      <c r="G21" s="9"/>
      <c r="H21" s="9"/>
      <c r="I21" s="9"/>
      <c r="J21" s="9"/>
      <c r="K21" s="9"/>
    </row>
    <row r="22" spans="2:13" ht="14.45" customHeight="1" x14ac:dyDescent="0.2">
      <c r="B22" s="8"/>
      <c r="C22" s="3"/>
      <c r="D22" s="9"/>
      <c r="E22" s="9"/>
      <c r="F22" s="9"/>
      <c r="G22" s="9"/>
      <c r="H22" s="9"/>
      <c r="I22" s="9"/>
      <c r="J22" s="9"/>
      <c r="K22" s="9"/>
    </row>
    <row r="23" spans="2:13" ht="14.45" customHeight="1" x14ac:dyDescent="0.2">
      <c r="B23" s="112" t="s">
        <v>1</v>
      </c>
      <c r="C23" s="4" t="str">
        <f>C9</f>
        <v>Criterion 1</v>
      </c>
      <c r="D23" s="4" t="str">
        <f t="shared" ref="D23:K23" si="1">D9</f>
        <v>Criterion 2</v>
      </c>
      <c r="E23" s="4" t="str">
        <f t="shared" si="1"/>
        <v>Criterion 3</v>
      </c>
      <c r="F23" s="4" t="str">
        <f t="shared" si="1"/>
        <v>Criterion 4</v>
      </c>
      <c r="G23" s="4" t="str">
        <f t="shared" si="1"/>
        <v>Criterion 5</v>
      </c>
      <c r="H23" s="4" t="str">
        <f t="shared" si="1"/>
        <v>Criterion 6</v>
      </c>
      <c r="I23" s="4" t="str">
        <f t="shared" si="1"/>
        <v>Criterion 7</v>
      </c>
      <c r="J23" s="4" t="str">
        <f t="shared" si="1"/>
        <v>Criterion 8</v>
      </c>
      <c r="K23" s="4" t="str">
        <f t="shared" si="1"/>
        <v>Criterion 9</v>
      </c>
    </row>
    <row r="24" spans="2:13" ht="14.45" customHeight="1" x14ac:dyDescent="0.2">
      <c r="B24" s="113"/>
      <c r="C24" s="12"/>
      <c r="D24" s="12"/>
      <c r="E24" s="12"/>
      <c r="F24" s="12"/>
      <c r="G24" s="12"/>
      <c r="H24" s="12"/>
      <c r="I24" s="12"/>
      <c r="J24" s="12"/>
      <c r="K24" s="12"/>
    </row>
    <row r="25" spans="2:13" s="3" customFormat="1" ht="14.45" customHeight="1" x14ac:dyDescent="0.2">
      <c r="C25" s="13"/>
      <c r="D25" s="13"/>
      <c r="E25" s="13"/>
      <c r="F25" s="13"/>
      <c r="G25" s="13"/>
      <c r="H25" s="13"/>
      <c r="I25" s="13"/>
      <c r="J25" s="13"/>
      <c r="K25" s="13"/>
    </row>
    <row r="26" spans="2:13" s="3" customFormat="1" ht="14.45" customHeight="1" x14ac:dyDescent="0.2">
      <c r="B26" s="14" t="s">
        <v>0</v>
      </c>
      <c r="C26" s="12"/>
      <c r="I26" s="114"/>
      <c r="J26" s="114"/>
    </row>
    <row r="27" spans="2:13" ht="14.45" customHeight="1" x14ac:dyDescent="0.2">
      <c r="B27" s="15"/>
      <c r="C27" s="15"/>
      <c r="D27" s="15"/>
      <c r="E27" s="15"/>
      <c r="F27" s="15"/>
      <c r="G27" s="15"/>
      <c r="H27" s="15"/>
      <c r="I27" s="15"/>
      <c r="J27" s="15"/>
      <c r="K27" s="15"/>
      <c r="L27" s="15"/>
    </row>
    <row r="28" spans="2:13" ht="14.45" customHeight="1" x14ac:dyDescent="0.2">
      <c r="B28" s="15"/>
      <c r="C28" s="15"/>
      <c r="D28" s="15"/>
      <c r="E28" s="15"/>
      <c r="F28" s="15"/>
      <c r="G28" s="15"/>
      <c r="H28" s="15"/>
      <c r="I28" s="15"/>
      <c r="J28" s="15"/>
      <c r="K28" s="15"/>
      <c r="L28" s="15"/>
    </row>
    <row r="29" spans="2:13" s="3" customFormat="1" ht="14.45" customHeight="1" x14ac:dyDescent="0.2">
      <c r="B29" s="17"/>
      <c r="C29" s="17"/>
      <c r="D29" s="17"/>
      <c r="E29" s="17"/>
      <c r="F29" s="17"/>
      <c r="G29" s="17"/>
      <c r="H29" s="17"/>
      <c r="I29" s="17"/>
      <c r="J29" s="17"/>
      <c r="K29" s="17"/>
      <c r="L29" s="17"/>
      <c r="M29" s="18"/>
    </row>
    <row r="30" spans="2:13" ht="14.45" customHeight="1" x14ac:dyDescent="0.2">
      <c r="B30" s="22" t="s">
        <v>14</v>
      </c>
      <c r="C30" s="22">
        <f>SUM(C24:K24)</f>
        <v>0</v>
      </c>
      <c r="D30" s="22"/>
      <c r="E30" s="22"/>
      <c r="F30" s="22"/>
      <c r="G30" s="22"/>
      <c r="H30" s="22"/>
      <c r="I30" s="22"/>
      <c r="J30" s="22"/>
      <c r="K30" s="22"/>
      <c r="L30" s="19"/>
      <c r="M30" s="20"/>
    </row>
    <row r="31" spans="2:13" ht="14.45" customHeight="1" x14ac:dyDescent="0.2">
      <c r="B31" s="22"/>
      <c r="C31" s="22"/>
      <c r="D31" s="22"/>
      <c r="E31" s="22"/>
      <c r="F31" s="22"/>
      <c r="G31" s="22"/>
      <c r="H31" s="22"/>
      <c r="I31" s="22"/>
      <c r="J31" s="22"/>
      <c r="K31" s="22"/>
      <c r="L31" s="19"/>
      <c r="M31" s="20"/>
    </row>
    <row r="32" spans="2:13" ht="14.45" customHeight="1" x14ac:dyDescent="0.2">
      <c r="B32" s="23" t="s">
        <v>2</v>
      </c>
      <c r="C32" s="22">
        <f t="shared" ref="C32:K32" si="2">IF($C$10=1,$C$24,IF($D$10=1,$D$24,IF($E$10=1,$E$24,IF($F$10=1,$F$24,IF($G$10=1,$G$24,IF($H$10=1,$H$24,IF($I$10=1,$I$24,IF($J$10=1,$J$24,IF($K$10=1,$K$24)))))))))-C10*C24</f>
        <v>0</v>
      </c>
      <c r="D32" s="22">
        <f t="shared" si="2"/>
        <v>0</v>
      </c>
      <c r="E32" s="22">
        <f t="shared" si="2"/>
        <v>0</v>
      </c>
      <c r="F32" s="22">
        <f t="shared" si="2"/>
        <v>0</v>
      </c>
      <c r="G32" s="22">
        <f t="shared" si="2"/>
        <v>0</v>
      </c>
      <c r="H32" s="22">
        <f t="shared" si="2"/>
        <v>0</v>
      </c>
      <c r="I32" s="22">
        <f t="shared" si="2"/>
        <v>0</v>
      </c>
      <c r="J32" s="22">
        <f t="shared" si="2"/>
        <v>0</v>
      </c>
      <c r="K32" s="22">
        <f t="shared" si="2"/>
        <v>0</v>
      </c>
      <c r="L32" s="19"/>
      <c r="M32" s="20"/>
    </row>
    <row r="33" spans="2:13" ht="14.45" customHeight="1" x14ac:dyDescent="0.2">
      <c r="B33" s="23"/>
      <c r="C33" s="22">
        <f>-C32</f>
        <v>0</v>
      </c>
      <c r="D33" s="22">
        <f t="shared" ref="D33:K33" si="3">-D32</f>
        <v>0</v>
      </c>
      <c r="E33" s="22">
        <f t="shared" si="3"/>
        <v>0</v>
      </c>
      <c r="F33" s="22">
        <f t="shared" si="3"/>
        <v>0</v>
      </c>
      <c r="G33" s="22">
        <f>-G32</f>
        <v>0</v>
      </c>
      <c r="H33" s="22">
        <f t="shared" si="3"/>
        <v>0</v>
      </c>
      <c r="I33" s="22">
        <f t="shared" si="3"/>
        <v>0</v>
      </c>
      <c r="J33" s="22">
        <f t="shared" si="3"/>
        <v>0</v>
      </c>
      <c r="K33" s="22">
        <f t="shared" si="3"/>
        <v>0</v>
      </c>
      <c r="L33" s="19"/>
      <c r="M33" s="20"/>
    </row>
    <row r="34" spans="2:13" ht="14.45" customHeight="1" x14ac:dyDescent="0.2">
      <c r="B34" s="23"/>
      <c r="C34" s="22"/>
      <c r="D34" s="22"/>
      <c r="E34" s="22"/>
      <c r="F34" s="22"/>
      <c r="G34" s="22"/>
      <c r="H34" s="22"/>
      <c r="I34" s="22"/>
      <c r="J34" s="22"/>
      <c r="K34" s="22"/>
      <c r="L34" s="19"/>
      <c r="M34" s="20"/>
    </row>
    <row r="35" spans="2:13" ht="14.45" customHeight="1" x14ac:dyDescent="0.2">
      <c r="B35" s="23" t="s">
        <v>3</v>
      </c>
      <c r="C35" s="22">
        <f>C24-$C13*IF($C$13=1,$C$24,IF($C$14=1,$D$24,IF($C$15=1,$E$24,IF($C$16=1,$F$24,IF($C$17=1,$G$24,IF($C$18=1,$H$24,IF($C$19=1,$I$24,IF($C$20=1,$J$24,IF($C$21=1,$K$24)))))))))</f>
        <v>0</v>
      </c>
      <c r="D35" s="22">
        <f>D24-$C14*IF($C$13=1,$C$24,IF($C$14=1,$D$24,IF($C$15=1,$E$24,IF($C$16=1,$F$24,IF($C$17=1,$G$24,IF($C$18=1,$H$24,IF($C$19=1,$I$24,IF($C$20=1,$J$24,IF($C$21=1,$K$24)))))))))</f>
        <v>0</v>
      </c>
      <c r="E35" s="22">
        <f>E24-$C15*IF($C$13=1,$C$24,IF($C$14=1,$D$24,IF($C$15=1,$E$24,IF($C$16=1,$F$24,IF($C$17=1,$G$24,IF($C$18=1,$H$24,IF($C$19=1,$I$24,IF($C$20=1,$J$24,IF($C$21=1,$K$24)))))))))</f>
        <v>0</v>
      </c>
      <c r="F35" s="22">
        <f>F24-$C16*IF($C$13=1,$C$24,IF($C$14=1,$D$24,IF($C$15=1,$E$24,IF($C$16=1,$F$24,IF($C$17=1,$G$24,IF($C$18=1,$H$24,IF($C$19=1,$I$24,IF($C$20=1,$J$24,IF($C$21=1,$K$24)))))))))</f>
        <v>0</v>
      </c>
      <c r="G35" s="22">
        <f>G24-$C17*IF($C$13=1,$C$24,IF($C$14=1,$D$24,IF($C$15=1,$E$24,IF($C$16=1,$F$24,IF($C$17=1,$G$24,IF($C$18=1,$H$24,IF($C$19=1,$I$24,IF($C$20=1,$J$24,IF($C$21=1,$K$24)))))))))</f>
        <v>0</v>
      </c>
      <c r="H35" s="22">
        <f>H24-$C18*IF($C$13=1,$C$24,IF($C$14=1,$D$24,IF($C$15=1,$E$24,IF($C$16=1,$F$24,IF($C$17=1,$G$24,IF($C$18=1,$H$24,IF($C$19=1,$I$24,IF($C$20=1,$J$24,IF($C$21=1,$K$24)))))))))</f>
        <v>0</v>
      </c>
      <c r="I35" s="22">
        <f>I24-$C19*IF($C$13=1,$C$24,IF($C$14=1,$D$24,IF($C$15=1,$E$24,IF($C$16=1,$F$24,IF($C$17=1,$G$24,IF($C$18=1,$H$24,IF($C$19=1,$I$24,IF($C$20=1,$J$24,IF($C$21=1,$K$24)))))))))</f>
        <v>0</v>
      </c>
      <c r="J35" s="22">
        <f>J24-$C20*IF($C$13=1,$C$24,IF($C$14=1,$D$24,IF($C$15=1,$E$24,IF($C$16=1,$F$24,IF($C$17=1,$G$24,IF($C$18=1,$H$24,IF($C$19=1,$I$24,IF($C$20=1,$J$24,IF($C$21=1,$K$24)))))))))</f>
        <v>0</v>
      </c>
      <c r="K35" s="22">
        <f>K24-$C21*IF($C$13=1,$C$24,IF($C$14=1,$D$24,IF($C$15=1,$E$24,IF($C$16=1,$F$24,IF($C$17=1,$G$24,IF($C$18=1,$H$24,IF($C$19=1,$I$24,IF($C$20=1,$J$24,IF($C$21=1,$K$24)))))))))</f>
        <v>0</v>
      </c>
      <c r="L35" s="19"/>
      <c r="M35" s="20"/>
    </row>
    <row r="36" spans="2:13" ht="14.45" customHeight="1" x14ac:dyDescent="0.2">
      <c r="B36" s="23"/>
      <c r="C36" s="22">
        <f>-C35</f>
        <v>0</v>
      </c>
      <c r="D36" s="22">
        <f>-D35</f>
        <v>0</v>
      </c>
      <c r="E36" s="22">
        <f t="shared" ref="E36:J36" si="4">-E35</f>
        <v>0</v>
      </c>
      <c r="F36" s="22">
        <f t="shared" si="4"/>
        <v>0</v>
      </c>
      <c r="G36" s="22">
        <f t="shared" si="4"/>
        <v>0</v>
      </c>
      <c r="H36" s="22">
        <f t="shared" si="4"/>
        <v>0</v>
      </c>
      <c r="I36" s="22">
        <f t="shared" si="4"/>
        <v>0</v>
      </c>
      <c r="J36" s="22">
        <f t="shared" si="4"/>
        <v>0</v>
      </c>
      <c r="K36" s="22">
        <f>-K35</f>
        <v>0</v>
      </c>
      <c r="L36" s="19"/>
      <c r="M36" s="20"/>
    </row>
    <row r="37" spans="2:13" ht="14.45" customHeight="1" x14ac:dyDescent="0.2">
      <c r="B37" s="19"/>
      <c r="C37" s="19"/>
      <c r="D37" s="19"/>
      <c r="E37" s="19"/>
      <c r="F37" s="19"/>
      <c r="G37" s="19"/>
      <c r="H37" s="19"/>
      <c r="I37" s="19"/>
      <c r="J37" s="19"/>
      <c r="K37" s="19"/>
      <c r="L37" s="19"/>
      <c r="M37" s="20"/>
    </row>
    <row r="38" spans="2:13" ht="14.45" customHeight="1" x14ac:dyDescent="0.2">
      <c r="B38" s="21"/>
      <c r="C38" s="21"/>
      <c r="D38" s="19"/>
      <c r="E38" s="19"/>
      <c r="F38" s="19"/>
      <c r="G38" s="19"/>
      <c r="H38" s="19"/>
      <c r="I38" s="19"/>
      <c r="J38" s="19"/>
      <c r="K38" s="19"/>
      <c r="L38" s="19"/>
      <c r="M38" s="20"/>
    </row>
    <row r="39" spans="2:13" ht="14.45" customHeight="1" x14ac:dyDescent="0.2">
      <c r="B39" s="16"/>
      <c r="C39" s="16"/>
      <c r="D39" s="15"/>
      <c r="E39" s="15"/>
      <c r="F39" s="15"/>
      <c r="G39" s="15"/>
      <c r="H39" s="15"/>
      <c r="I39" s="15"/>
      <c r="J39" s="15"/>
      <c r="K39" s="15"/>
      <c r="L39" s="15"/>
    </row>
    <row r="40" spans="2:13" ht="14.45" customHeight="1" x14ac:dyDescent="0.2">
      <c r="B40" s="9"/>
      <c r="C40" s="9"/>
    </row>
  </sheetData>
  <mergeCells count="2">
    <mergeCell ref="I26:J26"/>
    <mergeCell ref="B23:B24"/>
  </mergeCells>
  <conditionalFormatting sqref="K26">
    <cfRule type="cellIs" dxfId="1" priority="1" operator="equal">
      <formula>"YES"</formula>
    </cfRule>
    <cfRule type="cellIs" dxfId="0" priority="2" operator="equal">
      <formula>"NO"</formula>
    </cfRule>
  </conditionalFormatting>
  <dataValidations count="2">
    <dataValidation type="list" allowBlank="1" showInputMessage="1" showErrorMessage="1" sqref="C5 C7" xr:uid="{00000000-0002-0000-0800-000000000000}">
      <formula1>$C$3:$K$3</formula1>
    </dataValidation>
    <dataValidation type="list" allowBlank="1" showInputMessage="1" showErrorMessage="1" sqref="C10:K10 C13:C21" xr:uid="{00000000-0002-0000-0800-000001000000}">
      <formula1>"1,2,3,4,5,6,7,8,9"</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Çalışma Sayfaları</vt:lpstr>
      </vt:variant>
      <vt:variant>
        <vt:i4>10</vt:i4>
      </vt:variant>
    </vt:vector>
  </HeadingPairs>
  <TitlesOfParts>
    <vt:vector size="10" baseType="lpstr">
      <vt:lpstr>Instruction</vt:lpstr>
      <vt:lpstr>Example</vt:lpstr>
      <vt:lpstr>C=3</vt:lpstr>
      <vt:lpstr>C=4</vt:lpstr>
      <vt:lpstr>C=5</vt:lpstr>
      <vt:lpstr>C=6</vt:lpstr>
      <vt:lpstr>C=7</vt:lpstr>
      <vt:lpstr>C=8</vt:lpstr>
      <vt:lpstr>C=9</vt:lpstr>
      <vt:lpstr>C&gt;9</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selcan</cp:lastModifiedBy>
  <dcterms:created xsi:type="dcterms:W3CDTF">2015-10-01T09:15:47Z</dcterms:created>
  <dcterms:modified xsi:type="dcterms:W3CDTF">2022-07-28T10:58:32Z</dcterms:modified>
</cp:coreProperties>
</file>