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ley\Box\Project_FlickerNeuroimmune_Team\Paper 2\Manuscript Data and Code\Figure6_Code\"/>
    </mc:Choice>
  </mc:AlternateContent>
  <xr:revisionPtr revIDLastSave="0" documentId="13_ncr:1_{E802C951-D688-441C-8DCE-6A2AC309A509}" xr6:coauthVersionLast="47" xr6:coauthVersionMax="47" xr10:uidLastSave="{00000000-0000-0000-0000-000000000000}"/>
  <bookViews>
    <workbookView xWindow="-28920" yWindow="-90" windowWidth="29040" windowHeight="15840" firstSheet="1" activeTab="1" xr2:uid="{EED14DD0-1BAD-40BB-A0B7-194AF9F9976E}"/>
  </bookViews>
  <sheets>
    <sheet name="Unstandardized Parameters" sheetId="1" r:id="rId1"/>
    <sheet name="Standardized Parameters" sheetId="2" r:id="rId2"/>
    <sheet name="Surface Setti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U32" i="2"/>
  <c r="T32" i="2"/>
  <c r="U31" i="2"/>
  <c r="T2" i="2"/>
  <c r="T31" i="2"/>
  <c r="T3" i="2"/>
  <c r="S3" i="2"/>
  <c r="S2" i="2"/>
  <c r="G3" i="2" l="1"/>
  <c r="G4" i="2"/>
  <c r="G5" i="2"/>
  <c r="G6" i="2"/>
  <c r="G7" i="2"/>
  <c r="G8" i="2"/>
  <c r="G9" i="2"/>
  <c r="G10" i="2"/>
  <c r="G11" i="2"/>
  <c r="G12" i="2"/>
  <c r="G13" i="2"/>
  <c r="G26" i="2"/>
  <c r="G27" i="2"/>
  <c r="G14" i="2"/>
  <c r="G15" i="2"/>
  <c r="G16" i="2"/>
  <c r="G17" i="2"/>
  <c r="G18" i="2"/>
  <c r="G19" i="2"/>
  <c r="G20" i="2"/>
  <c r="G21" i="2"/>
  <c r="G22" i="2"/>
  <c r="G23" i="2"/>
  <c r="G24" i="2"/>
  <c r="G25" i="2"/>
  <c r="G28" i="2"/>
  <c r="G29" i="2"/>
  <c r="G40" i="2"/>
  <c r="G41" i="2"/>
  <c r="G42" i="2"/>
  <c r="G43" i="2"/>
  <c r="G44" i="2"/>
  <c r="G30" i="2"/>
  <c r="G31" i="2"/>
  <c r="G32" i="2"/>
  <c r="G33" i="2"/>
  <c r="G34" i="2"/>
  <c r="G35" i="2"/>
  <c r="G36" i="2"/>
  <c r="G37" i="2"/>
  <c r="G38" i="2"/>
  <c r="G39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2" i="2"/>
  <c r="D27" i="2"/>
  <c r="N27" i="2" s="1"/>
  <c r="D45" i="2"/>
  <c r="D46" i="2"/>
  <c r="D28" i="2"/>
  <c r="D29" i="2"/>
  <c r="D40" i="2"/>
  <c r="N40" i="2" s="1"/>
  <c r="D41" i="2"/>
  <c r="N41" i="2" s="1"/>
  <c r="D42" i="2"/>
  <c r="N42" i="2" s="1"/>
  <c r="D43" i="2"/>
  <c r="N43" i="2" s="1"/>
  <c r="D44" i="2"/>
  <c r="N44" i="2" s="1"/>
  <c r="D26" i="2" l="1"/>
  <c r="N26" i="2" s="1"/>
  <c r="D54" i="2" l="1"/>
  <c r="N54" i="2" s="1"/>
  <c r="D38" i="2"/>
  <c r="N38" i="2" s="1"/>
  <c r="D10" i="2"/>
  <c r="N10" i="2" s="1"/>
  <c r="D31" i="2"/>
  <c r="N31" i="2" s="1"/>
  <c r="D33" i="2"/>
  <c r="N33" i="2" s="1"/>
  <c r="D35" i="2"/>
  <c r="N35" i="2" s="1"/>
  <c r="D36" i="2"/>
  <c r="N36" i="2" s="1"/>
  <c r="D37" i="2"/>
  <c r="N37" i="2" s="1"/>
  <c r="D39" i="2"/>
  <c r="N39" i="2" s="1"/>
  <c r="D14" i="2"/>
  <c r="N14" i="2" s="1"/>
  <c r="D16" i="2"/>
  <c r="N16" i="2" s="1"/>
  <c r="D18" i="2"/>
  <c r="N18" i="2" s="1"/>
  <c r="D30" i="2"/>
  <c r="N30" i="2" s="1"/>
  <c r="D32" i="2"/>
  <c r="N32" i="2" s="1"/>
  <c r="D34" i="2"/>
  <c r="N34" i="2" s="1"/>
  <c r="D22" i="2"/>
  <c r="N22" i="2" s="1"/>
  <c r="D24" i="2"/>
  <c r="N24" i="2" s="1"/>
  <c r="D8" i="2"/>
  <c r="N8" i="2" s="1"/>
  <c r="D12" i="2"/>
  <c r="N12" i="2" s="1"/>
  <c r="D15" i="2"/>
  <c r="N15" i="2" s="1"/>
  <c r="D17" i="2"/>
  <c r="D19" i="2"/>
  <c r="N19" i="2" s="1"/>
  <c r="D7" i="2"/>
  <c r="D58" i="2"/>
  <c r="D21" i="2"/>
  <c r="D23" i="2"/>
  <c r="N23" i="2" s="1"/>
  <c r="D25" i="2"/>
  <c r="N25" i="2" s="1"/>
  <c r="D9" i="2"/>
  <c r="N9" i="2" s="1"/>
  <c r="D13" i="2"/>
  <c r="N13" i="2" s="1"/>
  <c r="D50" i="2"/>
  <c r="D52" i="2"/>
  <c r="D56" i="2"/>
  <c r="D11" i="2"/>
  <c r="D57" i="2"/>
  <c r="N57" i="2" s="1"/>
  <c r="D51" i="2"/>
  <c r="N51" i="2" s="1"/>
  <c r="D20" i="2"/>
  <c r="N20" i="2" s="1"/>
  <c r="D55" i="2"/>
  <c r="N55" i="2" s="1"/>
  <c r="D5" i="2"/>
  <c r="N5" i="2" s="1"/>
  <c r="D3" i="2"/>
  <c r="N3" i="2" s="1"/>
  <c r="D49" i="2"/>
  <c r="N49" i="2" s="1"/>
  <c r="D6" i="2"/>
  <c r="N6" i="2" s="1"/>
  <c r="D4" i="2"/>
  <c r="N4" i="2" s="1"/>
  <c r="D2" i="2"/>
  <c r="N2" i="2" s="1"/>
  <c r="D53" i="2"/>
  <c r="N53" i="2" s="1"/>
  <c r="D48" i="2"/>
  <c r="N48" i="2" s="1"/>
  <c r="D47" i="2"/>
  <c r="N47" i="2" s="1"/>
  <c r="D11" i="1" l="1"/>
  <c r="D12" i="1"/>
  <c r="D13" i="1"/>
  <c r="D14" i="1"/>
  <c r="D15" i="1"/>
  <c r="D9" i="1"/>
  <c r="D10" i="1"/>
  <c r="D6" i="1"/>
  <c r="D7" i="1"/>
  <c r="D8" i="1"/>
  <c r="D5" i="1"/>
  <c r="D4" i="1"/>
  <c r="D3" i="1"/>
  <c r="D2" i="1"/>
</calcChain>
</file>

<file path=xl/sharedStrings.xml><?xml version="1.0" encoding="utf-8"?>
<sst xmlns="http://schemas.openxmlformats.org/spreadsheetml/2006/main" count="218" uniqueCount="87">
  <si>
    <t>Image Name</t>
  </si>
  <si>
    <t>Total NFkB Volume</t>
  </si>
  <si>
    <t>Colocalized NFkB Volume</t>
  </si>
  <si>
    <t>Ratio Colocalized</t>
  </si>
  <si>
    <t>Baseline Subtraction NFkB</t>
  </si>
  <si>
    <t>Baseline Subtraction Neuron</t>
  </si>
  <si>
    <t>Baseline Subtraction Microglia</t>
  </si>
  <si>
    <t>NfKB Threshold</t>
  </si>
  <si>
    <r>
      <t>FLICKER264_NFKB(488)-</t>
    </r>
    <r>
      <rPr>
        <sz val="11"/>
        <color rgb="FFFF0000"/>
        <rFont val="Calibri"/>
        <family val="2"/>
        <scheme val="minor"/>
      </rPr>
      <t>IBA1</t>
    </r>
    <r>
      <rPr>
        <sz val="11"/>
        <color theme="1"/>
        <rFont val="Calibri"/>
        <family val="2"/>
        <scheme val="minor"/>
      </rPr>
      <t>(555)</t>
    </r>
  </si>
  <si>
    <r>
      <t>FLICKER276_NFKB(488)-</t>
    </r>
    <r>
      <rPr>
        <sz val="11"/>
        <color rgb="FFFF0000"/>
        <rFont val="Calibri"/>
        <family val="2"/>
        <scheme val="minor"/>
      </rPr>
      <t>IBA1</t>
    </r>
    <r>
      <rPr>
        <sz val="11"/>
        <color theme="1"/>
        <rFont val="Calibri"/>
        <family val="2"/>
        <scheme val="minor"/>
      </rPr>
      <t>(555)-DAPI</t>
    </r>
  </si>
  <si>
    <r>
      <t>FLICKER270_NFKB(488)-</t>
    </r>
    <r>
      <rPr>
        <sz val="11"/>
        <color rgb="FFFF0000"/>
        <rFont val="Calibri"/>
        <family val="2"/>
        <scheme val="minor"/>
      </rPr>
      <t>IBA1</t>
    </r>
    <r>
      <rPr>
        <sz val="11"/>
        <color theme="1"/>
        <rFont val="Calibri"/>
        <family val="2"/>
        <scheme val="minor"/>
      </rPr>
      <t>(555)-DAPI</t>
    </r>
  </si>
  <si>
    <r>
      <t>FLICKER271_NFKB(488)-</t>
    </r>
    <r>
      <rPr>
        <sz val="11"/>
        <color rgb="FFFF0000"/>
        <rFont val="Calibri"/>
        <family val="2"/>
        <scheme val="minor"/>
      </rPr>
      <t>IBA1</t>
    </r>
    <r>
      <rPr>
        <sz val="11"/>
        <color theme="1"/>
        <rFont val="Calibri"/>
        <family val="2"/>
        <scheme val="minor"/>
      </rPr>
      <t>(555)-DAPI</t>
    </r>
  </si>
  <si>
    <r>
      <t>FLICKER272_NFKB(488)-</t>
    </r>
    <r>
      <rPr>
        <sz val="11"/>
        <color rgb="FFFF0000"/>
        <rFont val="Calibri"/>
        <family val="2"/>
        <scheme val="minor"/>
      </rPr>
      <t>IBA1</t>
    </r>
    <r>
      <rPr>
        <sz val="11"/>
        <color theme="1"/>
        <rFont val="Calibri"/>
        <family val="2"/>
        <scheme val="minor"/>
      </rPr>
      <t>(555)-DAPI</t>
    </r>
  </si>
  <si>
    <r>
      <t>FLICKER265_NFKB(488)-</t>
    </r>
    <r>
      <rPr>
        <sz val="11"/>
        <color rgb="FFFF0000"/>
        <rFont val="Calibri"/>
        <family val="2"/>
        <scheme val="minor"/>
      </rPr>
      <t>IBA1</t>
    </r>
    <r>
      <rPr>
        <sz val="11"/>
        <color theme="1"/>
        <rFont val="Calibri"/>
        <family val="2"/>
        <scheme val="minor"/>
      </rPr>
      <t>(555)-DAPI</t>
    </r>
  </si>
  <si>
    <r>
      <t>FLICKER266_NFKB(488)-</t>
    </r>
    <r>
      <rPr>
        <sz val="11"/>
        <color rgb="FFFF0000"/>
        <rFont val="Calibri"/>
        <family val="2"/>
        <scheme val="minor"/>
      </rPr>
      <t>IBA1</t>
    </r>
    <r>
      <rPr>
        <sz val="11"/>
        <color theme="1"/>
        <rFont val="Calibri"/>
        <family val="2"/>
        <scheme val="minor"/>
      </rPr>
      <t>(555)-DAPI</t>
    </r>
  </si>
  <si>
    <r>
      <t>FLICKER277_NFKB(488)-</t>
    </r>
    <r>
      <rPr>
        <sz val="11"/>
        <color rgb="FFFF0000"/>
        <rFont val="Calibri"/>
        <family val="2"/>
        <scheme val="minor"/>
      </rPr>
      <t>IBA1</t>
    </r>
    <r>
      <rPr>
        <sz val="11"/>
        <color theme="1"/>
        <rFont val="Calibri"/>
        <family val="2"/>
        <scheme val="minor"/>
      </rPr>
      <t>(555)-DAPI</t>
    </r>
  </si>
  <si>
    <r>
      <t>FLICKER278_NFKB(488)-</t>
    </r>
    <r>
      <rPr>
        <sz val="11"/>
        <color rgb="FFFF0000"/>
        <rFont val="Calibri"/>
        <family val="2"/>
        <scheme val="minor"/>
      </rPr>
      <t>IBA1</t>
    </r>
    <r>
      <rPr>
        <sz val="11"/>
        <color theme="1"/>
        <rFont val="Calibri"/>
        <family val="2"/>
        <scheme val="minor"/>
      </rPr>
      <t>(555)-DAPI</t>
    </r>
  </si>
  <si>
    <r>
      <t>FLICKER279_NFKB(488)-</t>
    </r>
    <r>
      <rPr>
        <sz val="11"/>
        <color rgb="FFFF0000"/>
        <rFont val="Calibri"/>
        <family val="2"/>
        <scheme val="minor"/>
      </rPr>
      <t>IBA1</t>
    </r>
    <r>
      <rPr>
        <sz val="11"/>
        <color theme="1"/>
        <rFont val="Calibri"/>
        <family val="2"/>
        <scheme val="minor"/>
      </rPr>
      <t>(555)-DAPI</t>
    </r>
  </si>
  <si>
    <r>
      <t>FLICKER264_NFKB(555)-</t>
    </r>
    <r>
      <rPr>
        <sz val="11"/>
        <color rgb="FF00B050"/>
        <rFont val="Calibri"/>
        <family val="2"/>
        <scheme val="minor"/>
      </rPr>
      <t>NEUN</t>
    </r>
    <r>
      <rPr>
        <sz val="11"/>
        <color theme="1"/>
        <rFont val="Calibri"/>
        <family val="2"/>
        <scheme val="minor"/>
      </rPr>
      <t>(488)-DAPI</t>
    </r>
  </si>
  <si>
    <r>
      <t>FLICKER276_NFKB(555)-</t>
    </r>
    <r>
      <rPr>
        <sz val="11"/>
        <color rgb="FF00B050"/>
        <rFont val="Calibri"/>
        <family val="2"/>
        <scheme val="minor"/>
      </rPr>
      <t>NEUN</t>
    </r>
    <r>
      <rPr>
        <sz val="11"/>
        <color theme="1"/>
        <rFont val="Calibri"/>
        <family val="2"/>
        <scheme val="minor"/>
      </rPr>
      <t>(488)-DAPI</t>
    </r>
  </si>
  <si>
    <r>
      <t>FLICKER270_NFKB(555)-</t>
    </r>
    <r>
      <rPr>
        <sz val="11"/>
        <color rgb="FF00B050"/>
        <rFont val="Calibri"/>
        <family val="2"/>
        <scheme val="minor"/>
      </rPr>
      <t>NEUN</t>
    </r>
    <r>
      <rPr>
        <sz val="11"/>
        <color theme="1"/>
        <rFont val="Calibri"/>
        <family val="2"/>
        <scheme val="minor"/>
      </rPr>
      <t>(488)-DAPI</t>
    </r>
  </si>
  <si>
    <r>
      <t>FLICKER271_NFKB(555)-</t>
    </r>
    <r>
      <rPr>
        <sz val="11"/>
        <color rgb="FF00B050"/>
        <rFont val="Calibri"/>
        <family val="2"/>
        <scheme val="minor"/>
      </rPr>
      <t>NEUN</t>
    </r>
    <r>
      <rPr>
        <sz val="11"/>
        <color theme="1"/>
        <rFont val="Calibri"/>
        <family val="2"/>
        <scheme val="minor"/>
      </rPr>
      <t>(488)-DAPI</t>
    </r>
  </si>
  <si>
    <r>
      <t>FLICKER273_NFKB(555)-</t>
    </r>
    <r>
      <rPr>
        <sz val="11"/>
        <color rgb="FF00B050"/>
        <rFont val="Calibri"/>
        <family val="2"/>
        <scheme val="minor"/>
      </rPr>
      <t>NEUN</t>
    </r>
    <r>
      <rPr>
        <sz val="11"/>
        <color theme="1"/>
        <rFont val="Calibri"/>
        <family val="2"/>
        <scheme val="minor"/>
      </rPr>
      <t>(488)-DAPI</t>
    </r>
  </si>
  <si>
    <r>
      <t>FLICKER274_NFKB(555)-</t>
    </r>
    <r>
      <rPr>
        <sz val="11"/>
        <color rgb="FF00B050"/>
        <rFont val="Calibri"/>
        <family val="2"/>
        <scheme val="minor"/>
      </rPr>
      <t>NEUN</t>
    </r>
    <r>
      <rPr>
        <sz val="11"/>
        <color theme="1"/>
        <rFont val="Calibri"/>
        <family val="2"/>
        <scheme val="minor"/>
      </rPr>
      <t>(488)-DAPI</t>
    </r>
  </si>
  <si>
    <r>
      <t>FLICKER275_NFKB(555)-</t>
    </r>
    <r>
      <rPr>
        <sz val="11"/>
        <color rgb="FF00B050"/>
        <rFont val="Calibri"/>
        <family val="2"/>
        <scheme val="minor"/>
      </rPr>
      <t>NEUN</t>
    </r>
    <r>
      <rPr>
        <sz val="11"/>
        <color theme="1"/>
        <rFont val="Calibri"/>
        <family val="2"/>
        <scheme val="minor"/>
      </rPr>
      <t>(488)-DAPI</t>
    </r>
  </si>
  <si>
    <r>
      <t>FLICKER285_NFKB(488)-</t>
    </r>
    <r>
      <rPr>
        <sz val="11"/>
        <color rgb="FFFF0000"/>
        <rFont val="Calibri"/>
        <family val="2"/>
        <scheme val="minor"/>
      </rPr>
      <t>IBA1</t>
    </r>
    <r>
      <rPr>
        <sz val="11"/>
        <color theme="1"/>
        <rFont val="Calibri"/>
        <family val="2"/>
        <scheme val="minor"/>
      </rPr>
      <t>(555)-DAPI</t>
    </r>
  </si>
  <si>
    <r>
      <t>FLICKER285_NFKB(555)-</t>
    </r>
    <r>
      <rPr>
        <sz val="11"/>
        <color rgb="FF00B050"/>
        <rFont val="Calibri"/>
        <family val="2"/>
        <scheme val="minor"/>
      </rPr>
      <t>NEUN</t>
    </r>
    <r>
      <rPr>
        <sz val="11"/>
        <color theme="1"/>
        <rFont val="Calibri"/>
        <family val="2"/>
        <scheme val="minor"/>
      </rPr>
      <t>(488)-DAPI</t>
    </r>
  </si>
  <si>
    <r>
      <t>FLICKER286_NFKB(555)-</t>
    </r>
    <r>
      <rPr>
        <sz val="11"/>
        <color rgb="FF00B050"/>
        <rFont val="Calibri"/>
        <family val="2"/>
        <scheme val="minor"/>
      </rPr>
      <t>NEUN</t>
    </r>
    <r>
      <rPr>
        <sz val="11"/>
        <color theme="1"/>
        <rFont val="Calibri"/>
        <family val="2"/>
        <scheme val="minor"/>
      </rPr>
      <t>(488)-DAPI</t>
    </r>
  </si>
  <si>
    <r>
      <t>FLICKER267_NFKB(488)-</t>
    </r>
    <r>
      <rPr>
        <sz val="11"/>
        <color rgb="FFFF0000"/>
        <rFont val="Calibri"/>
        <family val="2"/>
        <scheme val="minor"/>
      </rPr>
      <t>IBA1</t>
    </r>
    <r>
      <rPr>
        <sz val="11"/>
        <color theme="1"/>
        <rFont val="Calibri"/>
        <family val="2"/>
        <scheme val="minor"/>
      </rPr>
      <t>(555)-DAPI</t>
    </r>
  </si>
  <si>
    <r>
      <t>FLICKER268_NFKB(488)-</t>
    </r>
    <r>
      <rPr>
        <sz val="11"/>
        <color rgb="FFFF0000"/>
        <rFont val="Calibri"/>
        <family val="2"/>
        <scheme val="minor"/>
      </rPr>
      <t>IBA1</t>
    </r>
    <r>
      <rPr>
        <sz val="11"/>
        <color theme="1"/>
        <rFont val="Calibri"/>
        <family val="2"/>
        <scheme val="minor"/>
      </rPr>
      <t>(555)-DAPI</t>
    </r>
  </si>
  <si>
    <r>
      <t>FLICKER269_NFKB(488)-</t>
    </r>
    <r>
      <rPr>
        <sz val="11"/>
        <color rgb="FFFF0000"/>
        <rFont val="Calibri"/>
        <family val="2"/>
        <scheme val="minor"/>
      </rPr>
      <t>IBA1</t>
    </r>
    <r>
      <rPr>
        <sz val="11"/>
        <color theme="1"/>
        <rFont val="Calibri"/>
        <family val="2"/>
        <scheme val="minor"/>
      </rPr>
      <t>(555)-DAPI</t>
    </r>
  </si>
  <si>
    <r>
      <t>FLICKER273_NFKB(488)-</t>
    </r>
    <r>
      <rPr>
        <sz val="11"/>
        <color rgb="FFFF0000"/>
        <rFont val="Calibri"/>
        <family val="2"/>
        <scheme val="minor"/>
      </rPr>
      <t>IBA1</t>
    </r>
    <r>
      <rPr>
        <sz val="11"/>
        <color theme="1"/>
        <rFont val="Calibri"/>
        <family val="2"/>
        <scheme val="minor"/>
      </rPr>
      <t>(555)-DAPI</t>
    </r>
  </si>
  <si>
    <r>
      <t>FLICKER274_NFKB(488)-</t>
    </r>
    <r>
      <rPr>
        <sz val="11"/>
        <color rgb="FFFF0000"/>
        <rFont val="Calibri"/>
        <family val="2"/>
        <scheme val="minor"/>
      </rPr>
      <t>IBA1</t>
    </r>
    <r>
      <rPr>
        <sz val="11"/>
        <color theme="1"/>
        <rFont val="Calibri"/>
        <family val="2"/>
        <scheme val="minor"/>
      </rPr>
      <t>(555)-DAPI</t>
    </r>
  </si>
  <si>
    <r>
      <t>FLICKER275_NFKB(488)-</t>
    </r>
    <r>
      <rPr>
        <sz val="11"/>
        <color rgb="FFFF0000"/>
        <rFont val="Calibri"/>
        <family val="2"/>
        <scheme val="minor"/>
      </rPr>
      <t>IBA1</t>
    </r>
    <r>
      <rPr>
        <sz val="11"/>
        <color theme="1"/>
        <rFont val="Calibri"/>
        <family val="2"/>
        <scheme val="minor"/>
      </rPr>
      <t>(555)-DAPI</t>
    </r>
  </si>
  <si>
    <r>
      <t>FLICKER280_NFKB(488)-</t>
    </r>
    <r>
      <rPr>
        <sz val="11"/>
        <color rgb="FFFF0000"/>
        <rFont val="Calibri"/>
        <family val="2"/>
        <scheme val="minor"/>
      </rPr>
      <t>IBA1</t>
    </r>
    <r>
      <rPr>
        <sz val="11"/>
        <color theme="1"/>
        <rFont val="Calibri"/>
        <family val="2"/>
        <scheme val="minor"/>
      </rPr>
      <t>(555)-DAPI</t>
    </r>
  </si>
  <si>
    <r>
      <t>FLICKER281_NFKB(488)-</t>
    </r>
    <r>
      <rPr>
        <sz val="11"/>
        <color rgb="FFFF0000"/>
        <rFont val="Calibri"/>
        <family val="2"/>
        <scheme val="minor"/>
      </rPr>
      <t>IBA1</t>
    </r>
    <r>
      <rPr>
        <sz val="11"/>
        <color theme="1"/>
        <rFont val="Calibri"/>
        <family val="2"/>
        <scheme val="minor"/>
      </rPr>
      <t>(555)-DAPI</t>
    </r>
  </si>
  <si>
    <r>
      <t>FLICKER282_NFKB(488)-</t>
    </r>
    <r>
      <rPr>
        <sz val="11"/>
        <color rgb="FFFF0000"/>
        <rFont val="Calibri"/>
        <family val="2"/>
        <scheme val="minor"/>
      </rPr>
      <t>IBA1</t>
    </r>
    <r>
      <rPr>
        <sz val="11"/>
        <color theme="1"/>
        <rFont val="Calibri"/>
        <family val="2"/>
        <scheme val="minor"/>
      </rPr>
      <t>(555)-DAPI</t>
    </r>
  </si>
  <si>
    <r>
      <t>FLICKER283_NFKB(488)-</t>
    </r>
    <r>
      <rPr>
        <sz val="11"/>
        <color rgb="FFFF0000"/>
        <rFont val="Calibri"/>
        <family val="2"/>
        <scheme val="minor"/>
      </rPr>
      <t>IBA1</t>
    </r>
    <r>
      <rPr>
        <sz val="11"/>
        <color theme="1"/>
        <rFont val="Calibri"/>
        <family val="2"/>
        <scheme val="minor"/>
      </rPr>
      <t>(555)-DAPI</t>
    </r>
  </si>
  <si>
    <r>
      <t>FLICKER284_NFKB(488)-</t>
    </r>
    <r>
      <rPr>
        <sz val="11"/>
        <color rgb="FFFF0000"/>
        <rFont val="Calibri"/>
        <family val="2"/>
        <scheme val="minor"/>
      </rPr>
      <t>IBA1</t>
    </r>
    <r>
      <rPr>
        <sz val="11"/>
        <color theme="1"/>
        <rFont val="Calibri"/>
        <family val="2"/>
        <scheme val="minor"/>
      </rPr>
      <t>(555)-DAPI</t>
    </r>
  </si>
  <si>
    <r>
      <t>FLICKER286_NFKB(488)-</t>
    </r>
    <r>
      <rPr>
        <sz val="11"/>
        <color rgb="FFFF0000"/>
        <rFont val="Calibri"/>
        <family val="2"/>
        <scheme val="minor"/>
      </rPr>
      <t>IBA1</t>
    </r>
    <r>
      <rPr>
        <sz val="11"/>
        <color theme="1"/>
        <rFont val="Calibri"/>
        <family val="2"/>
        <scheme val="minor"/>
      </rPr>
      <t>(555)-DAPI</t>
    </r>
  </si>
  <si>
    <r>
      <t>FLICKER267_NFKB(555)-</t>
    </r>
    <r>
      <rPr>
        <sz val="11"/>
        <color rgb="FF00B050"/>
        <rFont val="Calibri"/>
        <family val="2"/>
        <scheme val="minor"/>
      </rPr>
      <t>NEUN</t>
    </r>
    <r>
      <rPr>
        <sz val="11"/>
        <color theme="1"/>
        <rFont val="Calibri"/>
        <family val="2"/>
        <scheme val="minor"/>
      </rPr>
      <t>(488)-DAPI</t>
    </r>
  </si>
  <si>
    <r>
      <t>FLICKER268_NFKB(555)-</t>
    </r>
    <r>
      <rPr>
        <sz val="11"/>
        <color rgb="FF00B050"/>
        <rFont val="Calibri"/>
        <family val="2"/>
        <scheme val="minor"/>
      </rPr>
      <t>NEUN</t>
    </r>
    <r>
      <rPr>
        <sz val="11"/>
        <color theme="1"/>
        <rFont val="Calibri"/>
        <family val="2"/>
        <scheme val="minor"/>
      </rPr>
      <t>(488)-DAPI</t>
    </r>
  </si>
  <si>
    <r>
      <t>FLICKER269_NFKB(555)-</t>
    </r>
    <r>
      <rPr>
        <sz val="11"/>
        <color rgb="FF00B050"/>
        <rFont val="Calibri"/>
        <family val="2"/>
        <scheme val="minor"/>
      </rPr>
      <t>NEUN</t>
    </r>
    <r>
      <rPr>
        <sz val="11"/>
        <color theme="1"/>
        <rFont val="Calibri"/>
        <family val="2"/>
        <scheme val="minor"/>
      </rPr>
      <t>(488)-DAPI</t>
    </r>
  </si>
  <si>
    <r>
      <t>FLICKER272_NFKB(555)-</t>
    </r>
    <r>
      <rPr>
        <sz val="11"/>
        <color rgb="FF00B050"/>
        <rFont val="Calibri"/>
        <family val="2"/>
        <scheme val="minor"/>
      </rPr>
      <t>NEUN</t>
    </r>
    <r>
      <rPr>
        <sz val="11"/>
        <color theme="1"/>
        <rFont val="Calibri"/>
        <family val="2"/>
        <scheme val="minor"/>
      </rPr>
      <t>(488)-DAPI</t>
    </r>
  </si>
  <si>
    <r>
      <t>FLICKER278_NFKB(555)-</t>
    </r>
    <r>
      <rPr>
        <sz val="11"/>
        <color rgb="FF00B050"/>
        <rFont val="Calibri"/>
        <family val="2"/>
        <scheme val="minor"/>
      </rPr>
      <t>NEUN</t>
    </r>
    <r>
      <rPr>
        <sz val="11"/>
        <color theme="1"/>
        <rFont val="Calibri"/>
        <family val="2"/>
        <scheme val="minor"/>
      </rPr>
      <t>(488)-DAPI</t>
    </r>
  </si>
  <si>
    <r>
      <t>FLICKER279_NFKB(555)-</t>
    </r>
    <r>
      <rPr>
        <sz val="11"/>
        <color rgb="FF00B050"/>
        <rFont val="Calibri"/>
        <family val="2"/>
        <scheme val="minor"/>
      </rPr>
      <t>NEUN</t>
    </r>
    <r>
      <rPr>
        <sz val="11"/>
        <color theme="1"/>
        <rFont val="Calibri"/>
        <family val="2"/>
        <scheme val="minor"/>
      </rPr>
      <t>(488)-DAPI</t>
    </r>
  </si>
  <si>
    <r>
      <t>FLICKER280_NFKB(555)-</t>
    </r>
    <r>
      <rPr>
        <sz val="11"/>
        <color rgb="FF00B050"/>
        <rFont val="Calibri"/>
        <family val="2"/>
        <scheme val="minor"/>
      </rPr>
      <t>NEUN</t>
    </r>
    <r>
      <rPr>
        <sz val="11"/>
        <color theme="1"/>
        <rFont val="Calibri"/>
        <family val="2"/>
        <scheme val="minor"/>
      </rPr>
      <t>(488)-DAPI</t>
    </r>
  </si>
  <si>
    <r>
      <t>FLICKER281_NFKB(555)-</t>
    </r>
    <r>
      <rPr>
        <sz val="11"/>
        <color rgb="FF00B050"/>
        <rFont val="Calibri"/>
        <family val="2"/>
        <scheme val="minor"/>
      </rPr>
      <t>NEUN</t>
    </r>
    <r>
      <rPr>
        <sz val="11"/>
        <color theme="1"/>
        <rFont val="Calibri"/>
        <family val="2"/>
        <scheme val="minor"/>
      </rPr>
      <t>(488)-DAPI</t>
    </r>
  </si>
  <si>
    <r>
      <t>FLICKER282_NFKB(555)-</t>
    </r>
    <r>
      <rPr>
        <sz val="11"/>
        <color rgb="FF00B050"/>
        <rFont val="Calibri"/>
        <family val="2"/>
        <scheme val="minor"/>
      </rPr>
      <t>NEUN</t>
    </r>
    <r>
      <rPr>
        <sz val="11"/>
        <color theme="1"/>
        <rFont val="Calibri"/>
        <family val="2"/>
        <scheme val="minor"/>
      </rPr>
      <t>(488)-DAPI</t>
    </r>
  </si>
  <si>
    <r>
      <t>FLICKER284_NFKB(555)-</t>
    </r>
    <r>
      <rPr>
        <sz val="11"/>
        <color rgb="FF00B050"/>
        <rFont val="Calibri"/>
        <family val="2"/>
        <scheme val="minor"/>
      </rPr>
      <t>NEUN</t>
    </r>
    <r>
      <rPr>
        <sz val="11"/>
        <color theme="1"/>
        <rFont val="Calibri"/>
        <family val="2"/>
        <scheme val="minor"/>
      </rPr>
      <t>(488)-DAPI</t>
    </r>
  </si>
  <si>
    <r>
      <t>FLICKER265_NFKB(555)-</t>
    </r>
    <r>
      <rPr>
        <sz val="11"/>
        <color rgb="FF00B050"/>
        <rFont val="Calibri"/>
        <family val="2"/>
        <scheme val="minor"/>
      </rPr>
      <t>NEUN</t>
    </r>
    <r>
      <rPr>
        <sz val="11"/>
        <color theme="1"/>
        <rFont val="Calibri"/>
        <family val="2"/>
        <scheme val="minor"/>
      </rPr>
      <t>(488)-DAPI</t>
    </r>
  </si>
  <si>
    <r>
      <t>FLICKER266_NFKB(555)-</t>
    </r>
    <r>
      <rPr>
        <sz val="11"/>
        <color rgb="FF00B050"/>
        <rFont val="Calibri"/>
        <family val="2"/>
        <scheme val="minor"/>
      </rPr>
      <t>NEUN</t>
    </r>
    <r>
      <rPr>
        <sz val="11"/>
        <color theme="1"/>
        <rFont val="Calibri"/>
        <family val="2"/>
        <scheme val="minor"/>
      </rPr>
      <t>(488)-DAPI</t>
    </r>
  </si>
  <si>
    <r>
      <t>FLICKER277_NFKB(555)-</t>
    </r>
    <r>
      <rPr>
        <sz val="11"/>
        <color rgb="FF00B050"/>
        <rFont val="Calibri"/>
        <family val="2"/>
        <scheme val="minor"/>
      </rPr>
      <t>NEUN</t>
    </r>
    <r>
      <rPr>
        <sz val="11"/>
        <color theme="1"/>
        <rFont val="Calibri"/>
        <family val="2"/>
        <scheme val="minor"/>
      </rPr>
      <t>(488)-DAPI</t>
    </r>
  </si>
  <si>
    <r>
      <t>FLICKER283_NFKB(555)-</t>
    </r>
    <r>
      <rPr>
        <sz val="11"/>
        <color rgb="FF00B050"/>
        <rFont val="Calibri"/>
        <family val="2"/>
        <scheme val="minor"/>
      </rPr>
      <t>NEUN</t>
    </r>
    <r>
      <rPr>
        <sz val="11"/>
        <color theme="1"/>
        <rFont val="Calibri"/>
        <family val="2"/>
        <scheme val="minor"/>
      </rPr>
      <t>(488)-DAPI</t>
    </r>
  </si>
  <si>
    <t>Surface Detail</t>
  </si>
  <si>
    <t>Threshold</t>
  </si>
  <si>
    <t>NFkB Reconstruction</t>
  </si>
  <si>
    <t>Only Applies to Pre-Covid Frozen Brain Images**</t>
  </si>
  <si>
    <t>Neuron Reconstruction</t>
  </si>
  <si>
    <t>Rand</t>
  </si>
  <si>
    <t>40Hz</t>
  </si>
  <si>
    <t>20Hz</t>
  </si>
  <si>
    <t>Light</t>
  </si>
  <si>
    <t>Condition</t>
  </si>
  <si>
    <t>Light PLX</t>
  </si>
  <si>
    <t>40Hz PLX</t>
  </si>
  <si>
    <t>Stain</t>
  </si>
  <si>
    <t>IBA1</t>
  </si>
  <si>
    <t>NEUN</t>
  </si>
  <si>
    <t>Subject</t>
  </si>
  <si>
    <t>FLICKER713 - NFKB_555 NEUN_488 DAPI</t>
  </si>
  <si>
    <t>FLICKER715 - NFKB_555 NEUN_488 DAPI</t>
  </si>
  <si>
    <t>FLICKER719 - NFKB_555 NEUN_488 DAPI</t>
  </si>
  <si>
    <t>FLICKER720 - NFKB_555 NEUN_488 DAPI</t>
  </si>
  <si>
    <t>FLICKER721 - NFKB_555 NEUN_488 DAPI</t>
  </si>
  <si>
    <t>FLICKER722 - NFKB_555 NEUN_488 DAPI</t>
  </si>
  <si>
    <t>FLICKER723 - NFKB_555 NEUN_488 DAPI</t>
  </si>
  <si>
    <t>FLICKER701 - NFKB_555 NEUN_488 DAPI</t>
  </si>
  <si>
    <t>FLICKER704 - NFKB_555 NEUN_488 DAPI</t>
  </si>
  <si>
    <t>FLICKER707 - NFKB_555 NEUN_488 DAPI</t>
  </si>
  <si>
    <t>FLICKER711 - NFKB_555 NEUN_488 DAPI</t>
  </si>
  <si>
    <t>Number of Cells</t>
  </si>
  <si>
    <t>Ratio divided by Cell Volume</t>
  </si>
  <si>
    <t>Cell Volume</t>
  </si>
  <si>
    <t>Cell</t>
  </si>
  <si>
    <t>NeuN</t>
  </si>
  <si>
    <t>nfkb colocalized by cell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</si>
</sst>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4" applyNumberFormat="0" applyAlignment="0" applyProtection="0"/>
    <xf numFmtId="0" fontId="12" fillId="9" borderId="5" applyNumberFormat="0" applyAlignment="0" applyProtection="0"/>
    <xf numFmtId="0" fontId="13" fillId="9" borderId="4" applyNumberFormat="0" applyAlignment="0" applyProtection="0"/>
    <xf numFmtId="0" fontId="14" fillId="0" borderId="6" applyNumberFormat="0" applyFill="0" applyAlignment="0" applyProtection="0"/>
    <xf numFmtId="0" fontId="15" fillId="10" borderId="7" applyNumberFormat="0" applyAlignment="0" applyProtection="0"/>
    <xf numFmtId="0" fontId="1" fillId="0" borderId="0" applyNumberFormat="0" applyFill="0" applyBorder="0" applyAlignment="0" applyProtection="0"/>
    <xf numFmtId="0" fontId="3" fillId="11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8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8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8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8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8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7" fillId="0" borderId="0" xfId="0" applyFont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9" borderId="0" xfId="0" applyFill="1"/>
    <xf numFmtId="49" fontId="0" fillId="0" borderId="0" xfId="0" applyNumberFormat="1"/>
    <xf numFmtId="49" fontId="0" fillId="0" borderId="0" xfId="42" applyNumberFormat="1" applyFont="1"/>
    <xf numFmtId="49" fontId="0" fillId="36" borderId="0" xfId="0" applyNumberFormat="1" applyFill="1"/>
    <xf numFmtId="49" fontId="0" fillId="37" borderId="0" xfId="0" applyNumberFormat="1" applyFill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NFkB Colocalization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'Standardized Parameters'!$R$2</c:f>
              <c:strCache>
                <c:ptCount val="1"/>
                <c:pt idx="0">
                  <c:v>NeuN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'Standardized Parameters'!$S$1:$T$1</c:f>
              <c:strCache>
                <c:ptCount val="2"/>
                <c:pt idx="0">
                  <c:v>20Hz</c:v>
                </c:pt>
                <c:pt idx="1">
                  <c:v>40Hz</c:v>
                </c:pt>
              </c:strCache>
            </c:strRef>
          </c:cat>
          <c:val>
            <c:numRef>
              <c:f>'Standardized Parameters'!$S$2:$T$2</c:f>
              <c:numCache>
                <c:formatCode>General</c:formatCode>
                <c:ptCount val="2"/>
                <c:pt idx="0">
                  <c:v>1.852958115139102E-5</c:v>
                </c:pt>
                <c:pt idx="1">
                  <c:v>1.734908897109335E-5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B-469B-BFC8-91081889D33F}"/>
            </c:ext>
          </c:extLst>
        </c:ser>
        <c:ser>
          <c:idx val="1"/>
          <c:order val="1"/>
          <c:tx>
            <c:strRef>
              <c:f>'Standardized Parameters'!$R$3</c:f>
              <c:strCache>
                <c:ptCount val="1"/>
                <c:pt idx="0">
                  <c:v>IBA1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'Standardized Parameters'!$S$1:$T$1</c:f>
              <c:strCache>
                <c:ptCount val="2"/>
                <c:pt idx="0">
                  <c:v>20Hz</c:v>
                </c:pt>
                <c:pt idx="1">
                  <c:v>40Hz</c:v>
                </c:pt>
              </c:strCache>
            </c:strRef>
          </c:cat>
          <c:val>
            <c:numRef>
              <c:f>'Standardized Parameters'!$S$3:$T$3</c:f>
              <c:numCache>
                <c:formatCode>General</c:formatCode>
                <c:ptCount val="2"/>
                <c:pt idx="0">
                  <c:v>2.4735861729389139E-5</c:v>
                </c:pt>
                <c:pt idx="1">
                  <c:v>4.4932255662953701E-5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B-469B-BFC8-91081889D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720847"/>
        <c:axId val="545676399"/>
      </c:barChart>
      <c:catAx>
        <c:axId val="77972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76399"/>
        <c:crosses val="autoZero"/>
        <c:auto val="1"/>
        <c:lblAlgn val="ctr"/>
        <c:lblOffset val="100"/>
        <c:noMultiLvlLbl val="0"/>
      </c:catAx>
      <c:valAx>
        <c:axId val="54567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(Colocalized NFkB Volume/ Total NFkB</a:t>
                </a:r>
                <a:r>
                  <a:rPr lang="en-US" baseline="0"/>
                  <a:t> Volume) / Total Cell Volume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72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Cell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'Standardized Parameters'!$S$31</c:f>
              <c:strCache>
                <c:ptCount val="1"/>
                <c:pt idx="0">
                  <c:v>NeuN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'Standardized Parameters'!$T$30:$U$30</c:f>
              <c:strCache>
                <c:ptCount val="2"/>
                <c:pt idx="0">
                  <c:v>20Hz</c:v>
                </c:pt>
                <c:pt idx="1">
                  <c:v>40Hz</c:v>
                </c:pt>
              </c:strCache>
            </c:strRef>
          </c:cat>
          <c:val>
            <c:numRef>
              <c:f>'Standardized Parameters'!$T$31:$U$31</c:f>
              <c:numCache>
                <c:formatCode>General</c:formatCode>
                <c:ptCount val="2"/>
                <c:pt idx="0">
                  <c:v>72000.425000000003</c:v>
                </c:pt>
                <c:pt idx="1">
                  <c:v>118458.13333333335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A-4BA1-8DFF-FEF8A8EBCB17}"/>
            </c:ext>
          </c:extLst>
        </c:ser>
        <c:ser>
          <c:idx val="1"/>
          <c:order val="1"/>
          <c:tx>
            <c:strRef>
              <c:f>'Standardized Parameters'!$S$32</c:f>
              <c:strCache>
                <c:ptCount val="1"/>
                <c:pt idx="0">
                  <c:v>IBA1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'Standardized Parameters'!$T$30:$U$30</c:f>
              <c:strCache>
                <c:ptCount val="2"/>
                <c:pt idx="0">
                  <c:v>20Hz</c:v>
                </c:pt>
                <c:pt idx="1">
                  <c:v>40Hz</c:v>
                </c:pt>
              </c:strCache>
            </c:strRef>
          </c:cat>
          <c:val>
            <c:numRef>
              <c:f>'Standardized Parameters'!$T$32:$U$32</c:f>
              <c:numCache>
                <c:formatCode>General</c:formatCode>
                <c:ptCount val="2"/>
                <c:pt idx="0">
                  <c:v>11824.273333333333</c:v>
                </c:pt>
                <c:pt idx="1">
                  <c:v>3581.3950000000004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4A-4BA1-8DFF-FEF8A8EBC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069407"/>
        <c:axId val="546849503"/>
      </c:barChart>
      <c:catAx>
        <c:axId val="77606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49503"/>
        <c:crosses val="autoZero"/>
        <c:auto val="1"/>
        <c:lblAlgn val="ctr"/>
        <c:lblOffset val="100"/>
        <c:noMultiLvlLbl val="0"/>
      </c:catAx>
      <c:valAx>
        <c:axId val="54684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(um) per cell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06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279796</xdr:colOff>
      <xdr:row>4</xdr:row>
      <xdr:rowOff>35726</xdr:rowOff>
    </xdr:from>
    <xdr:to>
      <xdr:col>25</xdr:col>
      <xdr:colOff>547687</xdr:colOff>
      <xdr:row>26</xdr:row>
      <xdr:rowOff>130968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B8684-2765-4D51-AEB1-B6B159F12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589358</xdr:colOff>
      <xdr:row>32</xdr:row>
      <xdr:rowOff>158353</xdr:rowOff>
    </xdr:from>
    <xdr:to>
      <xdr:col>24</xdr:col>
      <xdr:colOff>386952</xdr:colOff>
      <xdr:row>47</xdr:row>
      <xdr:rowOff>44053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E4B345-028A-437A-ABFD-E35391651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137E9-F034-45AF-A364-9EE93AB0E4C2}">
  <dimension ref="A1:I15"/>
  <sheetViews>
    <sheetView workbookViewId="0">
      <selection activeCell="A2" sqref="A2"/>
    </sheetView>
  </sheetViews>
  <sheetFormatPr defaultRowHeight="15" x14ac:dyDescent="0.25"/>
  <cols>
    <col min="1" max="1" width="37.140625" bestFit="1" customWidth="1"/>
    <col min="2" max="2" width="18.140625" bestFit="1" customWidth="1"/>
    <col min="3" max="3" width="24" bestFit="1" customWidth="1"/>
    <col min="4" max="4" width="16.28515625" bestFit="1" customWidth="1"/>
    <col min="6" max="6" width="14.85546875" bestFit="1" customWidth="1"/>
    <col min="7" max="7" width="27.42578125" bestFit="1" customWidth="1"/>
    <col min="8" max="8" width="26.85546875" bestFit="1" customWidth="1"/>
    <col min="9" max="9" width="28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7</v>
      </c>
      <c r="G1" t="s">
        <v>4</v>
      </c>
      <c r="H1" t="s">
        <v>5</v>
      </c>
      <c r="I1" t="s">
        <v>6</v>
      </c>
    </row>
    <row r="2" spans="1:9" x14ac:dyDescent="0.25">
      <c r="A2" t="s">
        <v>8</v>
      </c>
      <c r="B2">
        <v>9616.89</v>
      </c>
      <c r="C2">
        <v>6064.53</v>
      </c>
      <c r="D2" s="2">
        <f>C2/B2</f>
        <v>0.63061239132401437</v>
      </c>
      <c r="F2">
        <v>400</v>
      </c>
      <c r="G2">
        <v>400</v>
      </c>
      <c r="I2">
        <v>400</v>
      </c>
    </row>
    <row r="3" spans="1:9" x14ac:dyDescent="0.25">
      <c r="A3" t="s">
        <v>18</v>
      </c>
      <c r="B3">
        <v>55994.1</v>
      </c>
      <c r="C3">
        <v>42624.1</v>
      </c>
      <c r="D3" s="1">
        <f>C3/B3</f>
        <v>0.76122484333170815</v>
      </c>
      <c r="F3">
        <v>700</v>
      </c>
      <c r="G3">
        <v>1200</v>
      </c>
      <c r="H3">
        <v>800</v>
      </c>
    </row>
    <row r="4" spans="1:9" x14ac:dyDescent="0.25">
      <c r="A4" t="s">
        <v>9</v>
      </c>
      <c r="B4">
        <v>5921</v>
      </c>
      <c r="C4">
        <v>536</v>
      </c>
      <c r="D4" s="2">
        <f t="shared" ref="D4:D15" si="0">C4/B4</f>
        <v>9.0525249113325448E-2</v>
      </c>
      <c r="G4">
        <v>1200</v>
      </c>
      <c r="I4">
        <v>0</v>
      </c>
    </row>
    <row r="5" spans="1:9" x14ac:dyDescent="0.25">
      <c r="A5" t="s">
        <v>10</v>
      </c>
      <c r="B5">
        <v>6986</v>
      </c>
      <c r="C5">
        <v>1705</v>
      </c>
      <c r="D5" s="2">
        <f t="shared" si="0"/>
        <v>0.24405954766676211</v>
      </c>
      <c r="F5">
        <v>700</v>
      </c>
      <c r="G5">
        <v>800</v>
      </c>
      <c r="I5">
        <v>400</v>
      </c>
    </row>
    <row r="6" spans="1:9" x14ac:dyDescent="0.25">
      <c r="A6" t="s">
        <v>11</v>
      </c>
      <c r="D6" t="e">
        <f t="shared" si="0"/>
        <v>#DIV/0!</v>
      </c>
    </row>
    <row r="7" spans="1:9" x14ac:dyDescent="0.25">
      <c r="A7" t="s">
        <v>12</v>
      </c>
      <c r="D7" t="e">
        <f t="shared" si="0"/>
        <v>#DIV/0!</v>
      </c>
    </row>
    <row r="8" spans="1:9" x14ac:dyDescent="0.25">
      <c r="A8" t="s">
        <v>19</v>
      </c>
      <c r="B8">
        <v>31973</v>
      </c>
      <c r="C8">
        <v>26833.1</v>
      </c>
      <c r="D8" s="1">
        <f t="shared" si="0"/>
        <v>0.83924248584743377</v>
      </c>
      <c r="F8">
        <v>700</v>
      </c>
      <c r="G8">
        <v>1200</v>
      </c>
      <c r="H8">
        <v>800</v>
      </c>
    </row>
    <row r="9" spans="1:9" x14ac:dyDescent="0.25">
      <c r="A9" t="s">
        <v>13</v>
      </c>
      <c r="B9">
        <v>6342</v>
      </c>
      <c r="C9">
        <v>799</v>
      </c>
      <c r="D9" s="2">
        <f t="shared" si="0"/>
        <v>0.12598549353516242</v>
      </c>
      <c r="F9">
        <v>700</v>
      </c>
      <c r="G9">
        <v>800</v>
      </c>
      <c r="I9">
        <v>400</v>
      </c>
    </row>
    <row r="10" spans="1:9" x14ac:dyDescent="0.25">
      <c r="A10" t="s">
        <v>14</v>
      </c>
      <c r="B10">
        <v>34201.5</v>
      </c>
      <c r="C10">
        <v>9175.1299999999992</v>
      </c>
      <c r="D10" s="2">
        <f t="shared" si="0"/>
        <v>0.26826688887914268</v>
      </c>
      <c r="F10">
        <v>1000</v>
      </c>
      <c r="G10">
        <v>800</v>
      </c>
      <c r="I10">
        <v>400</v>
      </c>
    </row>
    <row r="11" spans="1:9" x14ac:dyDescent="0.25">
      <c r="A11" t="s">
        <v>20</v>
      </c>
      <c r="B11">
        <v>19951.900000000001</v>
      </c>
      <c r="C11">
        <v>16556.8</v>
      </c>
      <c r="D11" s="1">
        <f t="shared" si="0"/>
        <v>0.82983575499075268</v>
      </c>
      <c r="F11">
        <v>700</v>
      </c>
      <c r="G11">
        <v>1200</v>
      </c>
      <c r="H11">
        <v>800</v>
      </c>
    </row>
    <row r="12" spans="1:9" x14ac:dyDescent="0.25">
      <c r="A12" t="s">
        <v>21</v>
      </c>
      <c r="B12">
        <v>59166.9</v>
      </c>
      <c r="C12">
        <v>55756.4</v>
      </c>
      <c r="D12" s="1">
        <f t="shared" si="0"/>
        <v>0.94235797379953989</v>
      </c>
      <c r="F12">
        <v>700</v>
      </c>
      <c r="G12">
        <v>1200</v>
      </c>
      <c r="H12">
        <v>800</v>
      </c>
    </row>
    <row r="13" spans="1:9" x14ac:dyDescent="0.25">
      <c r="A13" t="s">
        <v>15</v>
      </c>
      <c r="D13" t="e">
        <f t="shared" si="0"/>
        <v>#DIV/0!</v>
      </c>
    </row>
    <row r="14" spans="1:9" x14ac:dyDescent="0.25">
      <c r="A14" t="s">
        <v>16</v>
      </c>
      <c r="D14" t="e">
        <f t="shared" si="0"/>
        <v>#DIV/0!</v>
      </c>
    </row>
    <row r="15" spans="1:9" x14ac:dyDescent="0.25">
      <c r="A15" t="s">
        <v>17</v>
      </c>
      <c r="D15" t="e">
        <f t="shared" si="0"/>
        <v>#DIV/0!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84431-EBCD-45E2-96DE-1DAB7B2B3645}">
  <dimension ref="A1:U58"/>
  <sheetViews>
    <sheetView tabSelected="1" zoomScale="80" zoomScaleNormal="80" workbookViewId="0">
      <pane ySplit="1" topLeftCell="A2" activePane="bottomLeft" state="frozen"/>
      <selection pane="bottomLeft" activeCell="T1" sqref="A1:T1"/>
    </sheetView>
  </sheetViews>
  <sheetFormatPr defaultRowHeight="15" x14ac:dyDescent="0.25"/>
  <cols>
    <col min="1" max="1" width="46.28515625" customWidth="1"/>
    <col min="2" max="2" width="18.140625" bestFit="1" customWidth="1"/>
    <col min="3" max="3" width="24" bestFit="1" customWidth="1"/>
    <col min="4" max="4" width="16.28515625" bestFit="1" customWidth="1"/>
    <col min="5" max="5" width="10.42578125" customWidth="1"/>
    <col min="6" max="6" width="8.7109375" customWidth="1"/>
    <col min="7" max="7" width="14.140625" customWidth="1"/>
    <col min="8" max="8" width="14.85546875" bestFit="1" customWidth="1"/>
    <col min="9" max="9" width="27.42578125" bestFit="1" customWidth="1"/>
    <col min="10" max="10" width="26.85546875" bestFit="1" customWidth="1"/>
    <col min="11" max="11" width="28.28515625" bestFit="1" customWidth="1"/>
    <col min="12" max="12" width="18.28515625" customWidth="1"/>
    <col min="13" max="13" width="17.7109375" customWidth="1"/>
    <col min="14" max="14" width="36.28515625" customWidth="1"/>
    <col min="15" max="15" width="49" customWidth="1"/>
    <col min="16" max="16" width="17" customWidth="1"/>
    <col min="19" max="20" width="13" bestFit="1" customWidth="1"/>
  </cols>
  <sheetData>
    <row r="1" spans="1:20" x14ac:dyDescent="0.25">
      <c r="A1" s="17" t="s">
        <v>0</v>
      </c>
      <c r="B1" s="18" t="s">
        <v>1</v>
      </c>
      <c r="C1" s="17" t="s">
        <v>2</v>
      </c>
      <c r="D1" s="17" t="s">
        <v>3</v>
      </c>
      <c r="E1" s="17" t="s">
        <v>63</v>
      </c>
      <c r="F1" s="17" t="s">
        <v>66</v>
      </c>
      <c r="G1" s="17" t="s">
        <v>69</v>
      </c>
      <c r="H1" s="17" t="s">
        <v>7</v>
      </c>
      <c r="I1" s="17" t="s">
        <v>4</v>
      </c>
      <c r="J1" s="17" t="s">
        <v>5</v>
      </c>
      <c r="K1" s="17" t="s">
        <v>6</v>
      </c>
      <c r="L1" s="19" t="s">
        <v>81</v>
      </c>
      <c r="M1" s="20" t="s">
        <v>83</v>
      </c>
      <c r="N1" s="17" t="s">
        <v>82</v>
      </c>
      <c r="O1" s="17" t="s">
        <v>86</v>
      </c>
      <c r="P1" s="17" t="s">
        <v>82</v>
      </c>
      <c r="Q1" s="17"/>
      <c r="R1" s="21" t="s">
        <v>84</v>
      </c>
      <c r="S1" s="22" t="s">
        <v>61</v>
      </c>
      <c r="T1" s="23" t="s">
        <v>60</v>
      </c>
    </row>
    <row r="2" spans="1:20" x14ac:dyDescent="0.25">
      <c r="A2" t="s">
        <v>10</v>
      </c>
      <c r="B2">
        <v>6986.49</v>
      </c>
      <c r="C2">
        <v>1962.63</v>
      </c>
      <c r="D2" s="2">
        <f t="shared" ref="D2:D33" si="0">C2/B2</f>
        <v>0.28091788580531857</v>
      </c>
      <c r="E2" t="s">
        <v>61</v>
      </c>
      <c r="F2" t="s">
        <v>67</v>
      </c>
      <c r="G2" t="str">
        <f t="shared" ref="G2:G33" si="1">MID(A2,8,3)</f>
        <v>270</v>
      </c>
      <c r="L2">
        <v>29</v>
      </c>
      <c r="M2">
        <v>16019.7</v>
      </c>
      <c r="N2">
        <f>D2/M2</f>
        <v>1.7535776937478139E-5</v>
      </c>
      <c r="O2">
        <f>C2/M2</f>
        <v>0.12251353021592165</v>
      </c>
      <c r="P2">
        <v>1.7535776937478139E-5</v>
      </c>
      <c r="R2" s="11" t="s">
        <v>85</v>
      </c>
      <c r="S2">
        <f>AVERAGE(P3,P5,P9,P13)</f>
        <v>1.852958115139102E-5</v>
      </c>
      <c r="T2" s="12">
        <f>AVERAGE(P15,P19,P23,P25,P26,P27)</f>
        <v>1.734908897109335E-5</v>
      </c>
    </row>
    <row r="3" spans="1:20" ht="15.75" thickBot="1" x14ac:dyDescent="0.3">
      <c r="A3" t="s">
        <v>20</v>
      </c>
      <c r="B3">
        <v>19951.900000000001</v>
      </c>
      <c r="C3">
        <v>18976.2</v>
      </c>
      <c r="D3" s="1">
        <f t="shared" si="0"/>
        <v>0.95109738922107667</v>
      </c>
      <c r="E3" t="s">
        <v>61</v>
      </c>
      <c r="F3" t="s">
        <v>68</v>
      </c>
      <c r="G3" t="str">
        <f t="shared" si="1"/>
        <v>270</v>
      </c>
      <c r="L3">
        <v>6617</v>
      </c>
      <c r="M3">
        <v>50136.2</v>
      </c>
      <c r="N3">
        <f t="shared" ref="N3:N57" si="2">D3/M3</f>
        <v>1.8970272761419428E-5</v>
      </c>
      <c r="O3">
        <f t="shared" ref="O3:O57" si="3">C3/M3</f>
        <v>0.37849298510856433</v>
      </c>
      <c r="P3">
        <v>1.8970272761419428E-5</v>
      </c>
      <c r="R3" s="13" t="s">
        <v>67</v>
      </c>
      <c r="S3" s="14">
        <f>AVERAGE(P2,P4,P6,P8,P10,P12)</f>
        <v>2.4735861729389139E-5</v>
      </c>
      <c r="T3" s="15">
        <f>AVERAGE(P14,P16,P18,P20,P22,P24)</f>
        <v>4.4932255662953701E-5</v>
      </c>
    </row>
    <row r="4" spans="1:20" x14ac:dyDescent="0.25">
      <c r="A4" t="s">
        <v>11</v>
      </c>
      <c r="B4">
        <v>10330.200000000001</v>
      </c>
      <c r="C4">
        <v>1115.43</v>
      </c>
      <c r="D4" s="2">
        <f t="shared" si="0"/>
        <v>0.10797758029854214</v>
      </c>
      <c r="E4" t="s">
        <v>61</v>
      </c>
      <c r="F4" t="s">
        <v>67</v>
      </c>
      <c r="G4" t="str">
        <f t="shared" si="1"/>
        <v>271</v>
      </c>
      <c r="L4">
        <v>18</v>
      </c>
      <c r="M4">
        <v>5542.32</v>
      </c>
      <c r="N4">
        <f t="shared" si="2"/>
        <v>1.9482379274120249E-5</v>
      </c>
      <c r="O4">
        <f t="shared" si="3"/>
        <v>0.20125687437751702</v>
      </c>
      <c r="P4">
        <v>1.9482379274120249E-5</v>
      </c>
    </row>
    <row r="5" spans="1:20" x14ac:dyDescent="0.25">
      <c r="A5" t="s">
        <v>21</v>
      </c>
      <c r="B5">
        <v>59166.9</v>
      </c>
      <c r="C5">
        <v>40839.699999999997</v>
      </c>
      <c r="D5" s="1">
        <f t="shared" si="0"/>
        <v>0.69024572860839417</v>
      </c>
      <c r="E5" t="s">
        <v>61</v>
      </c>
      <c r="F5" t="s">
        <v>68</v>
      </c>
      <c r="G5" t="str">
        <f t="shared" si="1"/>
        <v>271</v>
      </c>
      <c r="L5">
        <v>4840</v>
      </c>
      <c r="M5">
        <v>78631.3</v>
      </c>
      <c r="N5">
        <f t="shared" si="2"/>
        <v>8.7782566053008673E-6</v>
      </c>
      <c r="O5">
        <f t="shared" si="3"/>
        <v>0.51938223074017598</v>
      </c>
      <c r="P5">
        <v>8.7782566053008673E-6</v>
      </c>
    </row>
    <row r="6" spans="1:20" x14ac:dyDescent="0.25">
      <c r="A6" t="s">
        <v>12</v>
      </c>
      <c r="B6">
        <v>5665.12</v>
      </c>
      <c r="C6">
        <v>239.73</v>
      </c>
      <c r="D6" s="2">
        <f t="shared" si="0"/>
        <v>4.2316844126867564E-2</v>
      </c>
      <c r="E6" t="s">
        <v>61</v>
      </c>
      <c r="F6" t="s">
        <v>67</v>
      </c>
      <c r="G6" t="str">
        <f t="shared" si="1"/>
        <v>272</v>
      </c>
      <c r="L6">
        <v>21</v>
      </c>
      <c r="M6">
        <v>1953.77</v>
      </c>
      <c r="N6">
        <f t="shared" si="2"/>
        <v>2.1659071501183643E-5</v>
      </c>
      <c r="O6">
        <f t="shared" si="3"/>
        <v>0.12270123914278548</v>
      </c>
      <c r="P6">
        <v>2.1659071501183643E-5</v>
      </c>
    </row>
    <row r="7" spans="1:20" x14ac:dyDescent="0.25">
      <c r="A7" s="3" t="s">
        <v>43</v>
      </c>
      <c r="D7" s="1" t="e">
        <f t="shared" si="0"/>
        <v>#DIV/0!</v>
      </c>
      <c r="E7" t="s">
        <v>61</v>
      </c>
      <c r="G7" t="str">
        <f t="shared" si="1"/>
        <v>272</v>
      </c>
      <c r="M7" s="7"/>
      <c r="O7" t="e">
        <f t="shared" si="3"/>
        <v>#DIV/0!</v>
      </c>
    </row>
    <row r="8" spans="1:20" x14ac:dyDescent="0.25">
      <c r="A8" t="s">
        <v>36</v>
      </c>
      <c r="B8">
        <v>9936.67</v>
      </c>
      <c r="C8">
        <v>1508.92</v>
      </c>
      <c r="D8" s="2">
        <f t="shared" si="0"/>
        <v>0.15185368941506561</v>
      </c>
      <c r="E8" t="s">
        <v>61</v>
      </c>
      <c r="F8" t="s">
        <v>67</v>
      </c>
      <c r="G8" t="str">
        <f t="shared" si="1"/>
        <v>282</v>
      </c>
      <c r="L8">
        <v>33</v>
      </c>
      <c r="M8">
        <v>5582.85</v>
      </c>
      <c r="N8">
        <f t="shared" si="2"/>
        <v>2.7200030345623757E-5</v>
      </c>
      <c r="O8">
        <f t="shared" si="3"/>
        <v>0.27027772553444923</v>
      </c>
      <c r="P8">
        <v>2.7200030345623757E-5</v>
      </c>
    </row>
    <row r="9" spans="1:20" x14ac:dyDescent="0.25">
      <c r="A9" t="s">
        <v>48</v>
      </c>
      <c r="B9">
        <v>14729.1</v>
      </c>
      <c r="C9">
        <v>13398.9</v>
      </c>
      <c r="D9" s="1">
        <f t="shared" si="0"/>
        <v>0.90968898303358647</v>
      </c>
      <c r="E9" t="s">
        <v>61</v>
      </c>
      <c r="F9" t="s">
        <v>68</v>
      </c>
      <c r="G9" t="str">
        <f t="shared" si="1"/>
        <v>282</v>
      </c>
      <c r="L9">
        <v>4326</v>
      </c>
      <c r="M9">
        <v>23114.2</v>
      </c>
      <c r="N9">
        <f t="shared" si="2"/>
        <v>3.9356282416591809E-5</v>
      </c>
      <c r="O9">
        <f t="shared" si="3"/>
        <v>0.57968261934222254</v>
      </c>
      <c r="P9">
        <v>3.9356282416591809E-5</v>
      </c>
    </row>
    <row r="10" spans="1:20" x14ac:dyDescent="0.25">
      <c r="A10" t="s">
        <v>37</v>
      </c>
      <c r="B10">
        <v>45811.1</v>
      </c>
      <c r="C10">
        <v>24526.3</v>
      </c>
      <c r="D10" s="2">
        <f t="shared" si="0"/>
        <v>0.53537898020348784</v>
      </c>
      <c r="E10" t="s">
        <v>61</v>
      </c>
      <c r="F10" t="s">
        <v>67</v>
      </c>
      <c r="G10" t="str">
        <f t="shared" si="1"/>
        <v>283</v>
      </c>
      <c r="L10">
        <v>21</v>
      </c>
      <c r="M10">
        <v>12946.9</v>
      </c>
      <c r="N10">
        <f t="shared" si="2"/>
        <v>4.1351905104966274E-5</v>
      </c>
      <c r="O10">
        <f t="shared" si="3"/>
        <v>1.8943762599541203</v>
      </c>
      <c r="P10">
        <v>4.1351905104966274E-5</v>
      </c>
    </row>
    <row r="11" spans="1:20" x14ac:dyDescent="0.25">
      <c r="A11" s="3" t="s">
        <v>53</v>
      </c>
      <c r="D11" s="1" t="e">
        <f t="shared" si="0"/>
        <v>#DIV/0!</v>
      </c>
      <c r="E11" t="s">
        <v>61</v>
      </c>
      <c r="G11" t="str">
        <f t="shared" si="1"/>
        <v>283</v>
      </c>
      <c r="M11" s="7"/>
      <c r="O11" t="e">
        <f t="shared" si="3"/>
        <v>#DIV/0!</v>
      </c>
    </row>
    <row r="12" spans="1:20" x14ac:dyDescent="0.25">
      <c r="A12" t="s">
        <v>38</v>
      </c>
      <c r="B12">
        <v>18400.8</v>
      </c>
      <c r="C12">
        <v>11266.4</v>
      </c>
      <c r="D12" s="2">
        <f t="shared" si="0"/>
        <v>0.61227772705534544</v>
      </c>
      <c r="E12" t="s">
        <v>61</v>
      </c>
      <c r="F12" t="s">
        <v>67</v>
      </c>
      <c r="G12" t="str">
        <f t="shared" si="1"/>
        <v>284</v>
      </c>
      <c r="L12">
        <v>34</v>
      </c>
      <c r="M12">
        <v>28900.1</v>
      </c>
      <c r="N12">
        <f t="shared" si="2"/>
        <v>2.1186007212962775E-5</v>
      </c>
      <c r="O12">
        <f t="shared" si="3"/>
        <v>0.38983948152428538</v>
      </c>
      <c r="P12">
        <v>2.1186007212962775E-5</v>
      </c>
    </row>
    <row r="13" spans="1:20" x14ac:dyDescent="0.25">
      <c r="A13" t="s">
        <v>49</v>
      </c>
      <c r="B13">
        <v>17786.599999999999</v>
      </c>
      <c r="C13">
        <v>16980.5</v>
      </c>
      <c r="D13" s="1">
        <f t="shared" si="0"/>
        <v>0.95467936536493769</v>
      </c>
      <c r="E13" t="s">
        <v>61</v>
      </c>
      <c r="F13" t="s">
        <v>68</v>
      </c>
      <c r="G13" t="str">
        <f t="shared" si="1"/>
        <v>284</v>
      </c>
      <c r="L13">
        <v>2746</v>
      </c>
      <c r="M13">
        <v>136120</v>
      </c>
      <c r="N13">
        <f t="shared" si="2"/>
        <v>7.0135128222519669E-6</v>
      </c>
      <c r="O13">
        <f t="shared" si="3"/>
        <v>0.12474654716426682</v>
      </c>
      <c r="P13">
        <v>7.0135128222519669E-6</v>
      </c>
    </row>
    <row r="14" spans="1:20" x14ac:dyDescent="0.25">
      <c r="A14" t="s">
        <v>28</v>
      </c>
      <c r="B14">
        <v>3955.36</v>
      </c>
      <c r="C14">
        <v>907.601</v>
      </c>
      <c r="D14" s="2">
        <f t="shared" si="0"/>
        <v>0.22946103515229965</v>
      </c>
      <c r="E14" t="s">
        <v>60</v>
      </c>
      <c r="F14" t="s">
        <v>67</v>
      </c>
      <c r="G14" t="str">
        <f t="shared" si="1"/>
        <v>267</v>
      </c>
      <c r="L14">
        <v>26</v>
      </c>
      <c r="M14">
        <v>3139.8</v>
      </c>
      <c r="N14">
        <f t="shared" si="2"/>
        <v>7.3081417654723117E-5</v>
      </c>
      <c r="O14">
        <f t="shared" si="3"/>
        <v>0.28906331613478564</v>
      </c>
      <c r="P14">
        <v>7.3081417654723117E-5</v>
      </c>
    </row>
    <row r="15" spans="1:20" x14ac:dyDescent="0.25">
      <c r="A15" t="s">
        <v>40</v>
      </c>
      <c r="B15">
        <v>12991.9</v>
      </c>
      <c r="C15">
        <v>12285.5</v>
      </c>
      <c r="D15" s="1">
        <f t="shared" si="0"/>
        <v>0.94562766031142487</v>
      </c>
      <c r="E15" t="s">
        <v>60</v>
      </c>
      <c r="F15" t="s">
        <v>68</v>
      </c>
      <c r="G15" t="str">
        <f t="shared" si="1"/>
        <v>267</v>
      </c>
      <c r="L15">
        <v>4155</v>
      </c>
      <c r="M15">
        <v>44862.2</v>
      </c>
      <c r="N15">
        <f t="shared" si="2"/>
        <v>2.1078495042851774E-5</v>
      </c>
      <c r="O15">
        <f t="shared" si="3"/>
        <v>0.27384969974722595</v>
      </c>
      <c r="P15">
        <v>2.1078495042851774E-5</v>
      </c>
    </row>
    <row r="16" spans="1:20" x14ac:dyDescent="0.25">
      <c r="A16" t="s">
        <v>29</v>
      </c>
      <c r="B16">
        <v>10055.299999999999</v>
      </c>
      <c r="C16">
        <v>1366.61</v>
      </c>
      <c r="D16" s="2">
        <f t="shared" si="0"/>
        <v>0.13590942090240968</v>
      </c>
      <c r="E16" t="s">
        <v>60</v>
      </c>
      <c r="F16" t="s">
        <v>67</v>
      </c>
      <c r="G16" t="str">
        <f t="shared" si="1"/>
        <v>268</v>
      </c>
      <c r="L16">
        <v>25</v>
      </c>
      <c r="M16">
        <v>3143.01</v>
      </c>
      <c r="N16">
        <f t="shared" si="2"/>
        <v>4.3241803526686094E-5</v>
      </c>
      <c r="O16">
        <f t="shared" si="3"/>
        <v>0.43480930700188669</v>
      </c>
      <c r="P16">
        <v>4.3241803526686094E-5</v>
      </c>
    </row>
    <row r="17" spans="1:21" x14ac:dyDescent="0.25">
      <c r="A17" s="3" t="s">
        <v>41</v>
      </c>
      <c r="D17" s="1" t="e">
        <f t="shared" si="0"/>
        <v>#DIV/0!</v>
      </c>
      <c r="E17" t="s">
        <v>60</v>
      </c>
      <c r="G17" t="str">
        <f t="shared" si="1"/>
        <v>268</v>
      </c>
      <c r="M17" s="7"/>
      <c r="O17" t="e">
        <f t="shared" si="3"/>
        <v>#DIV/0!</v>
      </c>
    </row>
    <row r="18" spans="1:21" x14ac:dyDescent="0.25">
      <c r="A18" t="s">
        <v>30</v>
      </c>
      <c r="B18">
        <v>776.34500000000003</v>
      </c>
      <c r="C18">
        <v>45.573300000000003</v>
      </c>
      <c r="D18" s="2">
        <f t="shared" si="0"/>
        <v>5.8702381029052807E-2</v>
      </c>
      <c r="E18" t="s">
        <v>60</v>
      </c>
      <c r="F18" t="s">
        <v>67</v>
      </c>
      <c r="G18" t="str">
        <f t="shared" si="1"/>
        <v>269</v>
      </c>
      <c r="L18">
        <v>31</v>
      </c>
      <c r="M18">
        <v>2277.7199999999998</v>
      </c>
      <c r="N18">
        <f t="shared" si="2"/>
        <v>2.5772430776852649E-5</v>
      </c>
      <c r="O18">
        <f t="shared" si="3"/>
        <v>2.0008297771455668E-2</v>
      </c>
      <c r="P18">
        <v>2.5772430776852649E-5</v>
      </c>
    </row>
    <row r="19" spans="1:21" x14ac:dyDescent="0.25">
      <c r="A19" t="s">
        <v>42</v>
      </c>
      <c r="B19">
        <v>57693.3</v>
      </c>
      <c r="C19">
        <v>56459.8</v>
      </c>
      <c r="D19" s="1">
        <f t="shared" si="0"/>
        <v>0.97861970107447482</v>
      </c>
      <c r="E19" t="s">
        <v>60</v>
      </c>
      <c r="F19" t="s">
        <v>68</v>
      </c>
      <c r="G19" t="str">
        <f t="shared" si="1"/>
        <v>269</v>
      </c>
      <c r="L19">
        <v>3371</v>
      </c>
      <c r="M19">
        <v>107600</v>
      </c>
      <c r="N19">
        <f t="shared" si="2"/>
        <v>9.0949786345211408E-6</v>
      </c>
      <c r="O19">
        <f t="shared" si="3"/>
        <v>0.52471933085501865</v>
      </c>
    </row>
    <row r="20" spans="1:21" x14ac:dyDescent="0.25">
      <c r="A20" t="s">
        <v>17</v>
      </c>
      <c r="B20">
        <v>10318.700000000001</v>
      </c>
      <c r="C20">
        <v>2331.66</v>
      </c>
      <c r="D20" s="2">
        <f t="shared" si="0"/>
        <v>0.22596451103336657</v>
      </c>
      <c r="E20" t="s">
        <v>60</v>
      </c>
      <c r="F20" t="s">
        <v>67</v>
      </c>
      <c r="G20" t="str">
        <f t="shared" si="1"/>
        <v>279</v>
      </c>
      <c r="L20">
        <v>22</v>
      </c>
      <c r="M20">
        <v>4973.51</v>
      </c>
      <c r="N20">
        <f t="shared" si="2"/>
        <v>4.5433609469643485E-5</v>
      </c>
      <c r="O20">
        <f t="shared" si="3"/>
        <v>0.46881578603441026</v>
      </c>
      <c r="P20">
        <v>4.5433609469643485E-5</v>
      </c>
    </row>
    <row r="21" spans="1:21" x14ac:dyDescent="0.25">
      <c r="A21" s="3" t="s">
        <v>45</v>
      </c>
      <c r="D21" s="1" t="e">
        <f t="shared" si="0"/>
        <v>#DIV/0!</v>
      </c>
      <c r="E21" t="s">
        <v>60</v>
      </c>
      <c r="G21" t="str">
        <f t="shared" si="1"/>
        <v>279</v>
      </c>
      <c r="H21">
        <v>700</v>
      </c>
      <c r="I21">
        <v>1200</v>
      </c>
      <c r="J21">
        <v>1200</v>
      </c>
      <c r="M21" s="7"/>
      <c r="O21" t="e">
        <f t="shared" si="3"/>
        <v>#DIV/0!</v>
      </c>
    </row>
    <row r="22" spans="1:21" x14ac:dyDescent="0.25">
      <c r="A22" t="s">
        <v>34</v>
      </c>
      <c r="B22">
        <v>5102.8</v>
      </c>
      <c r="C22">
        <v>301.26299999999998</v>
      </c>
      <c r="D22" s="2">
        <f t="shared" si="0"/>
        <v>5.903876303206082E-2</v>
      </c>
      <c r="E22" t="s">
        <v>60</v>
      </c>
      <c r="F22" t="s">
        <v>67</v>
      </c>
      <c r="G22" t="str">
        <f t="shared" si="1"/>
        <v>280</v>
      </c>
      <c r="L22">
        <v>16</v>
      </c>
      <c r="M22">
        <v>2736.13</v>
      </c>
      <c r="N22">
        <f t="shared" si="2"/>
        <v>2.1577470014970348E-5</v>
      </c>
      <c r="O22">
        <f t="shared" si="3"/>
        <v>0.1101055139923907</v>
      </c>
      <c r="P22">
        <v>2.1577470014970348E-5</v>
      </c>
    </row>
    <row r="23" spans="1:21" x14ac:dyDescent="0.25">
      <c r="A23" t="s">
        <v>46</v>
      </c>
      <c r="B23">
        <v>46432.9</v>
      </c>
      <c r="C23">
        <v>45489.2</v>
      </c>
      <c r="D23" s="1">
        <f t="shared" si="0"/>
        <v>0.97967604866377067</v>
      </c>
      <c r="E23" t="s">
        <v>60</v>
      </c>
      <c r="F23" t="s">
        <v>68</v>
      </c>
      <c r="G23" t="str">
        <f t="shared" si="1"/>
        <v>280</v>
      </c>
      <c r="L23">
        <v>7291</v>
      </c>
      <c r="M23">
        <v>71930.899999999994</v>
      </c>
      <c r="N23">
        <f t="shared" si="2"/>
        <v>1.3619682899334928E-5</v>
      </c>
      <c r="O23">
        <f t="shared" si="3"/>
        <v>0.63240137409652875</v>
      </c>
      <c r="P23">
        <v>1.3619682899334928E-5</v>
      </c>
    </row>
    <row r="24" spans="1:21" x14ac:dyDescent="0.25">
      <c r="A24" t="s">
        <v>35</v>
      </c>
      <c r="B24">
        <v>29508.9</v>
      </c>
      <c r="C24">
        <v>9313.9599999999991</v>
      </c>
      <c r="D24" s="2">
        <f t="shared" si="0"/>
        <v>0.315632232987336</v>
      </c>
      <c r="E24" t="s">
        <v>60</v>
      </c>
      <c r="F24" t="s">
        <v>67</v>
      </c>
      <c r="G24" t="str">
        <f t="shared" si="1"/>
        <v>281</v>
      </c>
      <c r="L24">
        <v>27</v>
      </c>
      <c r="M24">
        <v>5218.2</v>
      </c>
      <c r="N24">
        <f t="shared" si="2"/>
        <v>6.0486802534846504E-5</v>
      </c>
      <c r="O24">
        <f t="shared" si="3"/>
        <v>1.784899007320532</v>
      </c>
      <c r="P24">
        <v>6.0486802534846504E-5</v>
      </c>
    </row>
    <row r="25" spans="1:21" x14ac:dyDescent="0.25">
      <c r="A25" t="s">
        <v>47</v>
      </c>
      <c r="B25">
        <v>37162.400000000001</v>
      </c>
      <c r="C25">
        <v>36877.4</v>
      </c>
      <c r="D25" s="1">
        <f t="shared" si="0"/>
        <v>0.99233095817277683</v>
      </c>
      <c r="E25" t="s">
        <v>60</v>
      </c>
      <c r="F25" t="s">
        <v>68</v>
      </c>
      <c r="G25" t="str">
        <f t="shared" si="1"/>
        <v>281</v>
      </c>
      <c r="I25">
        <v>0</v>
      </c>
      <c r="J25">
        <v>0</v>
      </c>
      <c r="K25">
        <v>0</v>
      </c>
      <c r="L25">
        <v>12986</v>
      </c>
      <c r="M25">
        <v>46476.7</v>
      </c>
      <c r="N25">
        <f t="shared" si="2"/>
        <v>2.1351149246241169E-5</v>
      </c>
      <c r="O25">
        <f t="shared" si="3"/>
        <v>0.79345994874851278</v>
      </c>
    </row>
    <row r="26" spans="1:21" x14ac:dyDescent="0.25">
      <c r="A26" s="6" t="s">
        <v>77</v>
      </c>
      <c r="B26">
        <v>153261</v>
      </c>
      <c r="C26">
        <v>150867</v>
      </c>
      <c r="D26" s="1">
        <f t="shared" si="0"/>
        <v>0.98437958776205292</v>
      </c>
      <c r="E26" t="s">
        <v>60</v>
      </c>
      <c r="F26" t="s">
        <v>68</v>
      </c>
      <c r="G26" t="str">
        <f t="shared" si="1"/>
        <v>701</v>
      </c>
      <c r="H26">
        <v>400</v>
      </c>
      <c r="I26">
        <v>800</v>
      </c>
      <c r="K26">
        <v>400</v>
      </c>
      <c r="L26">
        <v>721</v>
      </c>
      <c r="M26">
        <v>195596</v>
      </c>
      <c r="N26">
        <f t="shared" si="2"/>
        <v>5.032718397932744E-6</v>
      </c>
      <c r="O26">
        <f t="shared" si="3"/>
        <v>0.77131945438557026</v>
      </c>
    </row>
    <row r="27" spans="1:21" x14ac:dyDescent="0.25">
      <c r="A27" s="6" t="s">
        <v>78</v>
      </c>
      <c r="B27">
        <v>185353</v>
      </c>
      <c r="C27">
        <v>184107</v>
      </c>
      <c r="D27" s="1">
        <f t="shared" si="0"/>
        <v>0.993277691755731</v>
      </c>
      <c r="E27" t="s">
        <v>60</v>
      </c>
      <c r="F27" t="s">
        <v>68</v>
      </c>
      <c r="G27" t="str">
        <f t="shared" si="1"/>
        <v>704</v>
      </c>
      <c r="H27">
        <v>700</v>
      </c>
      <c r="I27">
        <v>1200</v>
      </c>
      <c r="J27">
        <v>800</v>
      </c>
      <c r="L27">
        <v>807</v>
      </c>
      <c r="M27">
        <v>244283</v>
      </c>
      <c r="N27">
        <f t="shared" si="2"/>
        <v>4.066094209403565E-6</v>
      </c>
      <c r="O27">
        <f t="shared" si="3"/>
        <v>0.75366275999557886</v>
      </c>
    </row>
    <row r="28" spans="1:21" x14ac:dyDescent="0.25">
      <c r="A28" s="16" t="s">
        <v>70</v>
      </c>
      <c r="B28">
        <v>142570</v>
      </c>
      <c r="C28">
        <v>141741</v>
      </c>
      <c r="D28" s="1">
        <f t="shared" si="0"/>
        <v>0.99418531247808095</v>
      </c>
      <c r="E28" s="5" t="s">
        <v>65</v>
      </c>
      <c r="F28" t="s">
        <v>68</v>
      </c>
      <c r="G28" t="str">
        <f t="shared" si="1"/>
        <v>713</v>
      </c>
      <c r="H28">
        <v>400</v>
      </c>
      <c r="I28">
        <v>800</v>
      </c>
      <c r="M28" s="6"/>
      <c r="O28" t="e">
        <f t="shared" si="3"/>
        <v>#DIV/0!</v>
      </c>
    </row>
    <row r="29" spans="1:21" ht="15.75" thickBot="1" x14ac:dyDescent="0.3">
      <c r="A29" s="16" t="s">
        <v>71</v>
      </c>
      <c r="B29">
        <v>194161</v>
      </c>
      <c r="C29">
        <v>192703</v>
      </c>
      <c r="D29" s="1">
        <f t="shared" si="0"/>
        <v>0.99249076797091074</v>
      </c>
      <c r="E29" s="5" t="s">
        <v>65</v>
      </c>
      <c r="F29" t="s">
        <v>68</v>
      </c>
      <c r="G29" t="str">
        <f t="shared" si="1"/>
        <v>715</v>
      </c>
      <c r="H29">
        <v>400</v>
      </c>
      <c r="I29">
        <v>800</v>
      </c>
      <c r="M29" s="6"/>
      <c r="O29" t="e">
        <f t="shared" si="3"/>
        <v>#DIV/0!</v>
      </c>
    </row>
    <row r="30" spans="1:21" x14ac:dyDescent="0.25">
      <c r="A30" t="s">
        <v>31</v>
      </c>
      <c r="B30">
        <v>2620.0300000000002</v>
      </c>
      <c r="C30">
        <v>217.88200000000001</v>
      </c>
      <c r="D30" s="2">
        <f t="shared" si="0"/>
        <v>8.3160116487215788E-2</v>
      </c>
      <c r="E30" t="s">
        <v>62</v>
      </c>
      <c r="F30" t="s">
        <v>67</v>
      </c>
      <c r="G30" t="str">
        <f t="shared" si="1"/>
        <v>273</v>
      </c>
      <c r="L30">
        <v>22</v>
      </c>
      <c r="M30">
        <v>3975.91</v>
      </c>
      <c r="N30">
        <f t="shared" si="2"/>
        <v>2.0915995705942988E-5</v>
      </c>
      <c r="O30">
        <f t="shared" si="3"/>
        <v>5.4800536229441817E-2</v>
      </c>
      <c r="P30">
        <v>2.0915995705942988E-5</v>
      </c>
      <c r="S30" s="8" t="s">
        <v>84</v>
      </c>
      <c r="T30" s="9" t="s">
        <v>61</v>
      </c>
      <c r="U30" s="10" t="s">
        <v>60</v>
      </c>
    </row>
    <row r="31" spans="1:21" x14ac:dyDescent="0.25">
      <c r="A31" t="s">
        <v>22</v>
      </c>
      <c r="B31">
        <v>45565.4</v>
      </c>
      <c r="C31">
        <v>43180.1</v>
      </c>
      <c r="D31" s="1">
        <f t="shared" si="0"/>
        <v>0.94765106857396175</v>
      </c>
      <c r="E31" t="s">
        <v>62</v>
      </c>
      <c r="F31" t="s">
        <v>68</v>
      </c>
      <c r="G31" t="str">
        <f t="shared" si="1"/>
        <v>273</v>
      </c>
      <c r="L31">
        <v>685</v>
      </c>
      <c r="M31">
        <v>162603</v>
      </c>
      <c r="N31">
        <f t="shared" si="2"/>
        <v>5.8280048250890926E-6</v>
      </c>
      <c r="O31">
        <f t="shared" si="3"/>
        <v>0.26555537105711458</v>
      </c>
      <c r="P31">
        <v>5.8280048250890926E-6</v>
      </c>
      <c r="S31" s="11" t="s">
        <v>85</v>
      </c>
      <c r="T31">
        <f>AVERAGE(M3,M5,M9,M13)</f>
        <v>72000.425000000003</v>
      </c>
      <c r="U31" s="12">
        <f>AVERAGE(M15,M19,M23, M25,M26,M27)</f>
        <v>118458.13333333335</v>
      </c>
    </row>
    <row r="32" spans="1:21" ht="15.75" thickBot="1" x14ac:dyDescent="0.3">
      <c r="A32" t="s">
        <v>32</v>
      </c>
      <c r="B32">
        <v>1997.9</v>
      </c>
      <c r="C32">
        <v>74.000299999999996</v>
      </c>
      <c r="D32" s="2">
        <f t="shared" si="0"/>
        <v>3.7039040993042692E-2</v>
      </c>
      <c r="E32" t="s">
        <v>62</v>
      </c>
      <c r="F32" t="s">
        <v>67</v>
      </c>
      <c r="G32" t="str">
        <f t="shared" si="1"/>
        <v>274</v>
      </c>
      <c r="L32">
        <v>12</v>
      </c>
      <c r="M32">
        <v>2122.14</v>
      </c>
      <c r="N32">
        <f t="shared" si="2"/>
        <v>1.7453627467105232E-5</v>
      </c>
      <c r="O32">
        <f t="shared" si="3"/>
        <v>3.4870602316529539E-2</v>
      </c>
      <c r="P32">
        <v>1.7453627467105232E-5</v>
      </c>
      <c r="S32" s="13" t="s">
        <v>67</v>
      </c>
      <c r="T32" s="14">
        <f>AVERAGE(M2,M4,M6,M8,M10,M12)</f>
        <v>11824.273333333333</v>
      </c>
      <c r="U32" s="15">
        <f>AVERAGE(M14,M16,M18,M20,M22,M24)</f>
        <v>3581.3950000000004</v>
      </c>
    </row>
    <row r="33" spans="1:16" x14ac:dyDescent="0.25">
      <c r="A33" t="s">
        <v>23</v>
      </c>
      <c r="B33">
        <v>5978.29</v>
      </c>
      <c r="C33">
        <v>5708.15</v>
      </c>
      <c r="D33" s="1">
        <f t="shared" si="0"/>
        <v>0.95481316563766561</v>
      </c>
      <c r="E33" t="s">
        <v>62</v>
      </c>
      <c r="F33" t="s">
        <v>68</v>
      </c>
      <c r="G33" t="str">
        <f t="shared" si="1"/>
        <v>274</v>
      </c>
      <c r="H33">
        <v>700</v>
      </c>
      <c r="I33">
        <v>1200</v>
      </c>
      <c r="J33">
        <v>1500</v>
      </c>
      <c r="L33">
        <v>644</v>
      </c>
      <c r="M33">
        <v>89989.2</v>
      </c>
      <c r="N33">
        <f t="shared" si="2"/>
        <v>1.0610308410761132E-5</v>
      </c>
      <c r="O33">
        <f t="shared" si="3"/>
        <v>6.343150066896916E-2</v>
      </c>
      <c r="P33">
        <v>1.0610308410761132E-5</v>
      </c>
    </row>
    <row r="34" spans="1:16" x14ac:dyDescent="0.25">
      <c r="A34" t="s">
        <v>33</v>
      </c>
      <c r="B34">
        <v>6188.76</v>
      </c>
      <c r="C34">
        <v>1022.12</v>
      </c>
      <c r="D34" s="2">
        <f t="shared" ref="D34:D58" si="4">C34/B34</f>
        <v>0.16515747904265152</v>
      </c>
      <c r="E34" t="s">
        <v>62</v>
      </c>
      <c r="F34" t="s">
        <v>67</v>
      </c>
      <c r="G34" t="str">
        <f t="shared" ref="G34:G58" si="5">MID(A34,8,3)</f>
        <v>275</v>
      </c>
      <c r="L34">
        <v>22</v>
      </c>
      <c r="M34">
        <v>4056.34</v>
      </c>
      <c r="N34">
        <f t="shared" si="2"/>
        <v>4.0715886499319955E-5</v>
      </c>
      <c r="O34">
        <f t="shared" si="3"/>
        <v>0.2519808497315314</v>
      </c>
      <c r="P34">
        <v>4.0715886499319955E-5</v>
      </c>
    </row>
    <row r="35" spans="1:16" x14ac:dyDescent="0.25">
      <c r="A35" t="s">
        <v>24</v>
      </c>
      <c r="B35">
        <v>12533.7</v>
      </c>
      <c r="C35">
        <v>11549.5</v>
      </c>
      <c r="D35" s="1">
        <f t="shared" si="4"/>
        <v>0.92147570150873237</v>
      </c>
      <c r="E35" t="s">
        <v>62</v>
      </c>
      <c r="F35" t="s">
        <v>68</v>
      </c>
      <c r="G35" t="str">
        <f t="shared" si="5"/>
        <v>275</v>
      </c>
      <c r="L35">
        <v>526</v>
      </c>
      <c r="M35">
        <v>135759</v>
      </c>
      <c r="N35">
        <f t="shared" si="2"/>
        <v>6.7875846279711278E-6</v>
      </c>
      <c r="O35">
        <f t="shared" si="3"/>
        <v>8.507354945160174E-2</v>
      </c>
      <c r="P35">
        <v>6.7875846279711278E-6</v>
      </c>
    </row>
    <row r="36" spans="1:16" x14ac:dyDescent="0.25">
      <c r="A36" t="s">
        <v>25</v>
      </c>
      <c r="B36">
        <v>10889.4</v>
      </c>
      <c r="C36">
        <v>289.82400000000001</v>
      </c>
      <c r="D36" s="2">
        <f t="shared" si="4"/>
        <v>2.6615240509118961E-2</v>
      </c>
      <c r="E36" t="s">
        <v>62</v>
      </c>
      <c r="F36" t="s">
        <v>67</v>
      </c>
      <c r="G36" t="str">
        <f t="shared" si="5"/>
        <v>285</v>
      </c>
      <c r="L36">
        <v>12</v>
      </c>
      <c r="M36">
        <v>2552.7600000000002</v>
      </c>
      <c r="N36">
        <f t="shared" si="2"/>
        <v>1.042606453764512E-5</v>
      </c>
      <c r="O36">
        <f t="shared" si="3"/>
        <v>0.11353358717623278</v>
      </c>
      <c r="P36">
        <v>1.042606453764512E-5</v>
      </c>
    </row>
    <row r="37" spans="1:16" x14ac:dyDescent="0.25">
      <c r="A37" t="s">
        <v>26</v>
      </c>
      <c r="B37">
        <v>35960.400000000001</v>
      </c>
      <c r="C37">
        <v>32300.7</v>
      </c>
      <c r="D37" s="1">
        <f t="shared" si="4"/>
        <v>0.89822971935796037</v>
      </c>
      <c r="E37" t="s">
        <v>62</v>
      </c>
      <c r="F37" t="s">
        <v>68</v>
      </c>
      <c r="G37" t="str">
        <f t="shared" si="5"/>
        <v>285</v>
      </c>
      <c r="L37">
        <v>824</v>
      </c>
      <c r="M37">
        <v>93439.8</v>
      </c>
      <c r="N37">
        <f t="shared" si="2"/>
        <v>9.6129242502441187E-6</v>
      </c>
      <c r="O37">
        <f t="shared" si="3"/>
        <v>0.3456846012084786</v>
      </c>
      <c r="P37">
        <v>9.6129242502441187E-6</v>
      </c>
    </row>
    <row r="38" spans="1:16" x14ac:dyDescent="0.25">
      <c r="A38" t="s">
        <v>39</v>
      </c>
      <c r="B38">
        <v>11802.3</v>
      </c>
      <c r="C38">
        <v>1733.73</v>
      </c>
      <c r="D38" s="2">
        <f t="shared" si="4"/>
        <v>0.14689763859586691</v>
      </c>
      <c r="E38" t="s">
        <v>62</v>
      </c>
      <c r="F38" t="s">
        <v>67</v>
      </c>
      <c r="G38" t="str">
        <f t="shared" si="5"/>
        <v>286</v>
      </c>
      <c r="L38">
        <v>25</v>
      </c>
      <c r="M38">
        <v>4138.8500000000004</v>
      </c>
      <c r="N38">
        <f t="shared" si="2"/>
        <v>3.5492380394521883E-5</v>
      </c>
      <c r="O38">
        <f t="shared" si="3"/>
        <v>0.41889172113026563</v>
      </c>
      <c r="P38">
        <v>3.5492380394521883E-5</v>
      </c>
    </row>
    <row r="39" spans="1:16" x14ac:dyDescent="0.25">
      <c r="A39" t="s">
        <v>27</v>
      </c>
      <c r="B39">
        <v>18205.400000000001</v>
      </c>
      <c r="C39">
        <v>14776.9</v>
      </c>
      <c r="D39" s="1">
        <f t="shared" si="4"/>
        <v>0.81167675524844274</v>
      </c>
      <c r="E39" t="s">
        <v>62</v>
      </c>
      <c r="F39" t="s">
        <v>68</v>
      </c>
      <c r="G39" t="str">
        <f t="shared" si="5"/>
        <v>286</v>
      </c>
      <c r="L39">
        <v>668</v>
      </c>
      <c r="M39">
        <v>52770.400000000001</v>
      </c>
      <c r="N39">
        <f t="shared" si="2"/>
        <v>1.538128866274356E-5</v>
      </c>
      <c r="O39">
        <f t="shared" si="3"/>
        <v>0.28002251262071159</v>
      </c>
      <c r="P39">
        <v>1.538128866274356E-5</v>
      </c>
    </row>
    <row r="40" spans="1:16" x14ac:dyDescent="0.25">
      <c r="A40" t="s">
        <v>72</v>
      </c>
      <c r="B40">
        <v>154829</v>
      </c>
      <c r="C40">
        <v>153486</v>
      </c>
      <c r="D40" s="1">
        <f t="shared" si="4"/>
        <v>0.99132591439588191</v>
      </c>
      <c r="E40" t="s">
        <v>62</v>
      </c>
      <c r="F40" t="s">
        <v>68</v>
      </c>
      <c r="G40" t="str">
        <f t="shared" si="5"/>
        <v>719</v>
      </c>
      <c r="H40">
        <v>700</v>
      </c>
      <c r="I40">
        <v>1200</v>
      </c>
      <c r="J40">
        <v>800</v>
      </c>
      <c r="L40">
        <v>548</v>
      </c>
      <c r="M40">
        <v>61273.5</v>
      </c>
      <c r="N40">
        <f t="shared" si="2"/>
        <v>1.6178705548008225E-5</v>
      </c>
      <c r="O40">
        <f t="shared" si="3"/>
        <v>2.5049328012925653</v>
      </c>
      <c r="P40">
        <v>1.538128866274356E-5</v>
      </c>
    </row>
    <row r="41" spans="1:16" x14ac:dyDescent="0.25">
      <c r="A41" t="s">
        <v>73</v>
      </c>
      <c r="B41">
        <v>157272</v>
      </c>
      <c r="C41">
        <v>155638</v>
      </c>
      <c r="D41" s="1">
        <f t="shared" si="4"/>
        <v>0.98961035657968366</v>
      </c>
      <c r="E41" t="s">
        <v>62</v>
      </c>
      <c r="F41" t="s">
        <v>68</v>
      </c>
      <c r="G41" t="str">
        <f t="shared" si="5"/>
        <v>720</v>
      </c>
      <c r="H41">
        <v>400</v>
      </c>
      <c r="I41">
        <v>800</v>
      </c>
      <c r="K41">
        <v>400</v>
      </c>
      <c r="L41">
        <v>457</v>
      </c>
      <c r="M41">
        <v>66773</v>
      </c>
      <c r="N41">
        <f t="shared" si="2"/>
        <v>1.4820516624678893E-5</v>
      </c>
      <c r="O41">
        <f t="shared" si="3"/>
        <v>2.3308522905964986</v>
      </c>
      <c r="P41">
        <v>1.538128866274356E-5</v>
      </c>
    </row>
    <row r="42" spans="1:16" x14ac:dyDescent="0.25">
      <c r="A42" s="6" t="s">
        <v>74</v>
      </c>
      <c r="B42">
        <v>141567</v>
      </c>
      <c r="C42">
        <v>139894</v>
      </c>
      <c r="D42" s="1">
        <f t="shared" si="4"/>
        <v>0.98818227411755566</v>
      </c>
      <c r="E42" t="s">
        <v>62</v>
      </c>
      <c r="F42" t="s">
        <v>68</v>
      </c>
      <c r="G42" t="str">
        <f t="shared" si="5"/>
        <v>721</v>
      </c>
      <c r="H42">
        <v>400</v>
      </c>
      <c r="I42">
        <v>800</v>
      </c>
      <c r="K42">
        <v>400</v>
      </c>
      <c r="M42" s="6"/>
      <c r="N42" t="e">
        <f t="shared" si="2"/>
        <v>#DIV/0!</v>
      </c>
    </row>
    <row r="43" spans="1:16" x14ac:dyDescent="0.25">
      <c r="A43" s="6" t="s">
        <v>75</v>
      </c>
      <c r="B43">
        <v>128765</v>
      </c>
      <c r="C43">
        <v>126090</v>
      </c>
      <c r="D43" s="1">
        <f t="shared" si="4"/>
        <v>0.97922572127519125</v>
      </c>
      <c r="E43" t="s">
        <v>62</v>
      </c>
      <c r="F43" t="s">
        <v>68</v>
      </c>
      <c r="G43" t="str">
        <f t="shared" si="5"/>
        <v>722</v>
      </c>
      <c r="H43">
        <v>700</v>
      </c>
      <c r="I43">
        <v>1200</v>
      </c>
      <c r="J43">
        <v>1500</v>
      </c>
      <c r="M43" s="6"/>
      <c r="N43" t="e">
        <f t="shared" si="2"/>
        <v>#DIV/0!</v>
      </c>
    </row>
    <row r="44" spans="1:16" x14ac:dyDescent="0.25">
      <c r="A44" s="6" t="s">
        <v>76</v>
      </c>
      <c r="B44">
        <v>132684</v>
      </c>
      <c r="C44">
        <v>132167</v>
      </c>
      <c r="D44" s="1">
        <f t="shared" si="4"/>
        <v>0.99610352416267223</v>
      </c>
      <c r="E44" t="s">
        <v>62</v>
      </c>
      <c r="F44" t="s">
        <v>68</v>
      </c>
      <c r="G44" t="str">
        <f t="shared" si="5"/>
        <v>723</v>
      </c>
      <c r="H44">
        <v>700</v>
      </c>
      <c r="I44">
        <v>1200</v>
      </c>
      <c r="J44">
        <v>1500</v>
      </c>
      <c r="M44" s="6"/>
      <c r="N44" t="e">
        <f t="shared" si="2"/>
        <v>#DIV/0!</v>
      </c>
    </row>
    <row r="45" spans="1:16" x14ac:dyDescent="0.25">
      <c r="A45" s="16" t="s">
        <v>79</v>
      </c>
      <c r="B45">
        <v>122212</v>
      </c>
      <c r="C45">
        <v>121274</v>
      </c>
      <c r="D45" s="1">
        <f t="shared" si="4"/>
        <v>0.99232481262069194</v>
      </c>
      <c r="E45" s="5" t="s">
        <v>64</v>
      </c>
      <c r="F45" t="s">
        <v>68</v>
      </c>
      <c r="G45" t="str">
        <f t="shared" si="5"/>
        <v>707</v>
      </c>
      <c r="H45">
        <v>400</v>
      </c>
      <c r="I45">
        <v>800</v>
      </c>
      <c r="K45">
        <v>400</v>
      </c>
      <c r="M45" s="6"/>
      <c r="O45" t="e">
        <f t="shared" si="3"/>
        <v>#DIV/0!</v>
      </c>
    </row>
    <row r="46" spans="1:16" x14ac:dyDescent="0.25">
      <c r="A46" s="16" t="s">
        <v>80</v>
      </c>
      <c r="B46">
        <v>246285</v>
      </c>
      <c r="C46">
        <v>243494</v>
      </c>
      <c r="D46" s="1">
        <f t="shared" si="4"/>
        <v>0.98866760054408509</v>
      </c>
      <c r="E46" s="5" t="s">
        <v>64</v>
      </c>
      <c r="F46" t="s">
        <v>68</v>
      </c>
      <c r="G46" t="str">
        <f t="shared" si="5"/>
        <v>711</v>
      </c>
      <c r="H46">
        <v>400</v>
      </c>
      <c r="I46">
        <v>800</v>
      </c>
      <c r="K46">
        <v>400</v>
      </c>
      <c r="M46" s="6"/>
      <c r="O46" t="e">
        <f t="shared" si="3"/>
        <v>#DIV/0!</v>
      </c>
    </row>
    <row r="47" spans="1:16" x14ac:dyDescent="0.25">
      <c r="A47" t="s">
        <v>8</v>
      </c>
      <c r="B47">
        <v>9616.89</v>
      </c>
      <c r="C47">
        <v>4563.34</v>
      </c>
      <c r="D47" s="2">
        <f t="shared" si="4"/>
        <v>0.47451307023372424</v>
      </c>
      <c r="E47" s="7" t="s">
        <v>59</v>
      </c>
      <c r="F47" t="s">
        <v>67</v>
      </c>
      <c r="G47" t="str">
        <f t="shared" si="5"/>
        <v>264</v>
      </c>
      <c r="H47">
        <v>400</v>
      </c>
      <c r="I47">
        <v>800</v>
      </c>
      <c r="L47">
        <v>36</v>
      </c>
      <c r="M47">
        <v>21790.5</v>
      </c>
      <c r="N47">
        <f t="shared" si="2"/>
        <v>2.1776144202001986E-5</v>
      </c>
      <c r="O47">
        <f t="shared" si="3"/>
        <v>0.20941878341479087</v>
      </c>
    </row>
    <row r="48" spans="1:16" x14ac:dyDescent="0.25">
      <c r="A48" t="s">
        <v>18</v>
      </c>
      <c r="B48">
        <v>55994.1</v>
      </c>
      <c r="C48">
        <v>51011.4</v>
      </c>
      <c r="D48" s="1">
        <f t="shared" si="4"/>
        <v>0.91101383895803312</v>
      </c>
      <c r="E48" s="7" t="s">
        <v>59</v>
      </c>
      <c r="F48" t="s">
        <v>68</v>
      </c>
      <c r="G48" t="str">
        <f t="shared" si="5"/>
        <v>264</v>
      </c>
      <c r="H48">
        <v>400</v>
      </c>
      <c r="I48">
        <v>800</v>
      </c>
      <c r="L48">
        <v>1697</v>
      </c>
      <c r="M48">
        <v>76309.5</v>
      </c>
      <c r="N48">
        <f t="shared" si="2"/>
        <v>1.1938406606753197E-5</v>
      </c>
      <c r="O48">
        <f t="shared" si="3"/>
        <v>0.66848033337919921</v>
      </c>
    </row>
    <row r="49" spans="1:15" x14ac:dyDescent="0.25">
      <c r="A49" s="16" t="s">
        <v>13</v>
      </c>
      <c r="B49">
        <v>6342.23</v>
      </c>
      <c r="C49">
        <v>902.44200000000001</v>
      </c>
      <c r="D49" s="2">
        <f t="shared" si="4"/>
        <v>0.14229096075039854</v>
      </c>
      <c r="E49" s="7" t="s">
        <v>59</v>
      </c>
      <c r="F49" t="s">
        <v>67</v>
      </c>
      <c r="G49" t="str">
        <f t="shared" si="5"/>
        <v>265</v>
      </c>
      <c r="H49">
        <v>400</v>
      </c>
      <c r="I49">
        <v>800</v>
      </c>
      <c r="L49">
        <v>21</v>
      </c>
      <c r="M49">
        <v>9812.8799999999992</v>
      </c>
      <c r="N49">
        <f t="shared" si="2"/>
        <v>1.4500428085373361E-5</v>
      </c>
      <c r="O49">
        <f t="shared" si="3"/>
        <v>9.1965050015897484E-2</v>
      </c>
    </row>
    <row r="50" spans="1:15" x14ac:dyDescent="0.25">
      <c r="A50" s="3" t="s">
        <v>50</v>
      </c>
      <c r="D50" s="1" t="e">
        <f t="shared" si="4"/>
        <v>#DIV/0!</v>
      </c>
      <c r="E50" s="7" t="s">
        <v>59</v>
      </c>
      <c r="G50" t="str">
        <f t="shared" si="5"/>
        <v>265</v>
      </c>
      <c r="M50" s="7"/>
      <c r="O50" t="e">
        <f t="shared" si="3"/>
        <v>#DIV/0!</v>
      </c>
    </row>
    <row r="51" spans="1:15" x14ac:dyDescent="0.25">
      <c r="A51" s="16" t="s">
        <v>14</v>
      </c>
      <c r="B51">
        <v>17511.099999999999</v>
      </c>
      <c r="C51">
        <v>4054.73</v>
      </c>
      <c r="D51" s="2">
        <f t="shared" si="4"/>
        <v>0.2315519870253725</v>
      </c>
      <c r="E51" s="7" t="s">
        <v>59</v>
      </c>
      <c r="F51" t="s">
        <v>67</v>
      </c>
      <c r="G51" t="str">
        <f t="shared" si="5"/>
        <v>266</v>
      </c>
      <c r="L51">
        <v>26</v>
      </c>
      <c r="M51">
        <v>16340.9</v>
      </c>
      <c r="N51">
        <f t="shared" si="2"/>
        <v>1.4170087756817097E-5</v>
      </c>
      <c r="O51">
        <f t="shared" si="3"/>
        <v>0.24813382371839984</v>
      </c>
    </row>
    <row r="52" spans="1:15" x14ac:dyDescent="0.25">
      <c r="A52" s="3" t="s">
        <v>51</v>
      </c>
      <c r="D52" s="1" t="e">
        <f t="shared" si="4"/>
        <v>#DIV/0!</v>
      </c>
      <c r="E52" s="7" t="s">
        <v>59</v>
      </c>
      <c r="G52" t="str">
        <f t="shared" si="5"/>
        <v>266</v>
      </c>
      <c r="M52" s="7"/>
      <c r="O52" t="e">
        <f t="shared" si="3"/>
        <v>#DIV/0!</v>
      </c>
    </row>
    <row r="53" spans="1:15" x14ac:dyDescent="0.25">
      <c r="A53" t="s">
        <v>9</v>
      </c>
      <c r="B53">
        <v>5921.06</v>
      </c>
      <c r="C53">
        <v>1177.3499999999999</v>
      </c>
      <c r="D53" s="2">
        <f t="shared" si="4"/>
        <v>0.19884108588664864</v>
      </c>
      <c r="E53" s="7" t="s">
        <v>59</v>
      </c>
      <c r="F53" t="s">
        <v>67</v>
      </c>
      <c r="G53" t="str">
        <f t="shared" si="5"/>
        <v>276</v>
      </c>
      <c r="L53">
        <v>66</v>
      </c>
      <c r="M53">
        <v>10104.9</v>
      </c>
      <c r="N53">
        <f t="shared" si="2"/>
        <v>1.9677689624503819E-5</v>
      </c>
      <c r="O53">
        <f t="shared" si="3"/>
        <v>0.11651278092806459</v>
      </c>
    </row>
    <row r="54" spans="1:15" x14ac:dyDescent="0.25">
      <c r="A54" t="s">
        <v>19</v>
      </c>
      <c r="B54">
        <v>73279.899999999994</v>
      </c>
      <c r="C54">
        <v>72382</v>
      </c>
      <c r="D54" s="1">
        <f t="shared" si="4"/>
        <v>0.98774698109577119</v>
      </c>
      <c r="E54" s="7" t="s">
        <v>59</v>
      </c>
      <c r="F54" t="s">
        <v>68</v>
      </c>
      <c r="G54" t="str">
        <f t="shared" si="5"/>
        <v>276</v>
      </c>
      <c r="L54">
        <v>7448</v>
      </c>
      <c r="M54">
        <v>91996.4</v>
      </c>
      <c r="N54">
        <f t="shared" si="2"/>
        <v>1.0736800364968317E-5</v>
      </c>
      <c r="O54">
        <f t="shared" si="3"/>
        <v>0.78679165706484167</v>
      </c>
    </row>
    <row r="55" spans="1:15" x14ac:dyDescent="0.25">
      <c r="A55" t="s">
        <v>15</v>
      </c>
      <c r="B55">
        <v>2940.15</v>
      </c>
      <c r="C55">
        <v>484.34300000000002</v>
      </c>
      <c r="D55" s="2">
        <f t="shared" si="4"/>
        <v>0.1647341122051596</v>
      </c>
      <c r="E55" s="7" t="s">
        <v>59</v>
      </c>
      <c r="F55" t="s">
        <v>67</v>
      </c>
      <c r="G55" t="str">
        <f t="shared" si="5"/>
        <v>277</v>
      </c>
      <c r="L55">
        <v>26</v>
      </c>
      <c r="M55">
        <v>2805.76</v>
      </c>
      <c r="N55">
        <f t="shared" si="2"/>
        <v>5.8712830821296041E-5</v>
      </c>
      <c r="O55">
        <f t="shared" si="3"/>
        <v>0.17262452953923357</v>
      </c>
    </row>
    <row r="56" spans="1:15" x14ac:dyDescent="0.25">
      <c r="A56" s="3" t="s">
        <v>52</v>
      </c>
      <c r="D56" s="1" t="e">
        <f t="shared" si="4"/>
        <v>#DIV/0!</v>
      </c>
      <c r="E56" s="7" t="s">
        <v>59</v>
      </c>
      <c r="G56" t="str">
        <f t="shared" si="5"/>
        <v>277</v>
      </c>
      <c r="M56" s="7"/>
      <c r="O56" t="e">
        <f t="shared" si="3"/>
        <v>#DIV/0!</v>
      </c>
    </row>
    <row r="57" spans="1:15" x14ac:dyDescent="0.25">
      <c r="A57" t="s">
        <v>16</v>
      </c>
      <c r="B57">
        <v>18661.8</v>
      </c>
      <c r="C57">
        <v>2233.2600000000002</v>
      </c>
      <c r="D57" s="2">
        <f t="shared" si="4"/>
        <v>0.11967012828344534</v>
      </c>
      <c r="E57" s="7" t="s">
        <v>59</v>
      </c>
      <c r="F57" t="s">
        <v>67</v>
      </c>
      <c r="G57" t="str">
        <f t="shared" si="5"/>
        <v>278</v>
      </c>
      <c r="H57">
        <v>700</v>
      </c>
      <c r="I57">
        <v>1200</v>
      </c>
      <c r="J57">
        <v>1200</v>
      </c>
      <c r="L57">
        <v>25</v>
      </c>
      <c r="M57">
        <v>6704.33</v>
      </c>
      <c r="N57">
        <f t="shared" si="2"/>
        <v>1.7849677489539646E-5</v>
      </c>
      <c r="O57">
        <f t="shared" si="3"/>
        <v>0.333107111374291</v>
      </c>
    </row>
    <row r="58" spans="1:15" x14ac:dyDescent="0.25">
      <c r="A58" s="3" t="s">
        <v>44</v>
      </c>
      <c r="D58" s="1" t="e">
        <f t="shared" si="4"/>
        <v>#DIV/0!</v>
      </c>
      <c r="E58" s="7" t="s">
        <v>59</v>
      </c>
      <c r="G58" t="str">
        <f t="shared" si="5"/>
        <v>278</v>
      </c>
      <c r="M58" s="7"/>
    </row>
  </sheetData>
  <sortState xmlns:xlrd2="http://schemas.microsoft.com/office/spreadsheetml/2017/richdata2" ref="A2:K59">
    <sortCondition ref="E1:E59"/>
  </sortState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29B-8CF8-485E-AB80-242F5C72411D}">
  <dimension ref="A1:B8"/>
  <sheetViews>
    <sheetView workbookViewId="0">
      <selection activeCell="E31" sqref="E31"/>
    </sheetView>
  </sheetViews>
  <sheetFormatPr defaultRowHeight="15" x14ac:dyDescent="0.25"/>
  <cols>
    <col min="1" max="1" width="23.28515625" bestFit="1" customWidth="1"/>
  </cols>
  <sheetData>
    <row r="1" spans="1:2" x14ac:dyDescent="0.25">
      <c r="A1" t="s">
        <v>57</v>
      </c>
    </row>
    <row r="2" spans="1:2" x14ac:dyDescent="0.25">
      <c r="A2" s="4" t="s">
        <v>58</v>
      </c>
    </row>
    <row r="3" spans="1:2" x14ac:dyDescent="0.25">
      <c r="A3" t="s">
        <v>54</v>
      </c>
      <c r="B3">
        <v>0.2</v>
      </c>
    </row>
    <row r="4" spans="1:2" x14ac:dyDescent="0.25">
      <c r="A4" t="s">
        <v>55</v>
      </c>
      <c r="B4">
        <v>500</v>
      </c>
    </row>
    <row r="6" spans="1:2" x14ac:dyDescent="0.25">
      <c r="A6" s="4" t="s">
        <v>56</v>
      </c>
    </row>
    <row r="7" spans="1:2" x14ac:dyDescent="0.25">
      <c r="A7" t="s">
        <v>54</v>
      </c>
      <c r="B7">
        <v>0.2</v>
      </c>
    </row>
    <row r="8" spans="1:2" x14ac:dyDescent="0.25">
      <c r="A8" t="s">
        <v>55</v>
      </c>
      <c r="B8">
        <v>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Unstandardized Parameters</vt:lpstr>
      <vt:lpstr>Standardized Parameters</vt:lpstr>
      <vt:lpstr>Surface Settings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He, Chris</dc:creator>
  <cp:lastModifiedBy>Ashley</cp:lastModifiedBy>
  <dcterms:created xsi:type="dcterms:W3CDTF">2022-03-29T03:37:33Z</dcterms:created>
  <dcterms:modified xsi:type="dcterms:W3CDTF">2023-03-30T22:08:12Z</dcterms:modified>
</cp:coreProperties>
</file>