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cel\"/>
    </mc:Choice>
  </mc:AlternateContent>
  <xr:revisionPtr revIDLastSave="0" documentId="13_ncr:1_{29070587-7C3D-48E0-AA75-4A00FE17E7FA}" xr6:coauthVersionLast="47" xr6:coauthVersionMax="47" xr10:uidLastSave="{00000000-0000-0000-0000-000000000000}"/>
  <bookViews>
    <workbookView xWindow="-108" yWindow="-108" windowWidth="23256" windowHeight="13176" activeTab="3" xr2:uid="{26D4546B-D2A1-4444-8EAF-A6228F96F0C1}"/>
  </bookViews>
  <sheets>
    <sheet name="Concepts" sheetId="2" r:id="rId1"/>
    <sheet name="Data" sheetId="1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4" l="1" a="1"/>
  <c r="B55" i="4" s="1"/>
  <c r="B56" i="4" a="1"/>
  <c r="B56" i="4" s="1"/>
  <c r="B4" i="4" a="1"/>
  <c r="B4" i="4" s="1"/>
  <c r="B5" i="4" a="1"/>
  <c r="B5" i="4" s="1"/>
  <c r="D4" i="3"/>
  <c r="D5" i="3"/>
  <c r="D6" i="3"/>
  <c r="D7" i="3"/>
  <c r="D8" i="3"/>
  <c r="D9" i="3"/>
  <c r="D10" i="3"/>
  <c r="D11" i="3"/>
  <c r="D12" i="3"/>
  <c r="D13" i="3"/>
  <c r="C4" i="3"/>
  <c r="C5" i="3"/>
  <c r="C6" i="3"/>
  <c r="C7" i="3"/>
  <c r="C8" i="3"/>
  <c r="C9" i="3"/>
  <c r="C10" i="3"/>
  <c r="C11" i="3"/>
  <c r="C12" i="3"/>
  <c r="C13" i="3"/>
  <c r="B5" i="3"/>
  <c r="B6" i="3"/>
  <c r="B7" i="3"/>
  <c r="B8" i="3"/>
  <c r="B9" i="3"/>
  <c r="B10" i="3"/>
  <c r="B11" i="3"/>
  <c r="B12" i="3"/>
  <c r="B13" i="3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<sst xmlns="http://schemas.openxmlformats.org/spreadsheetml/2006/main" count="2402" uniqueCount="774">
  <si>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</si>
  <si>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</si>
  <si>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</si>
  <si>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</si>
  <si>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</si>
  <si>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</si>
  <si>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</si>
  <si>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</si>
  <si>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</si>
  <si>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</si>
  <si>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</si>
  <si>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</si>
  <si>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</si>
  <si>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</si>
  <si>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</si>
  <si>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</si>
  <si>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</si>
  <si>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</si>
  <si>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</si>
  <si>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</si>
  <si>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</si>
  <si>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</si>
  <si>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</si>
  <si>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</si>
  <si>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</si>
  <si>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</si>
  <si>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</si>
  <si>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</si>
  <si>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</si>
  <si>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</si>
  <si>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</si>
  <si>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</si>
  <si>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</si>
  <si>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</si>
  <si>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</si>
  <si>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</si>
  <si>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</si>
  <si>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</si>
  <si>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</si>
  <si>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</si>
  <si>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</si>
  <si>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</si>
  <si>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</si>
  <si>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</si>
  <si>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</si>
  <si>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</si>
  <si>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</si>
  <si>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</si>
  <si>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</si>
  <si>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</si>
  <si>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</si>
  <si>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</si>
  <si>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</si>
  <si>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</si>
  <si>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</si>
  <si>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</si>
  <si>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</si>
  <si>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</si>
  <si>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</si>
  <si>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</si>
  <si>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</si>
  <si>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</si>
  <si>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</si>
  <si>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</si>
  <si>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</si>
  <si>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</si>
  <si>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</si>
  <si>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</si>
  <si>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</si>
  <si>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</si>
  <si>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</si>
  <si>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</si>
  <si>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</si>
  <si>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</si>
  <si>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</si>
  <si>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</si>
  <si>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</si>
  <si>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</si>
  <si>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</si>
  <si>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</si>
  <si>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</si>
  <si>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</si>
  <si>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</si>
  <si>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</si>
  <si>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</si>
  <si>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</si>
  <si>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</si>
  <si>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</si>
  <si>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</si>
  <si>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</si>
  <si>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</si>
  <si>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</si>
  <si>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</si>
  <si>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</si>
  <si>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</si>
  <si>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</si>
  <si>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</si>
  <si>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</si>
  <si>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</si>
  <si>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</si>
  <si>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</si>
  <si>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</si>
  <si>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</si>
  <si>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</si>
  <si>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</si>
  <si>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</si>
  <si>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</si>
  <si>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</si>
  <si>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</si>
  <si>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</si>
  <si>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</si>
  <si>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</si>
  <si>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</si>
  <si>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</si>
  <si>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</si>
  <si>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</si>
  <si>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</si>
  <si>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</si>
  <si>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</si>
  <si>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</si>
  <si>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</si>
  <si>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</si>
  <si>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</si>
  <si>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</si>
  <si>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</si>
  <si>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</si>
  <si>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</si>
  <si>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</si>
  <si>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</si>
  <si>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</si>
  <si>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</si>
  <si>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</si>
  <si>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</si>
  <si>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</si>
  <si>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</si>
  <si>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</si>
  <si>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</si>
  <si>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</si>
  <si>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</si>
  <si>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</si>
  <si>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</si>
  <si>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</si>
  <si>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</si>
  <si>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</si>
  <si>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</si>
  <si>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</si>
  <si>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</si>
  <si>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</si>
  <si>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</si>
  <si>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</si>
  <si>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</si>
  <si>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</si>
  <si>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</si>
  <si>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</si>
  <si>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</si>
  <si>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</si>
  <si>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</si>
  <si>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</si>
  <si>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</si>
  <si>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</si>
  <si>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</si>
  <si>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</si>
  <si>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</si>
  <si>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</si>
  <si>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</si>
  <si>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</si>
  <si>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</si>
  <si>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</si>
  <si>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</si>
  <si>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</si>
  <si>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</si>
  <si>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</si>
  <si>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</si>
  <si>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</si>
  <si>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</si>
  <si>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</si>
  <si>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</si>
  <si>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</si>
  <si>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</si>
  <si>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</si>
  <si>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</si>
  <si>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</si>
  <si>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</si>
  <si>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</si>
  <si>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</si>
  <si>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</si>
  <si>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</si>
  <si>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</si>
  <si>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</si>
  <si>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</si>
  <si>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</si>
  <si>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</si>
  <si>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</si>
  <si>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</si>
  <si>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</si>
  <si>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</si>
  <si>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</si>
  <si>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</si>
  <si>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</si>
  <si>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</si>
  <si>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</si>
  <si>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</si>
  <si>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</si>
  <si>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</si>
  <si>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</si>
  <si>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</si>
  <si>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</si>
  <si>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</si>
  <si>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</si>
  <si>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</si>
  <si>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</si>
  <si>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</si>
  <si>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</si>
  <si>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</si>
  <si>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</si>
  <si>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</si>
  <si>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</si>
  <si>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</si>
  <si>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</si>
  <si>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</si>
  <si>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</si>
  <si>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</si>
  <si>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</si>
  <si>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</si>
  <si>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</si>
  <si>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</si>
  <si>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</si>
  <si>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</si>
  <si>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</si>
  <si>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</si>
  <si>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</si>
  <si>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</si>
  <si>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</si>
  <si>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</si>
  <si>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</si>
  <si>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</si>
  <si>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</si>
  <si>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</si>
  <si>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</si>
  <si>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</si>
  <si>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</si>
  <si>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</si>
  <si>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</si>
  <si>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</si>
  <si>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</si>
  <si>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</si>
  <si>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</si>
  <si>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</si>
  <si>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</si>
  <si>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</si>
  <si>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</si>
  <si>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</si>
  <si>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</si>
  <si>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</si>
  <si>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</si>
  <si>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</si>
  <si>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</si>
  <si>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</si>
  <si>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</si>
  <si>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</si>
  <si>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</si>
  <si>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</si>
  <si>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</si>
  <si>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</si>
  <si>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</si>
  <si>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</si>
  <si>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</si>
  <si>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</si>
  <si>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</si>
  <si>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</si>
  <si>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</si>
  <si>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</si>
  <si>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</si>
  <si>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</si>
  <si>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</si>
  <si>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</si>
  <si>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</si>
  <si>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</si>
  <si>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</si>
  <si>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</si>
  <si>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</si>
  <si>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</si>
  <si>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</si>
  <si>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</si>
  <si>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</si>
  <si>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</si>
  <si>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</si>
  <si>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</si>
  <si>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</si>
  <si>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</si>
  <si>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</si>
  <si>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</si>
  <si>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</si>
  <si>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</si>
  <si>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</si>
  <si>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</si>
  <si>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</si>
  <si>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</si>
  <si>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</si>
  <si>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</si>
  <si>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</si>
  <si>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</si>
  <si>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</si>
  <si>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</si>
  <si>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</si>
  <si>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</si>
  <si>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</si>
  <si>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</si>
  <si>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</si>
  <si>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</si>
  <si>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</si>
  <si>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</si>
  <si>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</si>
  <si>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</si>
  <si>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</si>
  <si>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</si>
  <si>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</si>
  <si>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</si>
  <si>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</si>
  <si>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</si>
  <si>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</si>
  <si>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</si>
  <si>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</si>
  <si>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</si>
  <si>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</si>
  <si>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</si>
  <si>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</si>
  <si>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</si>
  <si>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</si>
  <si>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</si>
  <si>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</si>
  <si>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</si>
  <si>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</si>
  <si>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</si>
  <si>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</si>
  <si>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</si>
  <si>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</si>
  <si>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</si>
  <si>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</si>
  <si>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</si>
  <si>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</si>
  <si>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</si>
  <si>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</si>
  <si>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</si>
  <si>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</si>
  <si>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</si>
  <si>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</si>
  <si>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</si>
  <si>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</si>
  <si>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</si>
  <si>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</si>
  <si>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</si>
  <si>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</si>
  <si>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</si>
  <si>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</si>
  <si>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</si>
  <si>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</si>
  <si>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</si>
  <si>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</si>
  <si>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</si>
  <si>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</si>
  <si>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</si>
  <si>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</si>
  <si>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</si>
  <si>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</si>
  <si>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</si>
  <si>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</si>
  <si>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</si>
  <si>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</si>
  <si>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</si>
  <si>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</si>
  <si>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</si>
  <si>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</si>
  <si>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</si>
  <si>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</si>
  <si>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</si>
  <si>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</si>
  <si>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</si>
  <si>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</si>
  <si>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</si>
  <si>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</si>
  <si>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</si>
  <si>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</si>
  <si>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</si>
  <si>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</si>
  <si>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</si>
  <si>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</si>
  <si>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</si>
  <si>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</si>
  <si>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</si>
  <si>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</si>
  <si>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</si>
  <si>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</si>
  <si>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</si>
  <si>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</si>
  <si>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</si>
  <si>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</si>
  <si>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</si>
  <si>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</si>
  <si>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</si>
  <si>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</si>
  <si>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</si>
  <si>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</si>
  <si>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</si>
  <si>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</si>
  <si>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</si>
  <si>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</si>
  <si>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</si>
  <si>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</si>
  <si>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</si>
  <si>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</si>
  <si>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</si>
  <si>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</si>
  <si>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</si>
  <si>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</si>
  <si>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</si>
  <si>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</si>
  <si>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</si>
  <si>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</si>
  <si>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</si>
  <si>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</si>
  <si>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</si>
  <si>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</si>
  <si>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</si>
  <si>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</si>
  <si>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</si>
  <si>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</si>
  <si>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</si>
  <si>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</si>
  <si>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</si>
  <si>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</si>
  <si>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</si>
  <si>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</si>
  <si>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</si>
  <si>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</si>
  <si>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</si>
  <si>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</si>
  <si>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</si>
  <si>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</si>
  <si>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</si>
  <si>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</si>
  <si>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</si>
  <si>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</si>
  <si>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</si>
  <si>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</si>
  <si>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</si>
  <si>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</si>
  <si>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</si>
  <si>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</si>
  <si>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</si>
  <si>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</si>
  <si>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</si>
  <si>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</si>
  <si>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</si>
  <si>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</si>
  <si>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</si>
  <si>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</si>
  <si>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</si>
  <si>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</si>
  <si>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</si>
  <si>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</si>
  <si>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</si>
  <si>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</si>
  <si>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</si>
  <si>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</si>
  <si>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</si>
  <si>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</si>
  <si>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</si>
  <si>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</si>
  <si>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</si>
  <si>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</si>
  <si>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</si>
  <si>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</si>
  <si>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</si>
  <si>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</si>
  <si>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</si>
  <si>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</si>
  <si>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</si>
  <si>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</si>
  <si>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</si>
  <si>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</si>
  <si>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</si>
  <si>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</si>
  <si>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</si>
  <si>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</si>
  <si>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</si>
  <si>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</si>
  <si>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</si>
  <si>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</si>
  <si>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</si>
  <si>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</si>
  <si>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</si>
  <si>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</si>
  <si>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</si>
  <si>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</si>
  <si>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</si>
  <si>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</si>
  <si>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</si>
  <si>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</si>
  <si>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</si>
  <si>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</si>
  <si>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</si>
  <si>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</si>
  <si>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</si>
  <si>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</si>
  <si>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</si>
  <si>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</si>
  <si>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</si>
  <si>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</si>
  <si>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</si>
  <si>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</si>
  <si>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</si>
  <si>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</si>
  <si>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</si>
  <si>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</si>
  <si>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</si>
  <si>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</si>
  <si>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</si>
  <si>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</si>
  <si>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</si>
  <si>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</si>
  <si>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</si>
  <si>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</si>
  <si>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</si>
  <si>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</si>
  <si>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</si>
  <si>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</si>
  <si>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</si>
  <si>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</si>
  <si>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</si>
  <si>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</si>
  <si>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</si>
  <si>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</si>
  <si>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</si>
  <si>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</si>
  <si>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</si>
  <si>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</si>
  <si>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</si>
  <si>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</si>
  <si>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</si>
  <si>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</si>
  <si>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</si>
  <si>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</si>
  <si>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</si>
  <si>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</si>
  <si>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</si>
  <si>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</si>
  <si>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</si>
  <si>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</si>
  <si>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</si>
  <si>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</si>
  <si>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</si>
  <si>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</si>
  <si>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</si>
  <si>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</si>
  <si>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</si>
  <si>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</si>
  <si>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</si>
  <si>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</si>
  <si>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</si>
  <si>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</si>
  <si>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</si>
  <si>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</si>
  <si>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</si>
  <si>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</si>
  <si>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</si>
  <si>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</si>
  <si>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</si>
  <si>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</si>
  <si>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</si>
  <si>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</si>
  <si>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</si>
  <si>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</si>
  <si>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</si>
  <si>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</si>
  <si>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</si>
  <si>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</si>
  <si>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</si>
  <si>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</si>
  <si>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</si>
  <si>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</si>
  <si>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</si>
  <si>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</si>
  <si>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</si>
  <si>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</si>
  <si>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</si>
  <si>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</si>
  <si>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</si>
  <si>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</si>
  <si>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</si>
  <si>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</si>
  <si>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</si>
  <si>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</si>
  <si>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</si>
  <si>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</si>
  <si>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</si>
  <si>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</si>
  <si>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</si>
  <si>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</si>
  <si>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</si>
  <si>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</si>
  <si>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</si>
  <si>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</si>
  <si>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</si>
  <si>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</si>
  <si>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</si>
  <si>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</si>
  <si>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</si>
  <si>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</si>
  <si>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</si>
  <si>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</si>
  <si>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</si>
  <si>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</si>
  <si>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</si>
  <si>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</si>
  <si>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</si>
  <si>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</si>
  <si>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</si>
  <si>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</si>
  <si>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</si>
  <si>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</si>
  <si>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</si>
  <si>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</si>
  <si>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</si>
  <si>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</si>
  <si>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</si>
  <si>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</si>
  <si>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</si>
  <si>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</si>
  <si>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</si>
  <si>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</si>
  <si>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</si>
  <si>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</si>
  <si>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</si>
  <si>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</si>
  <si>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</si>
  <si>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</si>
  <si>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</si>
  <si>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</si>
  <si>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</si>
  <si>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</si>
  <si>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</si>
  <si>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</si>
  <si>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</si>
  <si>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</si>
  <si>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</si>
  <si>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</si>
  <si>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</si>
  <si>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</si>
  <si>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</si>
  <si>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</si>
  <si>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</si>
  <si>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</si>
  <si>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</si>
  <si>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</si>
  <si>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</si>
  <si>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</si>
  <si>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</si>
  <si>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</si>
  <si>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</si>
  <si>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</si>
  <si>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</si>
  <si>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</si>
  <si>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</si>
  <si>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</si>
  <si>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</si>
  <si>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</si>
  <si>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</si>
  <si>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</si>
  <si>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</si>
  <si>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</si>
  <si>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</si>
  <si>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</si>
  <si>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</si>
  <si>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</si>
  <si>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</si>
  <si>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</si>
  <si>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</si>
  <si>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</si>
  <si>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</si>
  <si>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</si>
  <si>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</si>
  <si>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</si>
  <si>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</si>
  <si>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</si>
  <si>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</si>
  <si>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</si>
  <si>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</si>
  <si>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</si>
  <si>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</si>
  <si>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</si>
  <si>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</si>
  <si>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</si>
  <si>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</si>
  <si>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</si>
  <si>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</si>
  <si>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</si>
  <si>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</si>
  <si>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</si>
  <si>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</si>
  <si>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</si>
  <si>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</si>
  <si>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</si>
  <si>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</si>
  <si>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</si>
  <si>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</si>
  <si>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</si>
  <si>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</si>
  <si>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</si>
  <si>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</si>
  <si>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</si>
  <si>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</si>
  <si>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</si>
  <si>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</si>
  <si>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</si>
  <si>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</si>
  <si>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</si>
  <si>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</si>
  <si>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</si>
  <si>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</si>
  <si>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</si>
  <si>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</si>
  <si>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</si>
  <si>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</si>
  <si>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</si>
  <si>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</si>
  <si>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</si>
  <si>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</si>
  <si>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</si>
  <si>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</si>
  <si>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</si>
  <si>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</si>
  <si>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</si>
  <si>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</si>
  <si>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</si>
  <si>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</si>
  <si>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</si>
  <si>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</si>
  <si>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</si>
  <si>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</si>
  <si>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</si>
  <si>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</si>
  <si>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</si>
  <si>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</si>
  <si>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</si>
  <si>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</si>
  <si>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</si>
  <si>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</si>
  <si>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</si>
  <si>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</si>
  <si>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</si>
  <si>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</si>
  <si>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</si>
  <si>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</si>
  <si>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</si>
  <si>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</si>
  <si>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</si>
  <si>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</si>
  <si>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</si>
  <si>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</si>
  <si>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</si>
  <si>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</si>
  <si>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 xml:space="preserve">Total Salary </t>
  </si>
  <si>
    <t>Avg Salary</t>
  </si>
  <si>
    <t xml:space="preserve">count is used to count </t>
  </si>
  <si>
    <t xml:space="preserve">count If is used to count on the bases of condition </t>
  </si>
  <si>
    <t xml:space="preserve">head count </t>
  </si>
  <si>
    <t xml:space="preserve">Avg Salary </t>
  </si>
  <si>
    <t>_ =SUMIFS(staff[Salary], staff [Department], [@Department])</t>
  </si>
  <si>
    <t>_ =AVERAGEIFS(staff[Salary], staff[Department], [@A23Department])</t>
  </si>
  <si>
    <t>_ =COUTNIF(staff[Department], "Trainign" or click on cell no.)</t>
  </si>
  <si>
    <t xml:space="preserve">=Staff(#Header)   </t>
  </si>
  <si>
    <t>=FILTER(staff, staff[Salary] &gt; 100000)</t>
  </si>
  <si>
    <t>=FILTER(staff, (staff[Salary] &gt;100000) * (staff[Gender] = "Male"))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</si>
</sst>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5" fillId="6" borderId="1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8" borderId="0" xfId="0" applyFont="1" applyFill="1"/>
    <xf numFmtId="14" fontId="2" fillId="8" borderId="0" xfId="0" applyNumberFormat="1" applyFont="1" applyFill="1"/>
    <xf numFmtId="0" fontId="2" fillId="8" borderId="0" xfId="0" applyNumberFormat="1" applyFont="1" applyFill="1"/>
    <xf numFmtId="0" fontId="0" fillId="8" borderId="0" xfId="0" quotePrefix="1" applyFill="1"/>
    <xf numFmtId="0" fontId="0" fillId="8" borderId="0" xfId="0" applyFill="1"/>
    <xf numFmtId="0" fontId="0" fillId="9" borderId="0" xfId="0" applyFill="1"/>
    <xf numFmtId="0" fontId="0" fillId="9" borderId="0" xfId="0" applyNumberFormat="1" applyFill="1"/>
    <xf numFmtId="14" fontId="0" fillId="9" borderId="0" xfId="0" applyNumberFormat="1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14" fontId="0" fillId="11" borderId="0" xfId="0" applyNumberFormat="1" applyFill="1"/>
    <xf numFmtId="14" fontId="0" fillId="10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5"/>
    <tableColumn id="7" xr3:uid="{6FB76E53-662C-42FB-B574-9493672B96B4}" name="Salary Bucket"/>
    <tableColumn id="8" xr3:uid="{B5C7CFDA-8B73-433B-9824-947691E010EE}" name="Start Date" dataDxfId="4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3"/>
    <tableColumn id="13" xr3:uid="{5EDE0C02-206D-4DFD-AA25-E3CA5E6038E2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2A180-49C0-49F4-A0F1-0D374AC411B3}" name="staff2" displayName="staff2" ref="A3:D13" totalsRowShown="0">
  <autoFilter ref="A3:D13" xr:uid="{AB12A180-49C0-49F4-A0F1-0D374AC411B3}"/>
  <tableColumns count="4">
    <tableColumn id="1" xr3:uid="{AB6F0998-EDE0-479F-B9FE-BAF49669EB64}" name="Department" dataDxfId="2"/>
    <tableColumn id="2" xr3:uid="{5FD12151-E6E1-464F-B2CB-5C2000247DA0}" name="Headcount">
      <calculatedColumnFormula>COUNTIFS(staff[Department],A4)</calculatedColumnFormula>
    </tableColumn>
    <tableColumn id="3" xr3:uid="{C756FF0E-1ADD-4242-AD5D-FBBC55F1C022}" name="Total Salary " dataDxfId="1">
      <calculatedColumnFormula>SUMIFS(staff[Salary], staff[Department], staff2[[#This Row],[Department]])</calculatedColumnFormula>
    </tableColumn>
    <tableColumn id="4" xr3:uid="{6A2536B8-363D-4902-9F5D-04554264F8DA}" name="Avg Salary" dataDxfId="0">
      <calculatedColumnFormula>AVERAGEIFS(staff[Salary], staff[Department], staff2[[#This Row],[Department]])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A4" zoomScale="115" zoomScaleNormal="115" workbookViewId="0">
      <selection activeCell="F20" sqref="F20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4.4414062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77734375" bestFit="1" customWidth="1"/>
    <col min="9" max="9" width="14.77734375" customWidth="1"/>
    <col min="10" max="10" width="11.77734375" customWidth="1"/>
    <col min="12" max="12" width="16.44140625" customWidth="1"/>
    <col min="13" max="13" width="15.4414062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3"/>
      <c r="D5" s="14" t="s">
        <v>758</v>
      </c>
      <c r="E5" s="13"/>
      <c r="F5" s="14" t="s">
        <v>759</v>
      </c>
      <c r="G5" s="14"/>
    </row>
    <row r="6" spans="1:14" ht="21" customHeight="1" x14ac:dyDescent="0.3">
      <c r="C6" s="15">
        <v>1</v>
      </c>
      <c r="D6" s="16" t="s">
        <v>740</v>
      </c>
      <c r="E6" s="16"/>
      <c r="F6" s="17" t="s">
        <v>741</v>
      </c>
      <c r="G6" s="16"/>
      <c r="H6" s="5"/>
      <c r="J6" s="6"/>
      <c r="N6" s="4"/>
    </row>
    <row r="7" spans="1:14" ht="21" customHeight="1" x14ac:dyDescent="0.3">
      <c r="C7" s="15">
        <v>2</v>
      </c>
      <c r="D7" s="16" t="s">
        <v>742</v>
      </c>
      <c r="E7" s="16"/>
      <c r="F7" s="17" t="s">
        <v>743</v>
      </c>
      <c r="G7" s="16"/>
      <c r="H7" s="5"/>
      <c r="J7" s="6"/>
      <c r="N7" s="4"/>
    </row>
    <row r="8" spans="1:14" ht="21" customHeight="1" x14ac:dyDescent="0.3">
      <c r="C8" s="15">
        <v>3</v>
      </c>
      <c r="D8" s="16" t="s">
        <v>744</v>
      </c>
      <c r="E8" s="16"/>
      <c r="F8" s="17" t="s">
        <v>745</v>
      </c>
      <c r="G8" s="16"/>
      <c r="H8" s="5"/>
      <c r="J8" s="6"/>
      <c r="N8" s="4"/>
    </row>
    <row r="9" spans="1:14" ht="21" customHeight="1" x14ac:dyDescent="0.3">
      <c r="C9" s="15">
        <v>4</v>
      </c>
      <c r="D9" s="16" t="s">
        <v>746</v>
      </c>
      <c r="E9" s="16"/>
      <c r="F9" s="17" t="s">
        <v>747</v>
      </c>
      <c r="G9" s="16"/>
      <c r="H9" s="5"/>
      <c r="J9" s="6"/>
      <c r="N9" s="4"/>
    </row>
    <row r="10" spans="1:14" ht="21" customHeight="1" x14ac:dyDescent="0.3">
      <c r="C10" s="15">
        <v>5</v>
      </c>
      <c r="D10" s="16" t="s">
        <v>748</v>
      </c>
      <c r="E10" s="16"/>
      <c r="F10" s="17" t="s">
        <v>751</v>
      </c>
      <c r="G10" s="18"/>
      <c r="H10" s="5"/>
      <c r="J10" s="6"/>
      <c r="N10" s="4"/>
    </row>
    <row r="11" spans="1:14" ht="21" customHeight="1" x14ac:dyDescent="0.3">
      <c r="C11" s="15">
        <v>6</v>
      </c>
      <c r="D11" s="16" t="s">
        <v>749</v>
      </c>
      <c r="E11" s="16"/>
      <c r="F11" s="17" t="s">
        <v>750</v>
      </c>
      <c r="G11" s="16"/>
      <c r="H11" s="5"/>
      <c r="J11" s="6"/>
      <c r="N11" s="4"/>
    </row>
    <row r="12" spans="1:14" ht="21" customHeight="1" x14ac:dyDescent="0.3">
      <c r="C12" s="15">
        <v>7</v>
      </c>
      <c r="D12" s="16" t="s">
        <v>749</v>
      </c>
      <c r="E12" s="16"/>
      <c r="F12" s="17" t="s">
        <v>760</v>
      </c>
      <c r="G12" s="18"/>
      <c r="H12" s="5"/>
      <c r="J12" s="6"/>
      <c r="N12" s="4"/>
    </row>
    <row r="13" spans="1:14" ht="21" customHeight="1" x14ac:dyDescent="0.3">
      <c r="C13" s="19">
        <v>8</v>
      </c>
      <c r="D13" s="20" t="s">
        <v>752</v>
      </c>
      <c r="E13" s="20"/>
      <c r="F13" s="21" t="s">
        <v>753</v>
      </c>
      <c r="G13" s="20"/>
      <c r="H13" s="5"/>
      <c r="J13" s="6"/>
      <c r="N13" s="4"/>
    </row>
    <row r="14" spans="1:14" ht="21" customHeight="1" x14ac:dyDescent="0.3">
      <c r="C14" s="19">
        <v>9</v>
      </c>
      <c r="D14" s="20" t="s">
        <v>754</v>
      </c>
      <c r="E14" s="20"/>
      <c r="F14" s="21" t="s">
        <v>755</v>
      </c>
      <c r="G14" s="20"/>
      <c r="H14" s="5"/>
      <c r="J14" s="6"/>
      <c r="N14" s="4"/>
    </row>
    <row r="15" spans="1:14" ht="28.8" x14ac:dyDescent="0.3">
      <c r="C15" s="19">
        <v>10</v>
      </c>
      <c r="D15" s="22" t="s">
        <v>756</v>
      </c>
      <c r="E15" s="20"/>
      <c r="F15" s="23" t="s">
        <v>757</v>
      </c>
      <c r="G15" s="22"/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zoomScaleNormal="100" workbookViewId="0">
      <selection activeCell="G7" sqref="G7:G30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2.44140625" customWidth="1"/>
    <col min="4" max="4" width="13.77734375" bestFit="1" customWidth="1"/>
    <col min="5" max="5" width="14.77734375" bestFit="1" customWidth="1"/>
    <col min="6" max="6" width="13.6640625" bestFit="1" customWidth="1"/>
    <col min="7" max="7" width="25.77734375" bestFit="1" customWidth="1"/>
    <col min="8" max="8" width="11.77734375" bestFit="1" customWidth="1"/>
    <col min="9" max="9" width="14.77734375" customWidth="1"/>
    <col min="10" max="10" width="11.77734375" customWidth="1"/>
    <col min="12" max="12" width="16.44140625" customWidth="1"/>
    <col min="13" max="13" width="23.777343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7C5D-E6C0-4008-B95A-6C4B0F8734B4}">
  <dimension ref="A3:D23"/>
  <sheetViews>
    <sheetView workbookViewId="0">
      <selection activeCell="C3" sqref="C3:C13"/>
    </sheetView>
  </sheetViews>
  <sheetFormatPr defaultRowHeight="14.4" x14ac:dyDescent="0.3"/>
  <cols>
    <col min="1" max="1" width="23.5546875" bestFit="1" customWidth="1"/>
    <col min="2" max="2" width="11.77734375" customWidth="1"/>
    <col min="3" max="3" width="12.88671875" customWidth="1"/>
    <col min="4" max="4" width="11.109375" customWidth="1"/>
  </cols>
  <sheetData>
    <row r="3" spans="1:4" x14ac:dyDescent="0.3">
      <c r="A3" s="10" t="s">
        <v>4</v>
      </c>
      <c r="B3" t="s">
        <v>761</v>
      </c>
      <c r="C3" t="s">
        <v>762</v>
      </c>
      <c r="D3" t="s">
        <v>763</v>
      </c>
    </row>
    <row r="4" spans="1:4" x14ac:dyDescent="0.3">
      <c r="A4" s="11" t="s">
        <v>36</v>
      </c>
      <c r="B4">
        <f>COUNTIFS(staff[Department],A4)</f>
        <v>24</v>
      </c>
      <c r="C4">
        <f>SUMIFS(staff[Salary], staff[Department], staff2[[#This Row],[Department]])</f>
        <v>2013215.1600000001</v>
      </c>
      <c r="D4">
        <f>AVERAGEIFS(staff[Salary], staff[Department], staff2[[#This Row],[Department]])</f>
        <v>83883.965000000011</v>
      </c>
    </row>
    <row r="5" spans="1:4" x14ac:dyDescent="0.3">
      <c r="A5" s="12" t="s">
        <v>25</v>
      </c>
      <c r="B5">
        <f>COUNTIFS(staff[Department],A5)</f>
        <v>26</v>
      </c>
      <c r="C5">
        <f>SUMIFS(staff[Salary], staff[Department], staff2[[#This Row],[Department]])</f>
        <v>2074326.9500000002</v>
      </c>
      <c r="D5">
        <f>AVERAGEIFS(staff[Salary], staff[Department], staff2[[#This Row],[Department]])</f>
        <v>79781.805769230778</v>
      </c>
    </row>
    <row r="6" spans="1:4" x14ac:dyDescent="0.3">
      <c r="A6" s="11" t="s">
        <v>16</v>
      </c>
      <c r="B6">
        <f>COUNTIFS(staff[Department],A6)</f>
        <v>26</v>
      </c>
      <c r="C6">
        <f>SUMIFS(staff[Salary], staff[Department], staff2[[#This Row],[Department]])</f>
        <v>2131387.4899999998</v>
      </c>
      <c r="D6">
        <f>AVERAGEIFS(staff[Salary], staff[Department], staff2[[#This Row],[Department]])</f>
        <v>81976.441923076913</v>
      </c>
    </row>
    <row r="7" spans="1:4" x14ac:dyDescent="0.3">
      <c r="A7" s="12" t="s">
        <v>54</v>
      </c>
      <c r="B7">
        <f>COUNTIFS(staff[Department],A7)</f>
        <v>12</v>
      </c>
      <c r="C7">
        <f>SUMIFS(staff[Salary], staff[Department], staff2[[#This Row],[Department]])</f>
        <v>773295.6</v>
      </c>
      <c r="D7">
        <f>AVERAGEIFS(staff[Salary], staff[Department], staff2[[#This Row],[Department]])</f>
        <v>64441.299999999996</v>
      </c>
    </row>
    <row r="8" spans="1:4" x14ac:dyDescent="0.3">
      <c r="A8" s="12" t="s">
        <v>131</v>
      </c>
      <c r="B8">
        <f>COUNTIFS(staff[Department],A8)</f>
        <v>21</v>
      </c>
      <c r="C8">
        <f>SUMIFS(staff[Salary], staff[Department], staff2[[#This Row],[Department]])</f>
        <v>1412092.87</v>
      </c>
      <c r="D8">
        <f>AVERAGEIFS(staff[Salary], staff[Department], staff2[[#This Row],[Department]])</f>
        <v>67242.51761904762</v>
      </c>
    </row>
    <row r="9" spans="1:4" x14ac:dyDescent="0.3">
      <c r="A9" s="11" t="s">
        <v>101</v>
      </c>
      <c r="B9">
        <f>COUNTIFS(staff[Department],A9)</f>
        <v>26</v>
      </c>
      <c r="C9">
        <f>SUMIFS(staff[Salary], staff[Department], staff2[[#This Row],[Department]])</f>
        <v>1814980.59</v>
      </c>
      <c r="D9">
        <f>AVERAGEIFS(staff[Salary], staff[Department], staff2[[#This Row],[Department]])</f>
        <v>69806.945769230777</v>
      </c>
    </row>
    <row r="10" spans="1:4" x14ac:dyDescent="0.3">
      <c r="A10" s="12" t="s">
        <v>97</v>
      </c>
      <c r="B10">
        <f>COUNTIFS(staff[Department],A10)</f>
        <v>22</v>
      </c>
      <c r="C10">
        <f>SUMIFS(staff[Salary], staff[Department], staff2[[#This Row],[Department]])</f>
        <v>1608406.3100000003</v>
      </c>
      <c r="D10">
        <f>AVERAGEIFS(staff[Salary], staff[Department], staff2[[#This Row],[Department]])</f>
        <v>73109.377727272746</v>
      </c>
    </row>
    <row r="11" spans="1:4" x14ac:dyDescent="0.3">
      <c r="A11" s="11" t="s">
        <v>58</v>
      </c>
      <c r="B11">
        <f>COUNTIFS(staff[Department],A11)</f>
        <v>18</v>
      </c>
      <c r="C11">
        <f>SUMIFS(staff[Salary], staff[Department], staff2[[#This Row],[Department]])</f>
        <v>1204393.78</v>
      </c>
      <c r="D11">
        <f>AVERAGEIFS(staff[Salary], staff[Department], staff2[[#This Row],[Department]])</f>
        <v>66910.765555555554</v>
      </c>
    </row>
    <row r="12" spans="1:4" x14ac:dyDescent="0.3">
      <c r="A12" s="12" t="s">
        <v>32</v>
      </c>
      <c r="B12">
        <f>COUNTIFS(staff[Department],A12)</f>
        <v>21</v>
      </c>
      <c r="C12">
        <f>SUMIFS(staff[Salary], staff[Department], staff2[[#This Row],[Department]])</f>
        <v>1568153.47</v>
      </c>
      <c r="D12">
        <f>AVERAGEIFS(staff[Salary], staff[Department], staff2[[#This Row],[Department]])</f>
        <v>74673.974761904756</v>
      </c>
    </row>
    <row r="13" spans="1:4" x14ac:dyDescent="0.3">
      <c r="A13" s="12" t="s">
        <v>124</v>
      </c>
      <c r="B13">
        <f>COUNTIFS(staff[Department],A13)</f>
        <v>29</v>
      </c>
      <c r="C13">
        <f>SUMIFS(staff[Salary], staff[Department], staff2[[#This Row],[Department]])</f>
        <v>2180192.8699999992</v>
      </c>
      <c r="D13">
        <f>AVERAGEIFS(staff[Salary], staff[Department], staff2[[#This Row],[Department]])</f>
        <v>75179.064482758593</v>
      </c>
    </row>
    <row r="17" spans="1:2" x14ac:dyDescent="0.3">
      <c r="A17" t="s">
        <v>764</v>
      </c>
    </row>
    <row r="18" spans="1:2" x14ac:dyDescent="0.3">
      <c r="A18" t="s">
        <v>765</v>
      </c>
    </row>
    <row r="21" spans="1:2" x14ac:dyDescent="0.3">
      <c r="A21" t="s">
        <v>766</v>
      </c>
      <c r="B21" t="s">
        <v>770</v>
      </c>
    </row>
    <row r="22" spans="1:2" x14ac:dyDescent="0.3">
      <c r="A22" t="s">
        <v>762</v>
      </c>
      <c r="B22" t="s">
        <v>768</v>
      </c>
    </row>
    <row r="23" spans="1:2" x14ac:dyDescent="0.3">
      <c r="A23" t="s">
        <v>767</v>
      </c>
      <c r="B23" t="s">
        <v>769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3184-9AA6-4504-BA16-1A95C1A61C5E}">
  <dimension ref="B2:N73"/>
  <sheetViews>
    <sheetView tabSelected="1" workbookViewId="0">
      <selection activeCell="K53" sqref="K53"/>
    </sheetView>
  </sheetViews>
  <sheetFormatPr defaultRowHeight="14.4" x14ac:dyDescent="0.3"/>
  <cols>
    <col min="3" max="3" width="12" bestFit="1" customWidth="1"/>
    <col min="4" max="5" width="12.6640625" bestFit="1" customWidth="1"/>
    <col min="6" max="6" width="19.44140625" bestFit="1" customWidth="1"/>
    <col min="7" max="7" width="16.77734375" bestFit="1" customWidth="1"/>
    <col min="8" max="8" width="12.33203125" bestFit="1" customWidth="1"/>
    <col min="9" max="9" width="16.5546875" bestFit="1" customWidth="1"/>
    <col min="11" max="11" width="13.6640625" bestFit="1" customWidth="1"/>
    <col min="12" max="12" width="21.5546875" bestFit="1" customWidth="1"/>
    <col min="14" max="14" width="10.109375" bestFit="1" customWidth="1"/>
  </cols>
  <sheetData>
    <row r="2" spans="2:14" x14ac:dyDescent="0.3">
      <c r="B2" s="27" t="s">
        <v>771</v>
      </c>
      <c r="C2" s="28"/>
      <c r="D2" s="32" t="s">
        <v>772</v>
      </c>
      <c r="E2" s="29"/>
      <c r="F2" s="29"/>
      <c r="G2" s="34" t="s">
        <v>773</v>
      </c>
      <c r="H2" s="33"/>
      <c r="I2" s="33"/>
      <c r="J2" s="33"/>
    </row>
    <row r="4" spans="2:14" x14ac:dyDescent="0.3">
      <c r="B4" s="24" t="str" cm="1">
        <f t="array" ref="B4:N4">staff[#Headers]</f>
        <v>Emp ID</v>
      </c>
      <c r="C4" s="24" t="str">
        <v>First Name</v>
      </c>
      <c r="D4" s="24" t="str">
        <v>Last Name</v>
      </c>
      <c r="E4" s="24" t="str">
        <v>Gender</v>
      </c>
      <c r="F4" s="24" t="str">
        <v>Department</v>
      </c>
      <c r="G4" s="26" t="str">
        <v>Salary</v>
      </c>
      <c r="H4" s="24" t="str">
        <v>Salary Bucket</v>
      </c>
      <c r="I4" s="25" t="str">
        <v>Start Date</v>
      </c>
      <c r="J4" s="24" t="str">
        <v>FTE</v>
      </c>
      <c r="K4" s="24" t="str">
        <v>Employee type</v>
      </c>
      <c r="L4" s="24" t="str">
        <v>Work location</v>
      </c>
      <c r="M4" s="24" t="str">
        <v>Tenure</v>
      </c>
      <c r="N4" s="24" t="str">
        <v>Work Type</v>
      </c>
    </row>
    <row r="5" spans="2:14" x14ac:dyDescent="0.3">
      <c r="B5" s="29" t="str" cm="1">
        <f t="array" ref="B5:N51">_xlfn._xlws.FILTER(staff[], staff[Salary] &gt; 100000)</f>
        <v>PR00147</v>
      </c>
      <c r="C5" s="29" t="str">
        <v>Minerva</v>
      </c>
      <c r="D5" s="29" t="str">
        <v>Ricardot</v>
      </c>
      <c r="E5" s="29" t="str">
        <v>Male</v>
      </c>
      <c r="F5" s="29" t="str">
        <v>Engineering</v>
      </c>
      <c r="G5" s="30">
        <v>120000</v>
      </c>
      <c r="H5" s="29" t="str">
        <v>Above 100k</v>
      </c>
      <c r="I5" s="31">
        <v>43416</v>
      </c>
      <c r="J5" s="29">
        <v>1</v>
      </c>
      <c r="K5" s="29" t="str">
        <v>Permanent</v>
      </c>
      <c r="L5" s="29" t="str">
        <v>Remote</v>
      </c>
      <c r="M5" s="29">
        <v>5.6109589041095891</v>
      </c>
      <c r="N5" s="29" t="str">
        <v>Full time</v>
      </c>
    </row>
    <row r="6" spans="2:14" x14ac:dyDescent="0.3">
      <c r="B6" s="29" t="str">
        <v>PR00746</v>
      </c>
      <c r="C6" s="29" t="str">
        <v>Hogan</v>
      </c>
      <c r="D6" s="29" t="str">
        <v>Iles</v>
      </c>
      <c r="E6" s="29" t="str">
        <v>Female</v>
      </c>
      <c r="F6" s="29" t="str">
        <v>Accounting</v>
      </c>
      <c r="G6" s="30">
        <v>114177.23</v>
      </c>
      <c r="H6" s="29" t="str">
        <v>Above 100k</v>
      </c>
      <c r="I6" s="31">
        <v>43908</v>
      </c>
      <c r="J6" s="29">
        <v>1</v>
      </c>
      <c r="K6" s="29" t="str">
        <v>Permanent</v>
      </c>
      <c r="L6" s="29" t="str">
        <v>Wellington, New Zealand</v>
      </c>
      <c r="M6" s="29">
        <v>4.2630136986301368</v>
      </c>
      <c r="N6" s="29" t="str">
        <v>Full time</v>
      </c>
    </row>
    <row r="7" spans="2:14" x14ac:dyDescent="0.3">
      <c r="B7" s="29" t="str">
        <v>PR01159</v>
      </c>
      <c r="C7" s="29" t="str">
        <v>Mollie</v>
      </c>
      <c r="D7" s="29" t="str">
        <v>Hanway</v>
      </c>
      <c r="E7" s="29" t="str">
        <v>Male</v>
      </c>
      <c r="F7" s="29" t="str">
        <v>Engineering</v>
      </c>
      <c r="G7" s="30">
        <v>112645.99</v>
      </c>
      <c r="H7" s="29" t="str">
        <v>Above 100k</v>
      </c>
      <c r="I7" s="31">
        <v>43759</v>
      </c>
      <c r="J7" s="29">
        <v>0.6</v>
      </c>
      <c r="K7" s="29" t="str">
        <v>Permanent</v>
      </c>
      <c r="L7" s="29" t="str">
        <v>Seattle, USA</v>
      </c>
      <c r="M7" s="29">
        <v>4.6712328767123283</v>
      </c>
      <c r="N7" s="29" t="str">
        <v>Part time</v>
      </c>
    </row>
    <row r="8" spans="2:14" x14ac:dyDescent="0.3">
      <c r="B8" s="29" t="str">
        <v>PR02010</v>
      </c>
      <c r="C8" s="29" t="str">
        <v>Prerana</v>
      </c>
      <c r="D8" s="29" t="str">
        <v>Nishita</v>
      </c>
      <c r="E8" s="29" t="str">
        <v>Male</v>
      </c>
      <c r="F8" s="29" t="str">
        <v>Product Management</v>
      </c>
      <c r="G8" s="30">
        <v>115191.38</v>
      </c>
      <c r="H8" s="29" t="str">
        <v>Above 100k</v>
      </c>
      <c r="I8" s="31">
        <v>44004</v>
      </c>
      <c r="J8" s="29">
        <v>1</v>
      </c>
      <c r="K8" s="29" t="str">
        <v>Permanent</v>
      </c>
      <c r="L8" s="29" t="str">
        <v>Hyderabad, India</v>
      </c>
      <c r="M8" s="29">
        <v>4</v>
      </c>
      <c r="N8" s="29" t="str">
        <v>Full time</v>
      </c>
    </row>
    <row r="9" spans="2:14" x14ac:dyDescent="0.3">
      <c r="B9" s="29" t="str">
        <v>PR02208</v>
      </c>
      <c r="C9" s="29" t="str">
        <v>Gowri</v>
      </c>
      <c r="D9" s="29" t="str">
        <v>Sankar</v>
      </c>
      <c r="E9" s="29" t="str">
        <v>Female</v>
      </c>
      <c r="F9" s="29" t="str">
        <v>Training</v>
      </c>
      <c r="G9" s="30">
        <v>102934.09</v>
      </c>
      <c r="H9" s="29" t="str">
        <v>Above 100k</v>
      </c>
      <c r="I9" s="31">
        <v>44315</v>
      </c>
      <c r="J9" s="29">
        <v>1</v>
      </c>
      <c r="K9" s="29" t="str">
        <v>Permanent</v>
      </c>
      <c r="L9" s="29" t="str">
        <v>Hyderabad, India</v>
      </c>
      <c r="M9" s="29">
        <v>3.1479452054794521</v>
      </c>
      <c r="N9" s="29" t="str">
        <v>Full time</v>
      </c>
    </row>
    <row r="10" spans="2:14" x14ac:dyDescent="0.3">
      <c r="B10" s="29" t="str">
        <v>PR02288</v>
      </c>
      <c r="C10" s="29" t="str">
        <v>Althea</v>
      </c>
      <c r="D10" s="29" t="str">
        <v>Bronger</v>
      </c>
      <c r="E10" s="29" t="str">
        <v>Male</v>
      </c>
      <c r="F10" s="29" t="str">
        <v>Product Management</v>
      </c>
      <c r="G10" s="30">
        <v>104335.03999999999</v>
      </c>
      <c r="H10" s="29" t="str">
        <v>Above 100k</v>
      </c>
      <c r="I10" s="31">
        <v>43874</v>
      </c>
      <c r="J10" s="29">
        <v>1</v>
      </c>
      <c r="K10" s="29" t="str">
        <v>Permanent</v>
      </c>
      <c r="L10" s="29" t="str">
        <v>Columbus, USA</v>
      </c>
      <c r="M10" s="29">
        <v>4.3561643835616435</v>
      </c>
      <c r="N10" s="29" t="str">
        <v>Full time</v>
      </c>
    </row>
    <row r="11" spans="2:14" x14ac:dyDescent="0.3">
      <c r="B11" s="29" t="str">
        <v>PR03886</v>
      </c>
      <c r="C11" s="29" t="str">
        <v>Edd</v>
      </c>
      <c r="D11" s="29" t="str">
        <v>MacKnockiter</v>
      </c>
      <c r="E11" s="29" t="str">
        <v>Male</v>
      </c>
      <c r="F11" s="29" t="str">
        <v>Accounting</v>
      </c>
      <c r="G11" s="30">
        <v>119022.49</v>
      </c>
      <c r="H11" s="29" t="str">
        <v>Above 100k</v>
      </c>
      <c r="I11" s="31">
        <v>44431</v>
      </c>
      <c r="J11" s="29">
        <v>1</v>
      </c>
      <c r="K11" s="29" t="str">
        <v>Permanent</v>
      </c>
      <c r="L11" s="29" t="str">
        <v>Auckland, New Zealand</v>
      </c>
      <c r="M11" s="29">
        <v>2.8301369863013699</v>
      </c>
      <c r="N11" s="29" t="str">
        <v>Full time</v>
      </c>
    </row>
    <row r="12" spans="2:14" x14ac:dyDescent="0.3">
      <c r="B12" s="29" t="str">
        <v>PR04601</v>
      </c>
      <c r="C12" s="29" t="str">
        <v>Yedukondalu</v>
      </c>
      <c r="D12" s="29" t="str">
        <v>Panditula</v>
      </c>
      <c r="E12" s="29" t="str">
        <v>Need to check</v>
      </c>
      <c r="F12" s="29" t="str">
        <v>Support</v>
      </c>
      <c r="G12" s="30">
        <v>104802.63</v>
      </c>
      <c r="H12" s="29" t="str">
        <v>Above 100k</v>
      </c>
      <c r="I12" s="31">
        <v>44502</v>
      </c>
      <c r="J12" s="29">
        <v>1</v>
      </c>
      <c r="K12" s="29" t="str">
        <v>Permanent</v>
      </c>
      <c r="L12" s="29" t="str">
        <v>Hyderabad, India</v>
      </c>
      <c r="M12" s="29">
        <v>2.6356164383561644</v>
      </c>
      <c r="N12" s="29" t="str">
        <v>Full time</v>
      </c>
    </row>
    <row r="13" spans="2:14" x14ac:dyDescent="0.3">
      <c r="B13" s="29" t="str">
        <v>SQ00022</v>
      </c>
      <c r="C13" s="29" t="str">
        <v>Carlin</v>
      </c>
      <c r="D13" s="29" t="str">
        <v>Demke</v>
      </c>
      <c r="E13" s="29" t="str">
        <v>Male</v>
      </c>
      <c r="F13" s="29" t="str">
        <v>Business Development</v>
      </c>
      <c r="G13" s="30">
        <v>110042.37</v>
      </c>
      <c r="H13" s="29" t="str">
        <v>Above 100k</v>
      </c>
      <c r="I13" s="31">
        <v>43914</v>
      </c>
      <c r="J13" s="29">
        <v>1</v>
      </c>
      <c r="K13" s="29" t="str">
        <v>Permanent</v>
      </c>
      <c r="L13" s="29" t="str">
        <v>Columbus, USA</v>
      </c>
      <c r="M13" s="29">
        <v>4.2465753424657535</v>
      </c>
      <c r="N13" s="29" t="str">
        <v>Full time</v>
      </c>
    </row>
    <row r="14" spans="2:14" x14ac:dyDescent="0.3">
      <c r="B14" s="29" t="str">
        <v>SQ00144</v>
      </c>
      <c r="C14" s="29" t="str">
        <v>Collen</v>
      </c>
      <c r="D14" s="29" t="str">
        <v>Dunbleton</v>
      </c>
      <c r="E14" s="29" t="str">
        <v>Male</v>
      </c>
      <c r="F14" s="29" t="str">
        <v>Engineering</v>
      </c>
      <c r="G14" s="30">
        <v>118976.16</v>
      </c>
      <c r="H14" s="29" t="str">
        <v>Above 100k</v>
      </c>
      <c r="I14" s="31">
        <v>44120</v>
      </c>
      <c r="J14" s="29">
        <v>1</v>
      </c>
      <c r="K14" s="29" t="str">
        <v>Permanent</v>
      </c>
      <c r="L14" s="29" t="str">
        <v>Wellington, New Zealand</v>
      </c>
      <c r="M14" s="29">
        <v>3.6821917808219178</v>
      </c>
      <c r="N14" s="29" t="str">
        <v>Full time</v>
      </c>
    </row>
    <row r="15" spans="2:14" x14ac:dyDescent="0.3">
      <c r="B15" s="29" t="str">
        <v>SQ00498</v>
      </c>
      <c r="C15" s="29" t="str">
        <v>Amery</v>
      </c>
      <c r="D15" s="29" t="str">
        <v>Ofer</v>
      </c>
      <c r="E15" s="29" t="str">
        <v>Female</v>
      </c>
      <c r="F15" s="29" t="str">
        <v>Legal</v>
      </c>
      <c r="G15" s="30">
        <v>111049.84</v>
      </c>
      <c r="H15" s="29" t="str">
        <v>Above 100k</v>
      </c>
      <c r="I15" s="31">
        <v>44393</v>
      </c>
      <c r="J15" s="29">
        <v>1</v>
      </c>
      <c r="K15" s="29" t="str">
        <v>Permanent</v>
      </c>
      <c r="L15" s="29" t="str">
        <v>Wellington, New Zealand</v>
      </c>
      <c r="M15" s="29">
        <v>2.9342465753424656</v>
      </c>
      <c r="N15" s="29" t="str">
        <v>Full time</v>
      </c>
    </row>
    <row r="16" spans="2:14" x14ac:dyDescent="0.3">
      <c r="B16" s="29" t="str">
        <v>SQ01620</v>
      </c>
      <c r="C16" s="29" t="str">
        <v>Westbrook</v>
      </c>
      <c r="D16" s="29" t="str">
        <v>Brandino</v>
      </c>
      <c r="E16" s="29" t="str">
        <v>Male</v>
      </c>
      <c r="F16" s="29" t="str">
        <v>Legal</v>
      </c>
      <c r="G16" s="30">
        <v>113616.23</v>
      </c>
      <c r="H16" s="29" t="str">
        <v>Above 100k</v>
      </c>
      <c r="I16" s="31">
        <v>43255</v>
      </c>
      <c r="J16" s="29">
        <v>1</v>
      </c>
      <c r="K16" s="29" t="str">
        <v>Permanent</v>
      </c>
      <c r="L16" s="29" t="str">
        <v>Remote</v>
      </c>
      <c r="M16" s="29">
        <v>6.0520547945205481</v>
      </c>
      <c r="N16" s="29" t="str">
        <v>Full time</v>
      </c>
    </row>
    <row r="17" spans="2:14" x14ac:dyDescent="0.3">
      <c r="B17" s="29" t="str">
        <v>SQ02035</v>
      </c>
      <c r="C17" s="29" t="str">
        <v>Anni</v>
      </c>
      <c r="D17" s="29" t="str">
        <v>Izzard</v>
      </c>
      <c r="E17" s="29" t="str">
        <v>Male</v>
      </c>
      <c r="F17" s="29" t="str">
        <v>Human Resources</v>
      </c>
      <c r="G17" s="30">
        <v>103494.94</v>
      </c>
      <c r="H17" s="29" t="str">
        <v>Above 100k</v>
      </c>
      <c r="I17" s="31">
        <v>43256</v>
      </c>
      <c r="J17" s="29">
        <v>1</v>
      </c>
      <c r="K17" s="29" t="str">
        <v>Permanent</v>
      </c>
      <c r="L17" s="29" t="str">
        <v>Remote</v>
      </c>
      <c r="M17" s="29">
        <v>6.0493150684931507</v>
      </c>
      <c r="N17" s="29" t="str">
        <v>Full time</v>
      </c>
    </row>
    <row r="18" spans="2:14" x14ac:dyDescent="0.3">
      <c r="B18" s="29" t="str">
        <v>SQ02035</v>
      </c>
      <c r="C18" s="29" t="str">
        <v>Anni</v>
      </c>
      <c r="D18" s="29" t="str">
        <v>Izzard</v>
      </c>
      <c r="E18" s="29" t="str">
        <v>Male</v>
      </c>
      <c r="F18" s="29" t="str">
        <v>Human Resources</v>
      </c>
      <c r="G18" s="30">
        <v>103494.94</v>
      </c>
      <c r="H18" s="29" t="str">
        <v>Above 100k</v>
      </c>
      <c r="I18" s="31">
        <v>43256</v>
      </c>
      <c r="J18" s="29">
        <v>1</v>
      </c>
      <c r="K18" s="29" t="str">
        <v>Permanent</v>
      </c>
      <c r="L18" s="29" t="str">
        <v>Remote</v>
      </c>
      <c r="M18" s="29">
        <v>6.0493150684931507</v>
      </c>
      <c r="N18" s="29" t="str">
        <v>Full time</v>
      </c>
    </row>
    <row r="19" spans="2:14" x14ac:dyDescent="0.3">
      <c r="B19" s="29" t="str">
        <v>SQ02174</v>
      </c>
      <c r="C19" s="29" t="str">
        <v>Sidoney</v>
      </c>
      <c r="D19" s="29" t="str">
        <v>Yitzhok</v>
      </c>
      <c r="E19" s="29" t="str">
        <v>Female</v>
      </c>
      <c r="F19" s="29" t="str">
        <v>Engineering</v>
      </c>
      <c r="G19" s="30">
        <v>118442.54</v>
      </c>
      <c r="H19" s="29" t="str">
        <v>Above 100k</v>
      </c>
      <c r="I19" s="31">
        <v>44193</v>
      </c>
      <c r="J19" s="29">
        <v>1</v>
      </c>
      <c r="K19" s="29" t="str">
        <v>Permanent</v>
      </c>
      <c r="L19" s="29" t="str">
        <v>Auckland, New Zealand</v>
      </c>
      <c r="M19" s="29">
        <v>3.4821917808219176</v>
      </c>
      <c r="N19" s="29" t="str">
        <v>Full time</v>
      </c>
    </row>
    <row r="20" spans="2:14" x14ac:dyDescent="0.3">
      <c r="B20" s="29" t="str">
        <v>SQ02624</v>
      </c>
      <c r="C20" s="29" t="str">
        <v>Gwenneth</v>
      </c>
      <c r="D20" s="29" t="str">
        <v>Fealey</v>
      </c>
      <c r="E20" s="29" t="str">
        <v>Female</v>
      </c>
      <c r="F20" s="29" t="str">
        <v>Engineering</v>
      </c>
      <c r="G20" s="30">
        <v>114772.32</v>
      </c>
      <c r="H20" s="29" t="str">
        <v>Above 100k</v>
      </c>
      <c r="I20" s="31">
        <v>44251</v>
      </c>
      <c r="J20" s="29">
        <v>1</v>
      </c>
      <c r="K20" s="29" t="str">
        <v>Permanent</v>
      </c>
      <c r="L20" s="29" t="str">
        <v>Columbus, USA</v>
      </c>
      <c r="M20" s="29">
        <v>3.3232876712328765</v>
      </c>
      <c r="N20" s="29" t="str">
        <v>Full time</v>
      </c>
    </row>
    <row r="21" spans="2:14" x14ac:dyDescent="0.3">
      <c r="B21" s="29" t="str">
        <v>SQ02703</v>
      </c>
      <c r="C21" s="29" t="str">
        <v>Deepit</v>
      </c>
      <c r="D21" s="29" t="str">
        <v>Ranjana</v>
      </c>
      <c r="E21" s="29" t="str">
        <v>Female</v>
      </c>
      <c r="F21" s="29" t="str">
        <v>Marketing</v>
      </c>
      <c r="G21" s="30">
        <v>104903.79</v>
      </c>
      <c r="H21" s="29" t="str">
        <v>Above 100k</v>
      </c>
      <c r="I21" s="31">
        <v>43649</v>
      </c>
      <c r="J21" s="29">
        <v>1</v>
      </c>
      <c r="K21" s="29" t="str">
        <v>Permanent</v>
      </c>
      <c r="L21" s="29" t="str">
        <v>Chennai, India</v>
      </c>
      <c r="M21" s="29">
        <v>4.9726027397260273</v>
      </c>
      <c r="N21" s="29" t="str">
        <v>Full time</v>
      </c>
    </row>
    <row r="22" spans="2:14" x14ac:dyDescent="0.3">
      <c r="B22" s="29" t="str">
        <v>SQ03116</v>
      </c>
      <c r="C22" s="29" t="str">
        <v>Syd</v>
      </c>
      <c r="D22" s="29" t="str">
        <v>Fearn</v>
      </c>
      <c r="E22" s="29" t="str">
        <v>Male</v>
      </c>
      <c r="F22" s="29" t="str">
        <v>Engineering</v>
      </c>
      <c r="G22" s="30">
        <v>108872.77</v>
      </c>
      <c r="H22" s="29" t="str">
        <v>Above 100k</v>
      </c>
      <c r="I22" s="31">
        <v>43521</v>
      </c>
      <c r="J22" s="29">
        <v>1</v>
      </c>
      <c r="K22" s="29" t="str">
        <v>Permanent</v>
      </c>
      <c r="L22" s="29" t="str">
        <v>Remote</v>
      </c>
      <c r="M22" s="29">
        <v>5.3232876712328769</v>
      </c>
      <c r="N22" s="29" t="str">
        <v>Full time</v>
      </c>
    </row>
    <row r="23" spans="2:14" x14ac:dyDescent="0.3">
      <c r="B23" s="29" t="str">
        <v>SQ03387</v>
      </c>
      <c r="C23" s="29" t="str">
        <v>Robinia</v>
      </c>
      <c r="D23" s="29" t="str">
        <v>Scholling</v>
      </c>
      <c r="E23" s="29" t="str">
        <v>Female</v>
      </c>
      <c r="F23" s="29" t="str">
        <v>Human Resources</v>
      </c>
      <c r="G23" s="30">
        <v>100731.95</v>
      </c>
      <c r="H23" s="29" t="str">
        <v>Above 100k</v>
      </c>
      <c r="I23" s="31">
        <v>43936</v>
      </c>
      <c r="J23" s="29">
        <v>1</v>
      </c>
      <c r="K23" s="29" t="str">
        <v>Permanent</v>
      </c>
      <c r="L23" s="29" t="str">
        <v>Auckland, New Zealand</v>
      </c>
      <c r="M23" s="29">
        <v>4.1863013698630134</v>
      </c>
      <c r="N23" s="29" t="str">
        <v>Full time</v>
      </c>
    </row>
    <row r="24" spans="2:14" x14ac:dyDescent="0.3">
      <c r="B24" s="29" t="str">
        <v>SQ03476</v>
      </c>
      <c r="C24" s="29" t="str">
        <v>Ramalingam</v>
      </c>
      <c r="D24" s="29" t="str">
        <v>Kothapeta</v>
      </c>
      <c r="E24" s="29" t="str">
        <v>Need to check</v>
      </c>
      <c r="F24" s="29" t="str">
        <v>Accounting</v>
      </c>
      <c r="G24" s="30">
        <v>107107.6</v>
      </c>
      <c r="H24" s="29" t="str">
        <v>Above 100k</v>
      </c>
      <c r="I24" s="31">
        <v>43325</v>
      </c>
      <c r="J24" s="29">
        <v>0.9</v>
      </c>
      <c r="K24" s="29" t="str">
        <v>Permanent</v>
      </c>
      <c r="L24" s="29" t="str">
        <v>Chennai, India</v>
      </c>
      <c r="M24" s="29">
        <v>5.86027397260274</v>
      </c>
      <c r="N24" s="29" t="str">
        <v>Part time</v>
      </c>
    </row>
    <row r="25" spans="2:14" x14ac:dyDescent="0.3">
      <c r="B25" s="29" t="str">
        <v>SQ03491</v>
      </c>
      <c r="C25" s="29" t="str">
        <v>Freda</v>
      </c>
      <c r="D25" s="29" t="str">
        <v>Legan</v>
      </c>
      <c r="E25" s="29" t="str">
        <v>Female</v>
      </c>
      <c r="F25" s="29" t="str">
        <v>Sales</v>
      </c>
      <c r="G25" s="30">
        <v>102129.37</v>
      </c>
      <c r="H25" s="29" t="str">
        <v>Above 100k</v>
      </c>
      <c r="I25" s="31">
        <v>44396</v>
      </c>
      <c r="J25" s="29">
        <v>1</v>
      </c>
      <c r="K25" s="29" t="str">
        <v>Permanent</v>
      </c>
      <c r="L25" s="29" t="str">
        <v>Columbus, USA</v>
      </c>
      <c r="M25" s="29">
        <v>2.9260273972602739</v>
      </c>
      <c r="N25" s="29" t="str">
        <v>Full time</v>
      </c>
    </row>
    <row r="26" spans="2:14" x14ac:dyDescent="0.3">
      <c r="B26" s="29" t="str">
        <v>SQ03733</v>
      </c>
      <c r="C26" s="29" t="str">
        <v>Revkah</v>
      </c>
      <c r="D26" s="29" t="str">
        <v>Antonacci</v>
      </c>
      <c r="E26" s="29" t="str">
        <v>Male</v>
      </c>
      <c r="F26" s="29" t="str">
        <v>Engineering</v>
      </c>
      <c r="G26" s="30">
        <v>109143.17</v>
      </c>
      <c r="H26" s="29" t="str">
        <v>Above 100k</v>
      </c>
      <c r="I26" s="31">
        <v>43945</v>
      </c>
      <c r="J26" s="29">
        <v>1</v>
      </c>
      <c r="K26" s="29" t="str">
        <v>Permanent</v>
      </c>
      <c r="L26" s="29" t="str">
        <v>Wellington, New Zealand</v>
      </c>
      <c r="M26" s="29">
        <v>4.161643835616438</v>
      </c>
      <c r="N26" s="29" t="str">
        <v>Full time</v>
      </c>
    </row>
    <row r="27" spans="2:14" x14ac:dyDescent="0.3">
      <c r="B27" s="29" t="str">
        <v>SQ04603</v>
      </c>
      <c r="C27" s="29" t="str">
        <v>Natalee</v>
      </c>
      <c r="D27" s="29" t="str">
        <v>Craiker</v>
      </c>
      <c r="E27" s="29" t="str">
        <v>Male</v>
      </c>
      <c r="F27" s="29" t="str">
        <v>Product Management</v>
      </c>
      <c r="G27" s="30">
        <v>111229.47</v>
      </c>
      <c r="H27" s="29" t="str">
        <v>Above 100k</v>
      </c>
      <c r="I27" s="31">
        <v>43402</v>
      </c>
      <c r="J27" s="29">
        <v>1</v>
      </c>
      <c r="K27" s="29" t="str">
        <v>Permanent</v>
      </c>
      <c r="L27" s="29" t="str">
        <v>Remote</v>
      </c>
      <c r="M27" s="29">
        <v>5.6493150684931503</v>
      </c>
      <c r="N27" s="29" t="str">
        <v>Full time</v>
      </c>
    </row>
    <row r="28" spans="2:14" x14ac:dyDescent="0.3">
      <c r="B28" s="29" t="str">
        <v>SQ04612</v>
      </c>
      <c r="C28" s="29" t="str">
        <v>Mick</v>
      </c>
      <c r="D28" s="29" t="str">
        <v>Spraberry</v>
      </c>
      <c r="E28" s="29" t="str">
        <v>Female</v>
      </c>
      <c r="F28" s="29" t="str">
        <v>Services</v>
      </c>
      <c r="G28" s="30">
        <v>120000</v>
      </c>
      <c r="H28" s="29" t="str">
        <v>Above 100k</v>
      </c>
      <c r="I28" s="31">
        <v>43902</v>
      </c>
      <c r="J28" s="29">
        <v>0.9</v>
      </c>
      <c r="K28" s="29" t="str">
        <v>Permanent</v>
      </c>
      <c r="L28" s="29" t="str">
        <v>Remote</v>
      </c>
      <c r="M28" s="29">
        <v>4.279452054794521</v>
      </c>
      <c r="N28" s="29" t="str">
        <v>Part time</v>
      </c>
    </row>
    <row r="29" spans="2:14" x14ac:dyDescent="0.3">
      <c r="B29" s="29" t="str">
        <v>SQ04665</v>
      </c>
      <c r="C29" s="29" t="str">
        <v>Collin</v>
      </c>
      <c r="D29" s="29" t="str">
        <v>Jagson</v>
      </c>
      <c r="E29" s="29" t="str">
        <v>Male</v>
      </c>
      <c r="F29" s="29" t="str">
        <v>Services</v>
      </c>
      <c r="G29" s="30">
        <v>100424.23</v>
      </c>
      <c r="H29" s="29" t="str">
        <v>Above 100k</v>
      </c>
      <c r="I29" s="31">
        <v>43801</v>
      </c>
      <c r="J29" s="29">
        <v>1</v>
      </c>
      <c r="K29" s="29" t="str">
        <v>Permanent</v>
      </c>
      <c r="L29" s="29" t="str">
        <v>Auckland, New Zealand</v>
      </c>
      <c r="M29" s="29">
        <v>4.5561643835616437</v>
      </c>
      <c r="N29" s="29" t="str">
        <v>Full time</v>
      </c>
    </row>
    <row r="30" spans="2:14" x14ac:dyDescent="0.3">
      <c r="B30" s="29" t="str">
        <v>TN00579</v>
      </c>
      <c r="C30" s="29" t="str">
        <v>Rafaelita</v>
      </c>
      <c r="D30" s="29" t="str">
        <v>Blaksland</v>
      </c>
      <c r="E30" s="29" t="str">
        <v>Female</v>
      </c>
      <c r="F30" s="29" t="str">
        <v>Services</v>
      </c>
      <c r="G30" s="30">
        <v>109163.39</v>
      </c>
      <c r="H30" s="29" t="str">
        <v>Above 100k</v>
      </c>
      <c r="I30" s="31">
        <v>44019</v>
      </c>
      <c r="J30" s="29">
        <v>0.8</v>
      </c>
      <c r="K30" s="29" t="str">
        <v>Permanent</v>
      </c>
      <c r="L30" s="29" t="str">
        <v>Seattle, USA</v>
      </c>
      <c r="M30" s="29">
        <v>3.9589041095890409</v>
      </c>
      <c r="N30" s="29" t="str">
        <v>Part time</v>
      </c>
    </row>
    <row r="31" spans="2:14" x14ac:dyDescent="0.3">
      <c r="B31" s="29" t="str">
        <v>TN01281</v>
      </c>
      <c r="C31" s="29" t="str">
        <v>Cletus</v>
      </c>
      <c r="D31" s="29" t="str">
        <v>McGarahan</v>
      </c>
      <c r="E31" s="29" t="str">
        <v>Female</v>
      </c>
      <c r="F31" s="29" t="str">
        <v>Engineering</v>
      </c>
      <c r="G31" s="30">
        <v>114425.19</v>
      </c>
      <c r="H31" s="29" t="str">
        <v>Above 100k</v>
      </c>
      <c r="I31" s="31">
        <v>43857</v>
      </c>
      <c r="J31" s="29">
        <v>1</v>
      </c>
      <c r="K31" s="29" t="str">
        <v>Permanent</v>
      </c>
      <c r="L31" s="29" t="str">
        <v>Wellington, New Zealand</v>
      </c>
      <c r="M31" s="29">
        <v>4.4027397260273968</v>
      </c>
      <c r="N31" s="29" t="str">
        <v>Full time</v>
      </c>
    </row>
    <row r="32" spans="2:14" x14ac:dyDescent="0.3">
      <c r="B32" s="29" t="str">
        <v>TN04058</v>
      </c>
      <c r="C32" s="29" t="str">
        <v>Subbarao</v>
      </c>
      <c r="D32" s="29" t="str">
        <v>Malladi</v>
      </c>
      <c r="E32" s="29" t="str">
        <v>Male</v>
      </c>
      <c r="F32" s="29" t="str">
        <v>Product Management</v>
      </c>
      <c r="G32" s="30">
        <v>106775.14</v>
      </c>
      <c r="H32" s="29" t="str">
        <v>Above 100k</v>
      </c>
      <c r="I32" s="31">
        <v>43563</v>
      </c>
      <c r="J32" s="29">
        <v>1</v>
      </c>
      <c r="K32" s="29" t="str">
        <v>Fixed Term</v>
      </c>
      <c r="L32" s="29" t="str">
        <v>Hyderabad, India</v>
      </c>
      <c r="M32" s="29">
        <v>5.2082191780821914</v>
      </c>
      <c r="N32" s="29" t="str">
        <v>Full time</v>
      </c>
    </row>
    <row r="33" spans="2:14" x14ac:dyDescent="0.3">
      <c r="B33" s="29" t="str">
        <v>TN04058</v>
      </c>
      <c r="C33" s="29" t="str">
        <v>Vasu</v>
      </c>
      <c r="D33" s="29" t="str">
        <v>Nandin</v>
      </c>
      <c r="E33" s="29" t="str">
        <v>Male</v>
      </c>
      <c r="F33" s="29" t="str">
        <v>Product Management</v>
      </c>
      <c r="G33" s="30">
        <v>106775.14</v>
      </c>
      <c r="H33" s="29" t="str">
        <v>Above 100k</v>
      </c>
      <c r="I33" s="31">
        <v>43563</v>
      </c>
      <c r="J33" s="29">
        <v>1</v>
      </c>
      <c r="K33" s="29" t="str">
        <v>Fixed Term</v>
      </c>
      <c r="L33" s="29" t="str">
        <v>Hyderabad, India</v>
      </c>
      <c r="M33" s="29">
        <v>5.2082191780821914</v>
      </c>
      <c r="N33" s="29" t="str">
        <v>Full time</v>
      </c>
    </row>
    <row r="34" spans="2:14" x14ac:dyDescent="0.3">
      <c r="B34" s="29" t="str">
        <v>TN04246</v>
      </c>
      <c r="C34" s="29" t="str">
        <v>Shaylyn</v>
      </c>
      <c r="D34" s="29" t="str">
        <v>Ransbury</v>
      </c>
      <c r="E34" s="29" t="str">
        <v>Female</v>
      </c>
      <c r="F34" s="29" t="str">
        <v>Support</v>
      </c>
      <c r="G34" s="30">
        <v>100371.31</v>
      </c>
      <c r="H34" s="29" t="str">
        <v>Above 100k</v>
      </c>
      <c r="I34" s="31">
        <v>44067</v>
      </c>
      <c r="J34" s="29">
        <v>0.8</v>
      </c>
      <c r="K34" s="29" t="str">
        <v>Fixed Term</v>
      </c>
      <c r="L34" s="29" t="str">
        <v>Auckland, New Zealand</v>
      </c>
      <c r="M34" s="29">
        <v>3.8273972602739725</v>
      </c>
      <c r="N34" s="29" t="str">
        <v>Part time</v>
      </c>
    </row>
    <row r="35" spans="2:14" x14ac:dyDescent="0.3">
      <c r="B35" s="29" t="str">
        <v>TN04740</v>
      </c>
      <c r="C35" s="29" t="str">
        <v>Tristam</v>
      </c>
      <c r="D35" s="29" t="str">
        <v>Cuming</v>
      </c>
      <c r="E35" s="29" t="str">
        <v>Female</v>
      </c>
      <c r="F35" s="29" t="str">
        <v>Support</v>
      </c>
      <c r="G35" s="30">
        <v>104038.9</v>
      </c>
      <c r="H35" s="29" t="str">
        <v>Above 100k</v>
      </c>
      <c r="I35" s="31">
        <v>43815</v>
      </c>
      <c r="J35" s="29">
        <v>1</v>
      </c>
      <c r="K35" s="29" t="str">
        <v>Fixed Term</v>
      </c>
      <c r="L35" s="29" t="str">
        <v>Remote</v>
      </c>
      <c r="M35" s="29">
        <v>4.5178082191780824</v>
      </c>
      <c r="N35" s="29" t="str">
        <v>Full time</v>
      </c>
    </row>
    <row r="36" spans="2:14" x14ac:dyDescent="0.3">
      <c r="B36" s="29" t="str">
        <v>VT01684</v>
      </c>
      <c r="C36" s="29" t="str">
        <v>Audry</v>
      </c>
      <c r="D36" s="29" t="str">
        <v>Yu</v>
      </c>
      <c r="E36" s="29" t="str">
        <v>Female</v>
      </c>
      <c r="F36" s="29" t="str">
        <v>Training</v>
      </c>
      <c r="G36" s="30">
        <v>101187.36</v>
      </c>
      <c r="H36" s="29" t="str">
        <v>Above 100k</v>
      </c>
      <c r="I36" s="31">
        <v>43258</v>
      </c>
      <c r="J36" s="29">
        <v>1</v>
      </c>
      <c r="K36" s="29" t="str">
        <v>Fixed Term</v>
      </c>
      <c r="L36" s="29" t="str">
        <v>Columbus, USA</v>
      </c>
      <c r="M36" s="29">
        <v>6.043835616438356</v>
      </c>
      <c r="N36" s="29" t="str">
        <v>Full time</v>
      </c>
    </row>
    <row r="37" spans="2:14" x14ac:dyDescent="0.3">
      <c r="B37" s="29" t="str">
        <v>VT01762</v>
      </c>
      <c r="C37" s="29" t="str">
        <v>Geena</v>
      </c>
      <c r="D37" s="29" t="str">
        <v>Raghavanpillai</v>
      </c>
      <c r="E37" s="29" t="str">
        <v>Male</v>
      </c>
      <c r="F37" s="29" t="str">
        <v>Accounting</v>
      </c>
      <c r="G37" s="30">
        <v>102515.81</v>
      </c>
      <c r="H37" s="29" t="str">
        <v>Above 100k</v>
      </c>
      <c r="I37" s="31">
        <v>43902</v>
      </c>
      <c r="J37" s="29">
        <v>1</v>
      </c>
      <c r="K37" s="29" t="str">
        <v>Fixed Term</v>
      </c>
      <c r="L37" s="29" t="str">
        <v>Chennai, India</v>
      </c>
      <c r="M37" s="29">
        <v>4.279452054794521</v>
      </c>
      <c r="N37" s="29" t="str">
        <v>Full time</v>
      </c>
    </row>
    <row r="38" spans="2:14" x14ac:dyDescent="0.3">
      <c r="B38" s="29" t="str">
        <v>VT01893</v>
      </c>
      <c r="C38" s="29" t="str">
        <v>Lindy</v>
      </c>
      <c r="D38" s="29" t="str">
        <v>Guillet</v>
      </c>
      <c r="E38" s="29" t="str">
        <v>Male</v>
      </c>
      <c r="F38" s="29" t="str">
        <v>Training</v>
      </c>
      <c r="G38" s="30">
        <v>112778.28</v>
      </c>
      <c r="H38" s="29" t="str">
        <v>Above 100k</v>
      </c>
      <c r="I38" s="31">
        <v>43250</v>
      </c>
      <c r="J38" s="29">
        <v>1</v>
      </c>
      <c r="K38" s="29" t="str">
        <v>Fixed Term</v>
      </c>
      <c r="L38" s="29" t="str">
        <v>Remote</v>
      </c>
      <c r="M38" s="29">
        <v>6.065753424657534</v>
      </c>
      <c r="N38" s="29" t="str">
        <v>Full time</v>
      </c>
    </row>
    <row r="39" spans="2:14" x14ac:dyDescent="0.3">
      <c r="B39" s="29" t="str">
        <v>VT01893</v>
      </c>
      <c r="C39" s="29" t="str">
        <v>Lindy</v>
      </c>
      <c r="D39" s="29" t="str">
        <v>Guillet</v>
      </c>
      <c r="E39" s="29" t="str">
        <v>Male</v>
      </c>
      <c r="F39" s="29" t="str">
        <v>Training</v>
      </c>
      <c r="G39" s="30">
        <v>112778.28</v>
      </c>
      <c r="H39" s="29" t="str">
        <v>Above 100k</v>
      </c>
      <c r="I39" s="31">
        <v>43250</v>
      </c>
      <c r="J39" s="29">
        <v>1</v>
      </c>
      <c r="K39" s="29" t="str">
        <v>Fixed Term</v>
      </c>
      <c r="L39" s="29" t="str">
        <v>Remote</v>
      </c>
      <c r="M39" s="29">
        <v>6.065753424657534</v>
      </c>
      <c r="N39" s="29" t="str">
        <v>Full time</v>
      </c>
    </row>
    <row r="40" spans="2:14" x14ac:dyDescent="0.3">
      <c r="B40" s="29" t="str">
        <v>VT02491</v>
      </c>
      <c r="C40" s="29" t="str">
        <v>Alexis</v>
      </c>
      <c r="D40" s="29" t="str">
        <v>Gotfrey</v>
      </c>
      <c r="E40" s="29" t="str">
        <v>Male</v>
      </c>
      <c r="F40" s="29" t="str">
        <v>Engineering</v>
      </c>
      <c r="G40" s="30">
        <v>114465.93</v>
      </c>
      <c r="H40" s="29" t="str">
        <v>Above 100k</v>
      </c>
      <c r="I40" s="31">
        <v>43291</v>
      </c>
      <c r="J40" s="29">
        <v>1</v>
      </c>
      <c r="K40" s="29" t="str">
        <v>Temporary</v>
      </c>
      <c r="L40" s="29" t="str">
        <v>Wellington, New Zealand</v>
      </c>
      <c r="M40" s="29">
        <v>5.9534246575342467</v>
      </c>
      <c r="N40" s="29" t="str">
        <v>Full time</v>
      </c>
    </row>
    <row r="41" spans="2:14" x14ac:dyDescent="0.3">
      <c r="B41" s="29" t="str">
        <v>VT02801</v>
      </c>
      <c r="C41" s="29" t="str">
        <v>Shellysheldon</v>
      </c>
      <c r="D41" s="29" t="str">
        <v>Mahady</v>
      </c>
      <c r="E41" s="29" t="str">
        <v>Male</v>
      </c>
      <c r="F41" s="29" t="str">
        <v>Training</v>
      </c>
      <c r="G41" s="30">
        <v>114691.03</v>
      </c>
      <c r="H41" s="29" t="str">
        <v>Above 100k</v>
      </c>
      <c r="I41" s="31">
        <v>44039</v>
      </c>
      <c r="J41" s="29">
        <v>1</v>
      </c>
      <c r="K41" s="29" t="str">
        <v>Temporary</v>
      </c>
      <c r="L41" s="29" t="str">
        <v>Wellington, New Zealand</v>
      </c>
      <c r="M41" s="29">
        <v>3.904109589041096</v>
      </c>
      <c r="N41" s="29" t="str">
        <v>Full time</v>
      </c>
    </row>
    <row r="42" spans="2:14" x14ac:dyDescent="0.3">
      <c r="B42" s="29" t="str">
        <v>VT03421</v>
      </c>
      <c r="C42" s="29" t="str">
        <v>Alic</v>
      </c>
      <c r="D42" s="29" t="str">
        <v>Bagg</v>
      </c>
      <c r="E42" s="29" t="str">
        <v>Male</v>
      </c>
      <c r="F42" s="29" t="str">
        <v>Legal</v>
      </c>
      <c r="G42" s="30">
        <v>113747.56</v>
      </c>
      <c r="H42" s="29" t="str">
        <v>Above 100k</v>
      </c>
      <c r="I42" s="31">
        <v>44270</v>
      </c>
      <c r="J42" s="29">
        <v>0.7</v>
      </c>
      <c r="K42" s="29" t="str">
        <v>Temporary</v>
      </c>
      <c r="L42" s="29" t="str">
        <v>Columbus, USA</v>
      </c>
      <c r="M42" s="29">
        <v>3.2712328767123289</v>
      </c>
      <c r="N42" s="29" t="str">
        <v>Part time</v>
      </c>
    </row>
    <row r="43" spans="2:14" x14ac:dyDescent="0.3">
      <c r="B43" s="29" t="str">
        <v>VT03421</v>
      </c>
      <c r="C43" s="29" t="str">
        <v>Alic</v>
      </c>
      <c r="D43" s="29" t="str">
        <v>Bagg</v>
      </c>
      <c r="E43" s="29" t="str">
        <v>Male</v>
      </c>
      <c r="F43" s="29" t="str">
        <v>Legal</v>
      </c>
      <c r="G43" s="30">
        <v>113747.56</v>
      </c>
      <c r="H43" s="29" t="str">
        <v>Above 100k</v>
      </c>
      <c r="I43" s="31">
        <v>44270</v>
      </c>
      <c r="J43" s="29">
        <v>0.7</v>
      </c>
      <c r="K43" s="29" t="str">
        <v>Temporary</v>
      </c>
      <c r="L43" s="29" t="str">
        <v>Columbus, USA</v>
      </c>
      <c r="M43" s="29">
        <v>3.2712328767123289</v>
      </c>
      <c r="N43" s="29" t="str">
        <v>Part time</v>
      </c>
    </row>
    <row r="44" spans="2:14" x14ac:dyDescent="0.3">
      <c r="B44" s="29" t="str">
        <v>VT04028</v>
      </c>
      <c r="C44" s="29" t="str">
        <v>Michale</v>
      </c>
      <c r="D44" s="29" t="str">
        <v>Rolf</v>
      </c>
      <c r="E44" s="29" t="str">
        <v>Male</v>
      </c>
      <c r="F44" s="29" t="str">
        <v>Services</v>
      </c>
      <c r="G44" s="30">
        <v>111815.49</v>
      </c>
      <c r="H44" s="29" t="str">
        <v>Above 100k</v>
      </c>
      <c r="I44" s="31">
        <v>43895</v>
      </c>
      <c r="J44" s="29">
        <v>0.7</v>
      </c>
      <c r="K44" s="29" t="str">
        <v>Temporary</v>
      </c>
      <c r="L44" s="29" t="str">
        <v>Remote</v>
      </c>
      <c r="M44" s="29">
        <v>4.2986301369863016</v>
      </c>
      <c r="N44" s="29" t="str">
        <v>Part time</v>
      </c>
    </row>
    <row r="45" spans="2:14" x14ac:dyDescent="0.3">
      <c r="B45" s="29" t="str">
        <v>VT04028</v>
      </c>
      <c r="C45" s="29" t="str">
        <v>Michale</v>
      </c>
      <c r="D45" s="29" t="str">
        <v>Rolf</v>
      </c>
      <c r="E45" s="29" t="str">
        <v>Male</v>
      </c>
      <c r="F45" s="29" t="str">
        <v>Services</v>
      </c>
      <c r="G45" s="30">
        <v>111815.49</v>
      </c>
      <c r="H45" s="29" t="str">
        <v>Above 100k</v>
      </c>
      <c r="I45" s="31">
        <v>43895</v>
      </c>
      <c r="J45" s="29">
        <v>0.7</v>
      </c>
      <c r="K45" s="29" t="str">
        <v>Temporary</v>
      </c>
      <c r="L45" s="29" t="str">
        <v>Remote</v>
      </c>
      <c r="M45" s="29">
        <v>4.2986301369863016</v>
      </c>
      <c r="N45" s="29" t="str">
        <v>Part time</v>
      </c>
    </row>
    <row r="46" spans="2:14" x14ac:dyDescent="0.3">
      <c r="B46" s="29" t="str">
        <v>VT04093</v>
      </c>
      <c r="C46" s="29" t="str">
        <v>Prasanna</v>
      </c>
      <c r="D46" s="29" t="str">
        <v>Lakshmi</v>
      </c>
      <c r="E46" s="29" t="str">
        <v>Female</v>
      </c>
      <c r="F46" s="29" t="str">
        <v>Training</v>
      </c>
      <c r="G46" s="30">
        <v>116767.63</v>
      </c>
      <c r="H46" s="29" t="str">
        <v>Above 100k</v>
      </c>
      <c r="I46" s="31">
        <v>43949</v>
      </c>
      <c r="J46" s="29">
        <v>0.4</v>
      </c>
      <c r="K46" s="29" t="str">
        <v>Temporary</v>
      </c>
      <c r="L46" s="29" t="str">
        <v>Chennai, India</v>
      </c>
      <c r="M46" s="29">
        <v>4.1506849315068495</v>
      </c>
      <c r="N46" s="29" t="str">
        <v>Part time</v>
      </c>
    </row>
    <row r="47" spans="2:14" x14ac:dyDescent="0.3">
      <c r="B47" s="29" t="str">
        <v>VT04093</v>
      </c>
      <c r="C47" s="29" t="str">
        <v>Baruna</v>
      </c>
      <c r="D47" s="29" t="str">
        <v>Ogale</v>
      </c>
      <c r="E47" s="29" t="str">
        <v>Female</v>
      </c>
      <c r="F47" s="29" t="str">
        <v>Training</v>
      </c>
      <c r="G47" s="30">
        <v>116767.63</v>
      </c>
      <c r="H47" s="29" t="str">
        <v>Above 100k</v>
      </c>
      <c r="I47" s="31">
        <v>43949</v>
      </c>
      <c r="J47" s="29">
        <v>0.4</v>
      </c>
      <c r="K47" s="29" t="str">
        <v>Temporary</v>
      </c>
      <c r="L47" s="29" t="str">
        <v>Chennai, India</v>
      </c>
      <c r="M47" s="29">
        <v>4.1506849315068495</v>
      </c>
      <c r="N47" s="29" t="str">
        <v>Part time</v>
      </c>
    </row>
    <row r="48" spans="2:14" x14ac:dyDescent="0.3">
      <c r="B48" s="29" t="str">
        <v>VT04350</v>
      </c>
      <c r="C48" s="29" t="str">
        <v>Kulbhushan</v>
      </c>
      <c r="D48" s="29" t="str">
        <v>Moorthy</v>
      </c>
      <c r="E48" s="29" t="str">
        <v>Male</v>
      </c>
      <c r="F48" s="29" t="str">
        <v>Business Development</v>
      </c>
      <c r="G48" s="30">
        <v>106400.02</v>
      </c>
      <c r="H48" s="29" t="str">
        <v>Above 100k</v>
      </c>
      <c r="I48" s="31">
        <v>44021</v>
      </c>
      <c r="J48" s="29">
        <v>1</v>
      </c>
      <c r="K48" s="29" t="str">
        <v>Temporary</v>
      </c>
      <c r="L48" s="29" t="str">
        <v>Chennai, India</v>
      </c>
      <c r="M48" s="29">
        <v>3.9534246575342467</v>
      </c>
      <c r="N48" s="29" t="str">
        <v>Full time</v>
      </c>
    </row>
    <row r="49" spans="2:14" x14ac:dyDescent="0.3">
      <c r="B49" s="29" t="str">
        <v>VT04350</v>
      </c>
      <c r="C49" s="29" t="str">
        <v>Lalit</v>
      </c>
      <c r="D49" s="29" t="str">
        <v>Kothari</v>
      </c>
      <c r="E49" s="29" t="str">
        <v>Male</v>
      </c>
      <c r="F49" s="29" t="str">
        <v>Business Development</v>
      </c>
      <c r="G49" s="30">
        <v>106400.02</v>
      </c>
      <c r="H49" s="29" t="str">
        <v>Above 100k</v>
      </c>
      <c r="I49" s="31">
        <v>44021</v>
      </c>
      <c r="J49" s="29">
        <v>1</v>
      </c>
      <c r="K49" s="29" t="str">
        <v>Temporary</v>
      </c>
      <c r="L49" s="29" t="str">
        <v>Chennai, India</v>
      </c>
      <c r="M49" s="29">
        <v>3.9534246575342467</v>
      </c>
      <c r="N49" s="29" t="str">
        <v>Full time</v>
      </c>
    </row>
    <row r="50" spans="2:14" x14ac:dyDescent="0.3">
      <c r="B50" s="29" t="str">
        <v>VT04552</v>
      </c>
      <c r="C50" s="29" t="str">
        <v>Theresita</v>
      </c>
      <c r="D50" s="29" t="str">
        <v>Chasmer</v>
      </c>
      <c r="E50" s="29" t="str">
        <v>Female</v>
      </c>
      <c r="F50" s="29" t="str">
        <v>Product Management</v>
      </c>
      <c r="G50" s="30">
        <v>106665.67</v>
      </c>
      <c r="H50" s="29" t="str">
        <v>Above 100k</v>
      </c>
      <c r="I50" s="31">
        <v>43311</v>
      </c>
      <c r="J50" s="29">
        <v>1</v>
      </c>
      <c r="K50" s="29" t="str">
        <v>Temporary</v>
      </c>
      <c r="L50" s="29" t="str">
        <v>Columbus, USA</v>
      </c>
      <c r="M50" s="29">
        <v>5.8986301369863012</v>
      </c>
      <c r="N50" s="29" t="str">
        <v>Full time</v>
      </c>
    </row>
    <row r="51" spans="2:14" x14ac:dyDescent="0.3">
      <c r="B51" s="29" t="str">
        <v>VT04681</v>
      </c>
      <c r="C51" s="29" t="str">
        <v>Nickolai</v>
      </c>
      <c r="D51" s="29" t="str">
        <v>Artin</v>
      </c>
      <c r="E51" s="29" t="str">
        <v>Female</v>
      </c>
      <c r="F51" s="29" t="str">
        <v>Product Management</v>
      </c>
      <c r="G51" s="30">
        <v>110906.35</v>
      </c>
      <c r="H51" s="29" t="str">
        <v>Above 100k</v>
      </c>
      <c r="I51" s="31">
        <v>43434</v>
      </c>
      <c r="J51" s="29">
        <v>1</v>
      </c>
      <c r="K51" s="29" t="str">
        <v>Temporary</v>
      </c>
      <c r="L51" s="29" t="str">
        <v>Wellington, New Zealand</v>
      </c>
      <c r="M51" s="29">
        <v>5.5616438356164384</v>
      </c>
      <c r="N51" s="29" t="str">
        <v>Full time</v>
      </c>
    </row>
    <row r="55" spans="2:14" x14ac:dyDescent="0.3">
      <c r="B55" s="35" t="str" cm="1">
        <f t="array" ref="B55:N55">staff[#Headers]</f>
        <v>Emp ID</v>
      </c>
      <c r="C55" s="35" t="str">
        <v>First Name</v>
      </c>
      <c r="D55" s="35" t="str">
        <v>Last Name</v>
      </c>
      <c r="E55" s="35" t="str">
        <v>Gender</v>
      </c>
      <c r="F55" s="35" t="str">
        <v>Department</v>
      </c>
      <c r="G55" s="35" t="str">
        <v>Salary</v>
      </c>
      <c r="H55" s="35" t="str">
        <v>Salary Bucket</v>
      </c>
      <c r="I55" s="36" t="str">
        <v>Start Date</v>
      </c>
      <c r="J55" s="35" t="str">
        <v>FTE</v>
      </c>
      <c r="K55" s="35" t="str">
        <v>Employee type</v>
      </c>
      <c r="L55" s="35" t="str">
        <v>Work location</v>
      </c>
      <c r="M55" s="35" t="str">
        <v>Tenure</v>
      </c>
      <c r="N55" s="35" t="str">
        <v>Work Type</v>
      </c>
    </row>
    <row r="56" spans="2:14" x14ac:dyDescent="0.3">
      <c r="B56" s="33" t="str" cm="1">
        <f t="array" ref="B56:N73">_xlfn._xlws.FILTER(staff[], (staff[Salary]&gt;100000) * (staff[Gender] = "Female"))</f>
        <v>PR00746</v>
      </c>
      <c r="C56" s="33" t="str">
        <v>Hogan</v>
      </c>
      <c r="D56" s="33" t="str">
        <v>Iles</v>
      </c>
      <c r="E56" s="33" t="str">
        <v>Female</v>
      </c>
      <c r="F56" s="33" t="str">
        <v>Accounting</v>
      </c>
      <c r="G56" s="33">
        <v>114177.23</v>
      </c>
      <c r="H56" s="33" t="str">
        <v>Above 100k</v>
      </c>
      <c r="I56" s="37">
        <v>43908</v>
      </c>
      <c r="J56" s="33">
        <v>1</v>
      </c>
      <c r="K56" s="33" t="str">
        <v>Permanent</v>
      </c>
      <c r="L56" s="33" t="str">
        <v>Wellington, New Zealand</v>
      </c>
      <c r="M56" s="33">
        <v>4.2630136986301368</v>
      </c>
      <c r="N56" s="33" t="str">
        <v>Full time</v>
      </c>
    </row>
    <row r="57" spans="2:14" x14ac:dyDescent="0.3">
      <c r="B57" s="33" t="str">
        <v>PR02208</v>
      </c>
      <c r="C57" s="33" t="str">
        <v>Gowri</v>
      </c>
      <c r="D57" s="33" t="str">
        <v>Sankar</v>
      </c>
      <c r="E57" s="33" t="str">
        <v>Female</v>
      </c>
      <c r="F57" s="33" t="str">
        <v>Training</v>
      </c>
      <c r="G57" s="33">
        <v>102934.09</v>
      </c>
      <c r="H57" s="33" t="str">
        <v>Above 100k</v>
      </c>
      <c r="I57" s="37">
        <v>44315</v>
      </c>
      <c r="J57" s="33">
        <v>1</v>
      </c>
      <c r="K57" s="33" t="str">
        <v>Permanent</v>
      </c>
      <c r="L57" s="33" t="str">
        <v>Hyderabad, India</v>
      </c>
      <c r="M57" s="33">
        <v>3.1479452054794521</v>
      </c>
      <c r="N57" s="33" t="str">
        <v>Full time</v>
      </c>
    </row>
    <row r="58" spans="2:14" x14ac:dyDescent="0.3">
      <c r="B58" s="33" t="str">
        <v>SQ00498</v>
      </c>
      <c r="C58" s="33" t="str">
        <v>Amery</v>
      </c>
      <c r="D58" s="33" t="str">
        <v>Ofer</v>
      </c>
      <c r="E58" s="33" t="str">
        <v>Female</v>
      </c>
      <c r="F58" s="33" t="str">
        <v>Legal</v>
      </c>
      <c r="G58" s="33">
        <v>111049.84</v>
      </c>
      <c r="H58" s="33" t="str">
        <v>Above 100k</v>
      </c>
      <c r="I58" s="37">
        <v>44393</v>
      </c>
      <c r="J58" s="33">
        <v>1</v>
      </c>
      <c r="K58" s="33" t="str">
        <v>Permanent</v>
      </c>
      <c r="L58" s="33" t="str">
        <v>Wellington, New Zealand</v>
      </c>
      <c r="M58" s="33">
        <v>2.9342465753424656</v>
      </c>
      <c r="N58" s="33" t="str">
        <v>Full time</v>
      </c>
    </row>
    <row r="59" spans="2:14" x14ac:dyDescent="0.3">
      <c r="B59" s="33" t="str">
        <v>SQ02174</v>
      </c>
      <c r="C59" s="33" t="str">
        <v>Sidoney</v>
      </c>
      <c r="D59" s="33" t="str">
        <v>Yitzhok</v>
      </c>
      <c r="E59" s="33" t="str">
        <v>Female</v>
      </c>
      <c r="F59" s="33" t="str">
        <v>Engineering</v>
      </c>
      <c r="G59" s="33">
        <v>118442.54</v>
      </c>
      <c r="H59" s="33" t="str">
        <v>Above 100k</v>
      </c>
      <c r="I59" s="37">
        <v>44193</v>
      </c>
      <c r="J59" s="33">
        <v>1</v>
      </c>
      <c r="K59" s="33" t="str">
        <v>Permanent</v>
      </c>
      <c r="L59" s="33" t="str">
        <v>Auckland, New Zealand</v>
      </c>
      <c r="M59" s="33">
        <v>3.4821917808219176</v>
      </c>
      <c r="N59" s="33" t="str">
        <v>Full time</v>
      </c>
    </row>
    <row r="60" spans="2:14" x14ac:dyDescent="0.3">
      <c r="B60" s="33" t="str">
        <v>SQ02624</v>
      </c>
      <c r="C60" s="33" t="str">
        <v>Gwenneth</v>
      </c>
      <c r="D60" s="33" t="str">
        <v>Fealey</v>
      </c>
      <c r="E60" s="33" t="str">
        <v>Female</v>
      </c>
      <c r="F60" s="33" t="str">
        <v>Engineering</v>
      </c>
      <c r="G60" s="33">
        <v>114772.32</v>
      </c>
      <c r="H60" s="33" t="str">
        <v>Above 100k</v>
      </c>
      <c r="I60" s="37">
        <v>44251</v>
      </c>
      <c r="J60" s="33">
        <v>1</v>
      </c>
      <c r="K60" s="33" t="str">
        <v>Permanent</v>
      </c>
      <c r="L60" s="33" t="str">
        <v>Columbus, USA</v>
      </c>
      <c r="M60" s="33">
        <v>3.3232876712328765</v>
      </c>
      <c r="N60" s="33" t="str">
        <v>Full time</v>
      </c>
    </row>
    <row r="61" spans="2:14" x14ac:dyDescent="0.3">
      <c r="B61" s="33" t="str">
        <v>SQ02703</v>
      </c>
      <c r="C61" s="33" t="str">
        <v>Deepit</v>
      </c>
      <c r="D61" s="33" t="str">
        <v>Ranjana</v>
      </c>
      <c r="E61" s="33" t="str">
        <v>Female</v>
      </c>
      <c r="F61" s="33" t="str">
        <v>Marketing</v>
      </c>
      <c r="G61" s="33">
        <v>104903.79</v>
      </c>
      <c r="H61" s="33" t="str">
        <v>Above 100k</v>
      </c>
      <c r="I61" s="37">
        <v>43649</v>
      </c>
      <c r="J61" s="33">
        <v>1</v>
      </c>
      <c r="K61" s="33" t="str">
        <v>Permanent</v>
      </c>
      <c r="L61" s="33" t="str">
        <v>Chennai, India</v>
      </c>
      <c r="M61" s="33">
        <v>4.9726027397260273</v>
      </c>
      <c r="N61" s="33" t="str">
        <v>Full time</v>
      </c>
    </row>
    <row r="62" spans="2:14" x14ac:dyDescent="0.3">
      <c r="B62" s="33" t="str">
        <v>SQ03387</v>
      </c>
      <c r="C62" s="33" t="str">
        <v>Robinia</v>
      </c>
      <c r="D62" s="33" t="str">
        <v>Scholling</v>
      </c>
      <c r="E62" s="33" t="str">
        <v>Female</v>
      </c>
      <c r="F62" s="33" t="str">
        <v>Human Resources</v>
      </c>
      <c r="G62" s="33">
        <v>100731.95</v>
      </c>
      <c r="H62" s="33" t="str">
        <v>Above 100k</v>
      </c>
      <c r="I62" s="37">
        <v>43936</v>
      </c>
      <c r="J62" s="33">
        <v>1</v>
      </c>
      <c r="K62" s="33" t="str">
        <v>Permanent</v>
      </c>
      <c r="L62" s="33" t="str">
        <v>Auckland, New Zealand</v>
      </c>
      <c r="M62" s="33">
        <v>4.1863013698630134</v>
      </c>
      <c r="N62" s="33" t="str">
        <v>Full time</v>
      </c>
    </row>
    <row r="63" spans="2:14" x14ac:dyDescent="0.3">
      <c r="B63" s="33" t="str">
        <v>SQ03491</v>
      </c>
      <c r="C63" s="33" t="str">
        <v>Freda</v>
      </c>
      <c r="D63" s="33" t="str">
        <v>Legan</v>
      </c>
      <c r="E63" s="33" t="str">
        <v>Female</v>
      </c>
      <c r="F63" s="33" t="str">
        <v>Sales</v>
      </c>
      <c r="G63" s="33">
        <v>102129.37</v>
      </c>
      <c r="H63" s="33" t="str">
        <v>Above 100k</v>
      </c>
      <c r="I63" s="37">
        <v>44396</v>
      </c>
      <c r="J63" s="33">
        <v>1</v>
      </c>
      <c r="K63" s="33" t="str">
        <v>Permanent</v>
      </c>
      <c r="L63" s="33" t="str">
        <v>Columbus, USA</v>
      </c>
      <c r="M63" s="33">
        <v>2.9260273972602739</v>
      </c>
      <c r="N63" s="33" t="str">
        <v>Full time</v>
      </c>
    </row>
    <row r="64" spans="2:14" x14ac:dyDescent="0.3">
      <c r="B64" s="33" t="str">
        <v>SQ04612</v>
      </c>
      <c r="C64" s="33" t="str">
        <v>Mick</v>
      </c>
      <c r="D64" s="33" t="str">
        <v>Spraberry</v>
      </c>
      <c r="E64" s="33" t="str">
        <v>Female</v>
      </c>
      <c r="F64" s="33" t="str">
        <v>Services</v>
      </c>
      <c r="G64" s="33">
        <v>120000</v>
      </c>
      <c r="H64" s="33" t="str">
        <v>Above 100k</v>
      </c>
      <c r="I64" s="37">
        <v>43902</v>
      </c>
      <c r="J64" s="33">
        <v>0.9</v>
      </c>
      <c r="K64" s="33" t="str">
        <v>Permanent</v>
      </c>
      <c r="L64" s="33" t="str">
        <v>Remote</v>
      </c>
      <c r="M64" s="33">
        <v>4.279452054794521</v>
      </c>
      <c r="N64" s="33" t="str">
        <v>Part time</v>
      </c>
    </row>
    <row r="65" spans="2:14" x14ac:dyDescent="0.3">
      <c r="B65" s="33" t="str">
        <v>TN00579</v>
      </c>
      <c r="C65" s="33" t="str">
        <v>Rafaelita</v>
      </c>
      <c r="D65" s="33" t="str">
        <v>Blaksland</v>
      </c>
      <c r="E65" s="33" t="str">
        <v>Female</v>
      </c>
      <c r="F65" s="33" t="str">
        <v>Services</v>
      </c>
      <c r="G65" s="33">
        <v>109163.39</v>
      </c>
      <c r="H65" s="33" t="str">
        <v>Above 100k</v>
      </c>
      <c r="I65" s="37">
        <v>44019</v>
      </c>
      <c r="J65" s="33">
        <v>0.8</v>
      </c>
      <c r="K65" s="33" t="str">
        <v>Permanent</v>
      </c>
      <c r="L65" s="33" t="str">
        <v>Seattle, USA</v>
      </c>
      <c r="M65" s="33">
        <v>3.9589041095890409</v>
      </c>
      <c r="N65" s="33" t="str">
        <v>Part time</v>
      </c>
    </row>
    <row r="66" spans="2:14" x14ac:dyDescent="0.3">
      <c r="B66" s="33" t="str">
        <v>TN01281</v>
      </c>
      <c r="C66" s="33" t="str">
        <v>Cletus</v>
      </c>
      <c r="D66" s="33" t="str">
        <v>McGarahan</v>
      </c>
      <c r="E66" s="33" t="str">
        <v>Female</v>
      </c>
      <c r="F66" s="33" t="str">
        <v>Engineering</v>
      </c>
      <c r="G66" s="33">
        <v>114425.19</v>
      </c>
      <c r="H66" s="33" t="str">
        <v>Above 100k</v>
      </c>
      <c r="I66" s="37">
        <v>43857</v>
      </c>
      <c r="J66" s="33">
        <v>1</v>
      </c>
      <c r="K66" s="33" t="str">
        <v>Permanent</v>
      </c>
      <c r="L66" s="33" t="str">
        <v>Wellington, New Zealand</v>
      </c>
      <c r="M66" s="33">
        <v>4.4027397260273968</v>
      </c>
      <c r="N66" s="33" t="str">
        <v>Full time</v>
      </c>
    </row>
    <row r="67" spans="2:14" x14ac:dyDescent="0.3">
      <c r="B67" s="33" t="str">
        <v>TN04246</v>
      </c>
      <c r="C67" s="33" t="str">
        <v>Shaylyn</v>
      </c>
      <c r="D67" s="33" t="str">
        <v>Ransbury</v>
      </c>
      <c r="E67" s="33" t="str">
        <v>Female</v>
      </c>
      <c r="F67" s="33" t="str">
        <v>Support</v>
      </c>
      <c r="G67" s="33">
        <v>100371.31</v>
      </c>
      <c r="H67" s="33" t="str">
        <v>Above 100k</v>
      </c>
      <c r="I67" s="37">
        <v>44067</v>
      </c>
      <c r="J67" s="33">
        <v>0.8</v>
      </c>
      <c r="K67" s="33" t="str">
        <v>Fixed Term</v>
      </c>
      <c r="L67" s="33" t="str">
        <v>Auckland, New Zealand</v>
      </c>
      <c r="M67" s="33">
        <v>3.8273972602739725</v>
      </c>
      <c r="N67" s="33" t="str">
        <v>Part time</v>
      </c>
    </row>
    <row r="68" spans="2:14" x14ac:dyDescent="0.3">
      <c r="B68" s="33" t="str">
        <v>TN04740</v>
      </c>
      <c r="C68" s="33" t="str">
        <v>Tristam</v>
      </c>
      <c r="D68" s="33" t="str">
        <v>Cuming</v>
      </c>
      <c r="E68" s="33" t="str">
        <v>Female</v>
      </c>
      <c r="F68" s="33" t="str">
        <v>Support</v>
      </c>
      <c r="G68" s="33">
        <v>104038.9</v>
      </c>
      <c r="H68" s="33" t="str">
        <v>Above 100k</v>
      </c>
      <c r="I68" s="37">
        <v>43815</v>
      </c>
      <c r="J68" s="33">
        <v>1</v>
      </c>
      <c r="K68" s="33" t="str">
        <v>Fixed Term</v>
      </c>
      <c r="L68" s="33" t="str">
        <v>Remote</v>
      </c>
      <c r="M68" s="33">
        <v>4.5178082191780824</v>
      </c>
      <c r="N68" s="33" t="str">
        <v>Full time</v>
      </c>
    </row>
    <row r="69" spans="2:14" x14ac:dyDescent="0.3">
      <c r="B69" s="33" t="str">
        <v>VT01684</v>
      </c>
      <c r="C69" s="33" t="str">
        <v>Audry</v>
      </c>
      <c r="D69" s="33" t="str">
        <v>Yu</v>
      </c>
      <c r="E69" s="33" t="str">
        <v>Female</v>
      </c>
      <c r="F69" s="33" t="str">
        <v>Training</v>
      </c>
      <c r="G69" s="33">
        <v>101187.36</v>
      </c>
      <c r="H69" s="33" t="str">
        <v>Above 100k</v>
      </c>
      <c r="I69" s="37">
        <v>43258</v>
      </c>
      <c r="J69" s="33">
        <v>1</v>
      </c>
      <c r="K69" s="33" t="str">
        <v>Fixed Term</v>
      </c>
      <c r="L69" s="33" t="str">
        <v>Columbus, USA</v>
      </c>
      <c r="M69" s="33">
        <v>6.043835616438356</v>
      </c>
      <c r="N69" s="33" t="str">
        <v>Full time</v>
      </c>
    </row>
    <row r="70" spans="2:14" x14ac:dyDescent="0.3">
      <c r="B70" s="33" t="str">
        <v>VT04093</v>
      </c>
      <c r="C70" s="33" t="str">
        <v>Prasanna</v>
      </c>
      <c r="D70" s="33" t="str">
        <v>Lakshmi</v>
      </c>
      <c r="E70" s="33" t="str">
        <v>Female</v>
      </c>
      <c r="F70" s="33" t="str">
        <v>Training</v>
      </c>
      <c r="G70" s="33">
        <v>116767.63</v>
      </c>
      <c r="H70" s="33" t="str">
        <v>Above 100k</v>
      </c>
      <c r="I70" s="37">
        <v>43949</v>
      </c>
      <c r="J70" s="33">
        <v>0.4</v>
      </c>
      <c r="K70" s="33" t="str">
        <v>Temporary</v>
      </c>
      <c r="L70" s="33" t="str">
        <v>Chennai, India</v>
      </c>
      <c r="M70" s="33">
        <v>4.1506849315068495</v>
      </c>
      <c r="N70" s="33" t="str">
        <v>Part time</v>
      </c>
    </row>
    <row r="71" spans="2:14" x14ac:dyDescent="0.3">
      <c r="B71" s="33" t="str">
        <v>VT04093</v>
      </c>
      <c r="C71" s="33" t="str">
        <v>Baruna</v>
      </c>
      <c r="D71" s="33" t="str">
        <v>Ogale</v>
      </c>
      <c r="E71" s="33" t="str">
        <v>Female</v>
      </c>
      <c r="F71" s="33" t="str">
        <v>Training</v>
      </c>
      <c r="G71" s="33">
        <v>116767.63</v>
      </c>
      <c r="H71" s="33" t="str">
        <v>Above 100k</v>
      </c>
      <c r="I71" s="37">
        <v>43949</v>
      </c>
      <c r="J71" s="33">
        <v>0.4</v>
      </c>
      <c r="K71" s="33" t="str">
        <v>Temporary</v>
      </c>
      <c r="L71" s="33" t="str">
        <v>Chennai, India</v>
      </c>
      <c r="M71" s="33">
        <v>4.1506849315068495</v>
      </c>
      <c r="N71" s="33" t="str">
        <v>Part time</v>
      </c>
    </row>
    <row r="72" spans="2:14" x14ac:dyDescent="0.3">
      <c r="B72" s="33" t="str">
        <v>VT04552</v>
      </c>
      <c r="C72" s="33" t="str">
        <v>Theresita</v>
      </c>
      <c r="D72" s="33" t="str">
        <v>Chasmer</v>
      </c>
      <c r="E72" s="33" t="str">
        <v>Female</v>
      </c>
      <c r="F72" s="33" t="str">
        <v>Product Management</v>
      </c>
      <c r="G72" s="33">
        <v>106665.67</v>
      </c>
      <c r="H72" s="33" t="str">
        <v>Above 100k</v>
      </c>
      <c r="I72" s="37">
        <v>43311</v>
      </c>
      <c r="J72" s="33">
        <v>1</v>
      </c>
      <c r="K72" s="33" t="str">
        <v>Temporary</v>
      </c>
      <c r="L72" s="33" t="str">
        <v>Columbus, USA</v>
      </c>
      <c r="M72" s="33">
        <v>5.8986301369863012</v>
      </c>
      <c r="N72" s="33" t="str">
        <v>Full time</v>
      </c>
    </row>
    <row r="73" spans="2:14" x14ac:dyDescent="0.3">
      <c r="B73" s="33" t="str">
        <v>VT04681</v>
      </c>
      <c r="C73" s="33" t="str">
        <v>Nickolai</v>
      </c>
      <c r="D73" s="33" t="str">
        <v>Artin</v>
      </c>
      <c r="E73" s="33" t="str">
        <v>Female</v>
      </c>
      <c r="F73" s="33" t="str">
        <v>Product Management</v>
      </c>
      <c r="G73" s="33">
        <v>110906.35</v>
      </c>
      <c r="H73" s="33" t="str">
        <v>Above 100k</v>
      </c>
      <c r="I73" s="37">
        <v>43434</v>
      </c>
      <c r="J73" s="33">
        <v>1</v>
      </c>
      <c r="K73" s="33" t="str">
        <v>Temporary</v>
      </c>
      <c r="L73" s="33" t="str">
        <v>Wellington, New Zealand</v>
      </c>
      <c r="M73" s="33">
        <v>5.5616438356164384</v>
      </c>
      <c r="N73" s="33" t="str">
        <v>Full time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Ajay Singh</cp:lastModifiedBy>
  <dcterms:created xsi:type="dcterms:W3CDTF">2021-03-14T20:21:32Z</dcterms:created>
  <dcterms:modified xsi:type="dcterms:W3CDTF">2025-07-20T15:23:57Z</dcterms:modified>
</cp:coreProperties>
</file>