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"/>
    </mc:Choice>
  </mc:AlternateContent>
  <bookViews>
    <workbookView xWindow="0" yWindow="0" windowWidth="13098" windowHeight="8252" activeTab="6"/>
  </bookViews>
  <sheets>
    <sheet name="DATA" sheetId="2" r:id="rId1"/>
    <sheet name="AGE" sheetId="8" r:id="rId2"/>
    <sheet name="Usage" sheetId="9" r:id="rId3"/>
    <sheet name="Plan-buy" sheetId="12" r:id="rId4"/>
    <sheet name="Demographics" sheetId="13" r:id="rId5"/>
    <sheet name="Brand-cross tab" sheetId="11" r:id="rId6"/>
    <sheet name="regr" sheetId="1" r:id="rId7"/>
    <sheet name="Purpose" sheetId="7" r:id="rId8"/>
  </sheets>
  <definedNames>
    <definedName name="_xlnm._FilterDatabase" localSheetId="0" hidden="1">DATA!$A$1:$AG$60</definedName>
  </definedName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2" i="2"/>
  <c r="T61" i="2"/>
  <c r="A62" i="11"/>
  <c r="A61" i="11"/>
  <c r="B62" i="11"/>
  <c r="C62" i="11"/>
  <c r="D62" i="11"/>
  <c r="E62" i="11"/>
  <c r="F62" i="11"/>
  <c r="G62" i="11"/>
  <c r="H62" i="11"/>
  <c r="I62" i="11"/>
  <c r="A63" i="11"/>
  <c r="B63" i="11"/>
  <c r="C63" i="11"/>
  <c r="D63" i="11"/>
  <c r="E63" i="11"/>
  <c r="F63" i="11"/>
  <c r="G63" i="11"/>
  <c r="H63" i="11"/>
  <c r="I63" i="11"/>
  <c r="A64" i="11"/>
  <c r="B64" i="11"/>
  <c r="C64" i="11"/>
  <c r="D64" i="11"/>
  <c r="E64" i="11"/>
  <c r="F64" i="11"/>
  <c r="G64" i="11"/>
  <c r="H64" i="11"/>
  <c r="I64" i="11"/>
  <c r="A65" i="11"/>
  <c r="B65" i="11"/>
  <c r="C65" i="11"/>
  <c r="D65" i="11"/>
  <c r="E65" i="11"/>
  <c r="F65" i="11"/>
  <c r="G65" i="11"/>
  <c r="H65" i="11"/>
  <c r="I65" i="11"/>
  <c r="A66" i="11"/>
  <c r="B66" i="11"/>
  <c r="C66" i="11"/>
  <c r="D66" i="11"/>
  <c r="E66" i="11"/>
  <c r="F66" i="11"/>
  <c r="G66" i="11"/>
  <c r="H66" i="11"/>
  <c r="I66" i="11"/>
  <c r="B61" i="11"/>
  <c r="C61" i="11"/>
  <c r="D61" i="11"/>
  <c r="E61" i="11"/>
  <c r="F61" i="11"/>
  <c r="G61" i="11"/>
  <c r="H61" i="11"/>
  <c r="I61" i="11"/>
  <c r="J62" i="7"/>
  <c r="J63" i="7"/>
  <c r="J64" i="7"/>
  <c r="J65" i="7"/>
  <c r="J66" i="7"/>
  <c r="J61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A66" i="7"/>
  <c r="A65" i="7"/>
  <c r="B64" i="7"/>
  <c r="C64" i="7"/>
  <c r="D64" i="7"/>
  <c r="E64" i="7"/>
  <c r="F64" i="7"/>
  <c r="G64" i="7"/>
  <c r="H64" i="7"/>
  <c r="A64" i="7"/>
  <c r="B63" i="7"/>
  <c r="C63" i="7"/>
  <c r="D63" i="7"/>
  <c r="E63" i="7"/>
  <c r="F63" i="7"/>
  <c r="G63" i="7"/>
  <c r="H63" i="7"/>
  <c r="A63" i="7"/>
  <c r="B62" i="7"/>
  <c r="C62" i="7"/>
  <c r="D62" i="7"/>
  <c r="E62" i="7"/>
  <c r="F62" i="7"/>
  <c r="G62" i="7"/>
  <c r="H62" i="7"/>
  <c r="A62" i="7"/>
  <c r="A61" i="7"/>
  <c r="B61" i="7" l="1"/>
  <c r="C61" i="7"/>
  <c r="D61" i="7"/>
  <c r="E61" i="7"/>
  <c r="F61" i="7"/>
  <c r="G61" i="7"/>
  <c r="H61" i="7"/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G61" i="1" l="1"/>
  <c r="H61" i="1"/>
  <c r="I61" i="1"/>
  <c r="J61" i="1"/>
  <c r="K61" i="1"/>
  <c r="M61" i="1"/>
  <c r="E61" i="1"/>
  <c r="F61" i="1" s="1"/>
</calcChain>
</file>

<file path=xl/sharedStrings.xml><?xml version="1.0" encoding="utf-8"?>
<sst xmlns="http://schemas.openxmlformats.org/spreadsheetml/2006/main" count="2470" uniqueCount="195">
  <si>
    <t>Response ID</t>
  </si>
  <si>
    <t>BRAND</t>
  </si>
  <si>
    <t>PERFORMANCE</t>
  </si>
  <si>
    <t>FEATURES</t>
  </si>
  <si>
    <t>DISPLAY</t>
  </si>
  <si>
    <t>ECOSYSTEM</t>
  </si>
  <si>
    <t>FINANCE</t>
  </si>
  <si>
    <t>PRICE</t>
  </si>
  <si>
    <t>Apple</t>
  </si>
  <si>
    <t>Dell</t>
  </si>
  <si>
    <t>HP</t>
  </si>
  <si>
    <t>Lenovo</t>
  </si>
  <si>
    <t>Asus</t>
  </si>
  <si>
    <t>Acer</t>
  </si>
  <si>
    <t>Microsoft Surface</t>
  </si>
  <si>
    <t xml:space="preserve"> Chrome book</t>
  </si>
  <si>
    <t>Alienware</t>
  </si>
  <si>
    <t>R_71tj8qrfnBFgt4U</t>
  </si>
  <si>
    <t>Y</t>
  </si>
  <si>
    <t>Occasional Upgraders</t>
  </si>
  <si>
    <t/>
  </si>
  <si>
    <t>Moderate Usage</t>
  </si>
  <si>
    <t>Work,Study</t>
  </si>
  <si>
    <t>Features</t>
  </si>
  <si>
    <t>Brand Reputation</t>
  </si>
  <si>
    <t>R_7n2SD4a2Tgjhw35</t>
  </si>
  <si>
    <t>M</t>
  </si>
  <si>
    <t>Work,Study,Gaming</t>
  </si>
  <si>
    <t>Full-time worker</t>
  </si>
  <si>
    <t>Prefer not to say</t>
  </si>
  <si>
    <t>High school diploma or equivalent</t>
  </si>
  <si>
    <t>$50,000 - $74,999</t>
  </si>
  <si>
    <t>R_7cvCsv7FUjVNrTQ</t>
  </si>
  <si>
    <t>May be</t>
  </si>
  <si>
    <t>High Usage</t>
  </si>
  <si>
    <t>Study,Gaming</t>
  </si>
  <si>
    <t>Performance</t>
  </si>
  <si>
    <t>Female</t>
  </si>
  <si>
    <t>Less than $25,000</t>
  </si>
  <si>
    <t>R_7xC80dCXUjx8ehX</t>
  </si>
  <si>
    <t>Y1</t>
  </si>
  <si>
    <t>Study,Entertainment,Web Browsing</t>
  </si>
  <si>
    <t>Price</t>
  </si>
  <si>
    <t>Jobseeker</t>
  </si>
  <si>
    <t>Male</t>
  </si>
  <si>
    <t>R_3v30RbU4lTVXfbB</t>
  </si>
  <si>
    <t>Minimal Upgraders</t>
  </si>
  <si>
    <t>No</t>
  </si>
  <si>
    <t>Work,Study,Entertainment</t>
  </si>
  <si>
    <t>Display</t>
  </si>
  <si>
    <t>Bachelor's degree</t>
  </si>
  <si>
    <t>R_3ejemPG1iJPZKSd</t>
  </si>
  <si>
    <t>Ecosystem</t>
  </si>
  <si>
    <t>Part-time worker</t>
  </si>
  <si>
    <t>$25,000 - $49,999</t>
  </si>
  <si>
    <t>R_2PVDw6xA7iGJ0fD</t>
  </si>
  <si>
    <t>Study,Editing /Designing</t>
  </si>
  <si>
    <t>Graduate or professional degree</t>
  </si>
  <si>
    <t>R_3HOgkcT07SQqPAe</t>
  </si>
  <si>
    <t>Study</t>
  </si>
  <si>
    <t>R_3faaEm9AC9Mr7NR</t>
  </si>
  <si>
    <t>Study,Entertainment</t>
  </si>
  <si>
    <t>R_5KpHgQyOYj4u5SY</t>
  </si>
  <si>
    <t>yes</t>
  </si>
  <si>
    <t>Work,Study,Web Browsing</t>
  </si>
  <si>
    <t>R_4dXXQMEFcSjkD5h</t>
  </si>
  <si>
    <t>Work,Study,Editing /Designing,Web Browsing</t>
  </si>
  <si>
    <t>R_5xkBMKnO9mmcX8B</t>
  </si>
  <si>
    <t>R_1zHcsaYSw0QhEj7</t>
  </si>
  <si>
    <t>R_2f9pRW6l1Rdyw5G</t>
  </si>
  <si>
    <t>R_7vZ05l5me5otYlw</t>
  </si>
  <si>
    <t>Frequent Upgraders</t>
  </si>
  <si>
    <t>R_4ScRlmh7DDA2tZU</t>
  </si>
  <si>
    <t>Low Usage</t>
  </si>
  <si>
    <t>Freelancer</t>
  </si>
  <si>
    <t>R_4JFrwxHTMwXFGKJ</t>
  </si>
  <si>
    <t>R_1roUMAyTV9nSdEF</t>
  </si>
  <si>
    <t>R_7njjHoOXmFHyiqM</t>
  </si>
  <si>
    <t>Work,Study,Entertainment,Web Browsing</t>
  </si>
  <si>
    <t>R_1cUPV15dUHuqi2u</t>
  </si>
  <si>
    <t>R_3ROeELiDElM8NZX</t>
  </si>
  <si>
    <t>Work,Study,Gaming,Editing /Designing,Entertainment,Web Browsing</t>
  </si>
  <si>
    <t>R_1WOJKhaScifmuc5</t>
  </si>
  <si>
    <t>Work,Study,Editing /Designing,Entertainment</t>
  </si>
  <si>
    <t>R_5n8r95oYZlBAUfL</t>
  </si>
  <si>
    <t>$100,000 - $149,999</t>
  </si>
  <si>
    <t>R_8Vr5o1iNyGc6jg5</t>
  </si>
  <si>
    <t>R_73iCZCcef8yoPvj</t>
  </si>
  <si>
    <t>R_3vjhOxIDnyWNhpA</t>
  </si>
  <si>
    <t>R_2eXoevEzSXJfpKu</t>
  </si>
  <si>
    <t>Some college or associate degree</t>
  </si>
  <si>
    <t>R_5r0QK5ZxUq3MMEx</t>
  </si>
  <si>
    <t>Study,Web Browsing</t>
  </si>
  <si>
    <t>R_1iVTazZF9zqh1Se</t>
  </si>
  <si>
    <t>R_6dHwJkHfrhW3A8I</t>
  </si>
  <si>
    <t>R_6rHqhgIkxCdC5om</t>
  </si>
  <si>
    <t>R_6dAbK2DQLDA5L4b</t>
  </si>
  <si>
    <t>R_5r4TLSnMVtHc9e9</t>
  </si>
  <si>
    <t>R_5vnLpfOd7DgB30Z</t>
  </si>
  <si>
    <t>R_1JR3N5RGZMeoHXv</t>
  </si>
  <si>
    <t>R_6OIx8Mjgyv3JcWQ</t>
  </si>
  <si>
    <t>R_18mnHvAi1qWt6jn</t>
  </si>
  <si>
    <t>R_5Yoo0br1wKwXosz</t>
  </si>
  <si>
    <t>Gaming,Editing /Designing,Entertainment</t>
  </si>
  <si>
    <t>R_42LxcR9ew8y0hpf</t>
  </si>
  <si>
    <t>R_5ljAnzgz61aBETT</t>
  </si>
  <si>
    <t>Work,Entertainment,Web Browsing</t>
  </si>
  <si>
    <t>R_49XDOHdmqTi8YBr</t>
  </si>
  <si>
    <t>R_43Vx2Px6RaVZFG9</t>
  </si>
  <si>
    <t>R_4ZJ6OUdfGsjVvjB</t>
  </si>
  <si>
    <t>$150,000 or more</t>
  </si>
  <si>
    <t>R_4drRryryrx0B9FJ</t>
  </si>
  <si>
    <t>R_4mv8Em6VaeyLJst</t>
  </si>
  <si>
    <t>Work,Entertainment</t>
  </si>
  <si>
    <t>R_3Epfbqt3YkSfVFe</t>
  </si>
  <si>
    <t>R_5giTJNHiOVYfp61</t>
  </si>
  <si>
    <t>R_3jksCzLMYJ2dC2f</t>
  </si>
  <si>
    <t>R_24LLGaF8DcNrOKt</t>
  </si>
  <si>
    <t>Work,Study,Editing /Designing,Entertainment,Web Browsing</t>
  </si>
  <si>
    <t>R_7A0bdrjVHhlkdTH</t>
  </si>
  <si>
    <t>R_4C1aT9f0BH9WuXv</t>
  </si>
  <si>
    <t>R_4L6njG2DGqNxfMj</t>
  </si>
  <si>
    <t>R_4ekh77uYQk0KZ69</t>
  </si>
  <si>
    <t>R_30AwJiMHAVNe6ei</t>
  </si>
  <si>
    <t>R_7OTfoVCqSZtOqMs</t>
  </si>
  <si>
    <t>R_7YDgJAX1kKcwEyB</t>
  </si>
  <si>
    <t>Entertainment,Web Browsing</t>
  </si>
  <si>
    <t>R_7pgO1mgqJoD79Fc</t>
  </si>
  <si>
    <t>$75,000 - $99,999</t>
  </si>
  <si>
    <t>R_2oTtMUEEZRqaY8x</t>
  </si>
  <si>
    <t>R_4OrfClHkHxXjWYI</t>
  </si>
  <si>
    <t>Work,Web Browsing</t>
  </si>
  <si>
    <t>Age</t>
  </si>
  <si>
    <t>Own laptop ?</t>
  </si>
  <si>
    <t xml:space="preserve">Planning to buy </t>
  </si>
  <si>
    <t>Upgrading frequency</t>
  </si>
  <si>
    <t>Buy new launch</t>
  </si>
  <si>
    <t>Usage</t>
  </si>
  <si>
    <t>Importance- price</t>
  </si>
  <si>
    <t>Importance-quality</t>
  </si>
  <si>
    <t>Purpose</t>
  </si>
  <si>
    <t>Quality/Price</t>
  </si>
  <si>
    <t>Employment status?</t>
  </si>
  <si>
    <t>Gender</t>
  </si>
  <si>
    <t>Education</t>
  </si>
  <si>
    <t>Income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</si>
  <si>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</si>
  <si>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</si>
  <si>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</si>
  <si>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</si>
  <si>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</si>
  <si>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</si>
  <si>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</si>
  <si>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</si>
  <si>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</si>
  <si>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</si>
  <si>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</si>
  <si>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</si>
  <si>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</si>
  <si>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</si>
  <si>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</si>
  <si>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</si>
  <si>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</si>
  <si>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</si>
  <si>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</si>
  <si>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</si>
  <si>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</si>
  <si>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</si>
  <si>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</si>
  <si>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</si>
  <si>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</si>
  <si>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</si>
  <si>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</si>
  <si>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</si>
  <si>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</si>
  <si>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Work</t>
  </si>
  <si>
    <t>Gaming</t>
  </si>
  <si>
    <t>Entertainment</t>
  </si>
  <si>
    <t>Web Browsing</t>
  </si>
  <si>
    <t>Editing /Designing</t>
  </si>
  <si>
    <t>Count of Age</t>
  </si>
  <si>
    <t>Column Labels</t>
  </si>
  <si>
    <t>Grand Total</t>
  </si>
  <si>
    <t>Row Labels</t>
  </si>
  <si>
    <t>Young adult</t>
  </si>
  <si>
    <t>Young</t>
  </si>
  <si>
    <t>Mature</t>
  </si>
  <si>
    <t>Count of Usage</t>
  </si>
  <si>
    <t xml:space="preserve">Apple </t>
  </si>
  <si>
    <t xml:space="preserve">brand </t>
  </si>
  <si>
    <t>Lenovo/ Acer</t>
  </si>
  <si>
    <t xml:space="preserve">Count of Planning to buy </t>
  </si>
  <si>
    <t>Count of Upgrading frequency</t>
  </si>
  <si>
    <t>PRICE_BI</t>
  </si>
  <si>
    <t>QUALITY_BI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</si>
</sst>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0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Border="1"/>
    <xf numFmtId="0" fontId="0" fillId="2" borderId="0" xfId="0" applyFill="1" applyBorder="1" applyAlignment="1"/>
    <xf numFmtId="0" fontId="2" fillId="0" borderId="2" xfId="0" applyFont="1" applyFill="1" applyBorder="1" applyAlignment="1">
      <alignment horizontal="center"/>
    </xf>
    <xf numFmtId="2" fontId="1" fillId="0" borderId="0" xfId="1" applyNumberFormat="1"/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0" fontId="0" fillId="2" borderId="1" xfId="0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 applyFill="1"/>
    <xf numFmtId="0" fontId="3" fillId="2" borderId="3" xfId="1" applyFont="1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3" fillId="2" borderId="0" xfId="1" applyFont="1" applyFill="1" applyBorder="1"/>
    <xf numFmtId="0" fontId="1" fillId="2" borderId="0" xfId="1" applyFill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0" fillId="2" borderId="0" xfId="0" applyFill="1" applyAlignment="1">
      <alignment horizontal="left" indent="1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AGE!$A$4:$A$7</c:f>
              <c:strCache>
                <c:ptCount val="3"/>
                <c:pt idx="0">
                  <c:v>Mature</c:v>
                </c:pt>
                <c:pt idx="1">
                  <c:v>Young</c:v>
                </c:pt>
                <c:pt idx="2">
                  <c:v>Young adult</c:v>
                </c:pt>
              </c:strCache>
            </c:strRef>
          </c:cat>
          <c:val>
            <c:numRef>
              <c:f>AGE!$B$4:$B$7</c:f>
              <c:numCache>
                <c:formatCode>General</c:formatCode>
                <c:ptCount val="3"/>
                <c:pt idx="0">
                  <c:v>6</c:v>
                </c:pt>
                <c:pt idx="1">
                  <c:v>36</c:v>
                </c:pt>
                <c:pt idx="2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[DATA.xlsx]Usage!PivotTable8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Usage!$B$3:$B$4</c:f>
              <c:strCache>
                <c:ptCount val="1"/>
                <c:pt idx="0">
                  <c:v>High 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Usage!$A$5:$A$8</c:f>
              <c:strCache>
                <c:ptCount val="3"/>
                <c:pt idx="0">
                  <c:v>M</c:v>
                </c:pt>
                <c:pt idx="1">
                  <c:v>Y</c:v>
                </c:pt>
                <c:pt idx="2">
                  <c:v>Y1</c:v>
                </c:pt>
              </c:strCache>
            </c:strRef>
          </c:cat>
          <c:val>
            <c:numRef>
              <c:f>Usage!$B$5:$B$8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[DATA.xlsx]Plan-buy!PivotTable10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Planing to</a:t>
            </a:r>
            <a:r>
              <a:rPr lang="en-US" baseline="0"/>
              <a:t> buy </a:t>
            </a:r>
            <a:endParaRPr lang="en-US"/>
          </a:p>
        </c:rich>
      </c:tx>
      <c:layout>
        <c:manualLayout>
          <c:xMode val="edge"/>
          <c:yMode val="edge"/>
          <c:x val="0.3438888888888889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'Plan-buy'!$B$3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'Plan-buy'!$A$4:$A$6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'Plan-buy'!$B$4:$B$6</c:f>
              <c:numCache>
                <c:formatCode>General</c:formatCode>
                <c:ptCount val="2"/>
                <c:pt idx="0">
                  <c:v>33</c:v>
                </c:pt>
                <c:pt idx="1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Purpose!$I$61:$I$66</c:f>
              <c:strCache>
                <c:ptCount val="6"/>
                <c:pt idx="0">
                  <c:v>Gaming</c:v>
                </c:pt>
                <c:pt idx="1">
                  <c:v>Work</c:v>
                </c:pt>
                <c:pt idx="2">
                  <c:v>Entertainment</c:v>
                </c:pt>
                <c:pt idx="3">
                  <c:v>Study</c:v>
                </c:pt>
                <c:pt idx="4">
                  <c:v>Web Browsing</c:v>
                </c:pt>
                <c:pt idx="5">
                  <c:v>Editing /Designing</c:v>
                </c:pt>
              </c:strCache>
            </c:strRef>
          </c:cat>
          <c:val>
            <c:numRef>
              <c:f>Purpose!$J$61:$J$66</c:f>
              <c:numCache>
                <c:formatCode>General</c:formatCode>
                <c:ptCount val="6"/>
                <c:pt idx="0">
                  <c:v>12</c:v>
                </c:pt>
                <c:pt idx="1">
                  <c:v>33</c:v>
                </c:pt>
                <c:pt idx="2">
                  <c:v>35</c:v>
                </c:pt>
                <c:pt idx="3">
                  <c:v>52</c:v>
                </c:pt>
                <c:pt idx="4">
                  <c:v>25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486576"/>
        <c:axId val="320399360"/>
      </c:barChart>
      <c:catAx>
        <c:axId val="3214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360"/>
        <c:crosses val="autoZero"/>
        <c:auto val="1"/>
        <c:lblAlgn val="ctr"/>
        <c:lblOffset val="100"/>
        <c:noMultiLvlLbl val="0"/>
      </c:catAx>
      <c:valAx>
        <c:axId val="3203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751399</xdr:colOff>
      <xdr:row>11</xdr:row>
      <xdr:rowOff>35780</xdr:rowOff>
    </xdr:from>
    <xdr:to>
      <xdr:col>10</xdr:col>
      <xdr:colOff>520811</xdr:colOff>
      <xdr:row>25</xdr:row>
      <xdr:rowOff>107341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966083</xdr:colOff>
      <xdr:row>11</xdr:row>
      <xdr:rowOff>163002</xdr:rowOff>
    </xdr:from>
    <xdr:to>
      <xdr:col>7</xdr:col>
      <xdr:colOff>544664</xdr:colOff>
      <xdr:row>26</xdr:row>
      <xdr:rowOff>43732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600324</xdr:colOff>
      <xdr:row>1</xdr:row>
      <xdr:rowOff>155051</xdr:rowOff>
    </xdr:from>
    <xdr:to>
      <xdr:col>10</xdr:col>
      <xdr:colOff>83489</xdr:colOff>
      <xdr:row>16</xdr:row>
      <xdr:rowOff>35781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373710</xdr:colOff>
      <xdr:row>55</xdr:row>
      <xdr:rowOff>75536</xdr:rowOff>
    </xdr:from>
    <xdr:to>
      <xdr:col>17</xdr:col>
      <xdr:colOff>492979</xdr:colOff>
      <xdr:row>69</xdr:row>
      <xdr:rowOff>147098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rpreet Singh" refreshedDate="45394.811174189817" createdVersion="5" refreshedVersion="5" minRefreshableVersion="3" recordCount="59">
  <cacheSource type="worksheet">
    <worksheetSource ref="B1:B60" sheet="DATA"/>
  </cacheSource>
  <cacheFields count="1">
    <cacheField name="Age" numFmtId="0">
      <sharedItems count="4">
        <s v="Y"/>
        <s v="M"/>
        <s v="Y1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rpreet Singh" refreshedDate="45394.82162800926" createdVersion="5" refreshedVersion="5" minRefreshableVersion="3" recordCount="59">
  <cacheSource type="worksheet">
    <worksheetSource ref="B1:C60" sheet="DATA"/>
  </cacheSource>
  <cacheFields count="2">
    <cacheField name="Age" numFmtId="0">
      <sharedItems count="4">
        <s v="Y"/>
        <s v="M"/>
        <s v="Y1"/>
        <s v=""/>
      </sharedItems>
    </cacheField>
    <cacheField name="Usage" numFmtId="0">
      <sharedItems count="3">
        <s v="Moderate Usage"/>
        <s v="High Usage"/>
        <s v="Low Us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rpreet Singh" refreshedDate="45394.880079976851" createdVersion="5" refreshedVersion="5" minRefreshableVersion="3" recordCount="60">
  <cacheSource type="worksheet">
    <worksheetSource ref="E1:E1048576" sheet="DATA"/>
  </cacheSource>
  <cacheFields count="1">
    <cacheField name="Planning to buy 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rpreet Singh" refreshedDate="45394.909737499998" createdVersion="5" refreshedVersion="5" minRefreshableVersion="3" recordCount="59">
  <cacheSource type="worksheet">
    <worksheetSource ref="A1:J60" sheet="Demographics"/>
  </cacheSource>
  <cacheFields count="10">
    <cacheField name="Age" numFmtId="0">
      <sharedItems/>
    </cacheField>
    <cacheField name="Usage" numFmtId="0">
      <sharedItems count="3">
        <s v="Moderate Usage"/>
        <s v="High Usage"/>
        <s v="Low Usage"/>
      </sharedItems>
    </cacheField>
    <cacheField name="Own laptop ?" numFmtId="0">
      <sharedItems containsSemiMixedTypes="0" containsString="0" containsNumber="1" containsInteger="1" minValue="0" maxValue="1"/>
    </cacheField>
    <cacheField name="Planning to buy " numFmtId="0">
      <sharedItems containsSemiMixedTypes="0" containsString="0" containsNumber="1" containsInteger="1" minValue="0" maxValue="1" count="2">
        <n v="1"/>
        <n v="0"/>
      </sharedItems>
    </cacheField>
    <cacheField name="Upgrading frequency" numFmtId="0">
      <sharedItems count="3">
        <s v="Occasional Upgraders"/>
        <s v="Minimal Upgraders"/>
        <s v="Frequent Upgraders"/>
      </sharedItems>
    </cacheField>
    <cacheField name="Buy new launch" numFmtId="0">
      <sharedItems/>
    </cacheField>
    <cacheField name="Employment status?" numFmtId="0">
      <sharedItems count="5">
        <s v=""/>
        <s v="Full-time worker"/>
        <s v="Jobseeker"/>
        <s v="Part-time worker"/>
        <s v="Freelancer"/>
      </sharedItems>
    </cacheField>
    <cacheField name="Gender" numFmtId="0">
      <sharedItems count="4">
        <s v=""/>
        <s v="Prefer not to say"/>
        <s v="Female"/>
        <s v="Male"/>
      </sharedItems>
    </cacheField>
    <cacheField name="Education" numFmtId="0">
      <sharedItems/>
    </cacheField>
    <cacheField name="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</r>
  <r>
    <x v="1"/>
  </r>
  <r>
    <x v="1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3"/>
  </r>
  <r>
    <x v="0"/>
  </r>
  <r>
    <x v="1"/>
  </r>
  <r>
    <x v="1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x v="0"/>
    <x v="0"/>
  </r>
  <r>
    <x v="1"/>
    <x v="0"/>
  </r>
  <r>
    <x v="1"/>
    <x v="1"/>
  </r>
  <r>
    <x v="2"/>
    <x v="0"/>
  </r>
  <r>
    <x v="0"/>
    <x v="0"/>
  </r>
  <r>
    <x v="2"/>
    <x v="0"/>
  </r>
  <r>
    <x v="0"/>
    <x v="0"/>
  </r>
  <r>
    <x v="0"/>
    <x v="1"/>
  </r>
  <r>
    <x v="0"/>
    <x v="1"/>
  </r>
  <r>
    <x v="0"/>
    <x v="1"/>
  </r>
  <r>
    <x v="0"/>
    <x v="0"/>
  </r>
  <r>
    <x v="2"/>
    <x v="1"/>
  </r>
  <r>
    <x v="0"/>
    <x v="0"/>
  </r>
  <r>
    <x v="0"/>
    <x v="0"/>
  </r>
  <r>
    <x v="2"/>
    <x v="1"/>
  </r>
  <r>
    <x v="0"/>
    <x v="2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2"/>
    <x v="1"/>
  </r>
  <r>
    <x v="0"/>
    <x v="1"/>
  </r>
  <r>
    <x v="0"/>
    <x v="1"/>
  </r>
  <r>
    <x v="2"/>
    <x v="0"/>
  </r>
  <r>
    <x v="0"/>
    <x v="1"/>
  </r>
  <r>
    <x v="0"/>
    <x v="0"/>
  </r>
  <r>
    <x v="2"/>
    <x v="1"/>
  </r>
  <r>
    <x v="0"/>
    <x v="1"/>
  </r>
  <r>
    <x v="0"/>
    <x v="0"/>
  </r>
  <r>
    <x v="2"/>
    <x v="1"/>
  </r>
  <r>
    <x v="0"/>
    <x v="0"/>
  </r>
  <r>
    <x v="0"/>
    <x v="2"/>
  </r>
  <r>
    <x v="0"/>
    <x v="2"/>
  </r>
  <r>
    <x v="0"/>
    <x v="1"/>
  </r>
  <r>
    <x v="2"/>
    <x v="1"/>
  </r>
  <r>
    <x v="2"/>
    <x v="1"/>
  </r>
  <r>
    <x v="0"/>
    <x v="1"/>
  </r>
  <r>
    <x v="0"/>
    <x v="0"/>
  </r>
  <r>
    <x v="2"/>
    <x v="0"/>
  </r>
  <r>
    <x v="0"/>
    <x v="0"/>
  </r>
  <r>
    <x v="2"/>
    <x v="1"/>
  </r>
  <r>
    <x v="0"/>
    <x v="2"/>
  </r>
  <r>
    <x v="3"/>
    <x v="1"/>
  </r>
  <r>
    <x v="0"/>
    <x v="0"/>
  </r>
  <r>
    <x v="1"/>
    <x v="1"/>
  </r>
  <r>
    <x v="1"/>
    <x v="0"/>
  </r>
  <r>
    <x v="2"/>
    <x v="1"/>
  </r>
  <r>
    <x v="2"/>
    <x v="1"/>
  </r>
  <r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">
  <r>
    <s v="Y"/>
    <x v="0"/>
    <n v="1"/>
    <x v="0"/>
    <x v="0"/>
    <s v=""/>
    <x v="0"/>
    <x v="0"/>
    <s v=""/>
    <s v=""/>
  </r>
  <r>
    <s v="M"/>
    <x v="0"/>
    <n v="1"/>
    <x v="1"/>
    <x v="0"/>
    <s v=""/>
    <x v="1"/>
    <x v="1"/>
    <s v="High school diploma or equivalent"/>
    <s v="$50,000 - $74,999"/>
  </r>
  <r>
    <s v="M"/>
    <x v="1"/>
    <n v="1"/>
    <x v="1"/>
    <x v="0"/>
    <s v="May be"/>
    <x v="1"/>
    <x v="2"/>
    <s v="High school diploma or equivalent"/>
    <s v="Less than $25,000"/>
  </r>
  <r>
    <s v="Y1"/>
    <x v="0"/>
    <n v="1"/>
    <x v="1"/>
    <x v="0"/>
    <s v="May be"/>
    <x v="2"/>
    <x v="3"/>
    <s v="High school diploma or equivalent"/>
    <s v="Prefer not to say"/>
  </r>
  <r>
    <s v="Y"/>
    <x v="0"/>
    <n v="1"/>
    <x v="0"/>
    <x v="1"/>
    <s v="No"/>
    <x v="2"/>
    <x v="3"/>
    <s v="Bachelor's degree"/>
    <s v="Less than $25,000"/>
  </r>
  <r>
    <s v="Y1"/>
    <x v="0"/>
    <n v="1"/>
    <x v="1"/>
    <x v="1"/>
    <s v="No"/>
    <x v="3"/>
    <x v="2"/>
    <s v="Bachelor's degree"/>
    <s v="$25,000 - $49,999"/>
  </r>
  <r>
    <s v="Y"/>
    <x v="0"/>
    <n v="1"/>
    <x v="1"/>
    <x v="0"/>
    <s v="May be"/>
    <x v="2"/>
    <x v="2"/>
    <s v="Graduate or professional degree"/>
    <s v="Less than $25,000"/>
  </r>
  <r>
    <s v="Y"/>
    <x v="1"/>
    <n v="0"/>
    <x v="0"/>
    <x v="0"/>
    <s v="May be"/>
    <x v="2"/>
    <x v="2"/>
    <s v="Bachelor's degree"/>
    <s v="Prefer not to say"/>
  </r>
  <r>
    <s v="Y"/>
    <x v="1"/>
    <n v="1"/>
    <x v="1"/>
    <x v="1"/>
    <s v="No"/>
    <x v="3"/>
    <x v="2"/>
    <s v="Bachelor's degree"/>
    <s v="Prefer not to say"/>
  </r>
  <r>
    <s v="Y"/>
    <x v="1"/>
    <n v="1"/>
    <x v="1"/>
    <x v="0"/>
    <s v="yes"/>
    <x v="3"/>
    <x v="3"/>
    <s v="High school diploma or equivalent"/>
    <s v="Less than $25,000"/>
  </r>
  <r>
    <s v="Y"/>
    <x v="0"/>
    <n v="1"/>
    <x v="0"/>
    <x v="0"/>
    <s v="May be"/>
    <x v="1"/>
    <x v="2"/>
    <s v="Bachelor's degree"/>
    <s v="Prefer not to say"/>
  </r>
  <r>
    <s v="Y1"/>
    <x v="1"/>
    <n v="1"/>
    <x v="1"/>
    <x v="1"/>
    <s v="May be"/>
    <x v="1"/>
    <x v="3"/>
    <s v="Graduate or professional degree"/>
    <s v="$25,000 - $49,999"/>
  </r>
  <r>
    <s v="Y"/>
    <x v="0"/>
    <n v="1"/>
    <x v="1"/>
    <x v="0"/>
    <s v="May be"/>
    <x v="3"/>
    <x v="2"/>
    <s v="Bachelor's degree"/>
    <s v="Less than $25,000"/>
  </r>
  <r>
    <s v="Y"/>
    <x v="0"/>
    <n v="1"/>
    <x v="0"/>
    <x v="0"/>
    <s v="May be"/>
    <x v="3"/>
    <x v="2"/>
    <s v="Bachelor's degree"/>
    <s v="Less than $25,000"/>
  </r>
  <r>
    <s v="Y1"/>
    <x v="1"/>
    <n v="1"/>
    <x v="0"/>
    <x v="2"/>
    <s v="May be"/>
    <x v="2"/>
    <x v="2"/>
    <s v="Bachelor's degree"/>
    <s v="Less than $25,000"/>
  </r>
  <r>
    <s v="Y"/>
    <x v="2"/>
    <n v="1"/>
    <x v="1"/>
    <x v="1"/>
    <s v="No"/>
    <x v="4"/>
    <x v="2"/>
    <s v="Graduate or professional degree"/>
    <s v="Prefer not to say"/>
  </r>
  <r>
    <s v="Y"/>
    <x v="0"/>
    <n v="1"/>
    <x v="0"/>
    <x v="1"/>
    <s v="No"/>
    <x v="2"/>
    <x v="3"/>
    <s v="Bachelor's degree"/>
    <s v="Less than $25,000"/>
  </r>
  <r>
    <s v="Y"/>
    <x v="1"/>
    <n v="1"/>
    <x v="1"/>
    <x v="0"/>
    <s v="No"/>
    <x v="3"/>
    <x v="3"/>
    <s v="Bachelor's degree"/>
    <s v="$25,000 - $49,999"/>
  </r>
  <r>
    <s v="Y"/>
    <x v="1"/>
    <n v="1"/>
    <x v="0"/>
    <x v="1"/>
    <s v="No"/>
    <x v="2"/>
    <x v="2"/>
    <s v="Bachelor's degree"/>
    <s v="Less than $25,000"/>
  </r>
  <r>
    <s v="Y"/>
    <x v="0"/>
    <n v="1"/>
    <x v="1"/>
    <x v="2"/>
    <s v="May be"/>
    <x v="2"/>
    <x v="3"/>
    <s v="Bachelor's degree"/>
    <s v="Less than $25,000"/>
  </r>
  <r>
    <s v="Y"/>
    <x v="1"/>
    <n v="1"/>
    <x v="1"/>
    <x v="2"/>
    <s v="May be"/>
    <x v="2"/>
    <x v="3"/>
    <s v="High school diploma or equivalent"/>
    <s v="Prefer not to say"/>
  </r>
  <r>
    <s v="M"/>
    <x v="1"/>
    <n v="1"/>
    <x v="1"/>
    <x v="0"/>
    <s v="May be"/>
    <x v="2"/>
    <x v="2"/>
    <s v="Graduate or professional degree"/>
    <s v="Less than $25,000"/>
  </r>
  <r>
    <s v="M"/>
    <x v="2"/>
    <n v="1"/>
    <x v="1"/>
    <x v="0"/>
    <s v="May be"/>
    <x v="3"/>
    <x v="3"/>
    <s v="Graduate or professional degree"/>
    <s v="$100,000 - $149,999"/>
  </r>
  <r>
    <s v="Y"/>
    <x v="1"/>
    <n v="1"/>
    <x v="1"/>
    <x v="0"/>
    <s v="May be"/>
    <x v="2"/>
    <x v="3"/>
    <s v="High school diploma or equivalent"/>
    <s v="Prefer not to say"/>
  </r>
  <r>
    <s v="Y"/>
    <x v="1"/>
    <n v="1"/>
    <x v="0"/>
    <x v="0"/>
    <s v="yes"/>
    <x v="3"/>
    <x v="3"/>
    <s v="Bachelor's degree"/>
    <s v="$25,000 - $49,999"/>
  </r>
  <r>
    <s v="Y"/>
    <x v="0"/>
    <n v="1"/>
    <x v="1"/>
    <x v="0"/>
    <s v="May be"/>
    <x v="2"/>
    <x v="3"/>
    <s v="High school diploma or equivalent"/>
    <s v="Prefer not to say"/>
  </r>
  <r>
    <s v="Y"/>
    <x v="0"/>
    <n v="1"/>
    <x v="1"/>
    <x v="0"/>
    <s v="May be"/>
    <x v="3"/>
    <x v="3"/>
    <s v="Some college or associate degree"/>
    <s v="$25,000 - $49,999"/>
  </r>
  <r>
    <s v="Y"/>
    <x v="0"/>
    <n v="1"/>
    <x v="1"/>
    <x v="1"/>
    <s v="May be"/>
    <x v="2"/>
    <x v="3"/>
    <s v="High school diploma or equivalent"/>
    <s v="Less than $25,000"/>
  </r>
  <r>
    <s v="Y"/>
    <x v="0"/>
    <n v="1"/>
    <x v="0"/>
    <x v="1"/>
    <s v="May be"/>
    <x v="2"/>
    <x v="2"/>
    <s v="Bachelor's degree"/>
    <s v="Less than $25,000"/>
  </r>
  <r>
    <s v="Y1"/>
    <x v="0"/>
    <n v="1"/>
    <x v="1"/>
    <x v="0"/>
    <s v="May be"/>
    <x v="1"/>
    <x v="2"/>
    <s v="Bachelor's degree"/>
    <s v="$25,000 - $49,999"/>
  </r>
  <r>
    <s v="Y1"/>
    <x v="1"/>
    <n v="1"/>
    <x v="0"/>
    <x v="0"/>
    <s v="May be"/>
    <x v="2"/>
    <x v="3"/>
    <s v="Bachelor's degree"/>
    <s v="Less than $25,000"/>
  </r>
  <r>
    <s v="Y"/>
    <x v="1"/>
    <n v="1"/>
    <x v="1"/>
    <x v="0"/>
    <s v="May be"/>
    <x v="3"/>
    <x v="2"/>
    <s v="High school diploma or equivalent"/>
    <s v="Less than $25,000"/>
  </r>
  <r>
    <s v="Y"/>
    <x v="1"/>
    <n v="1"/>
    <x v="1"/>
    <x v="1"/>
    <s v="May be"/>
    <x v="3"/>
    <x v="2"/>
    <s v="Bachelor's degree"/>
    <s v="Less than $25,000"/>
  </r>
  <r>
    <s v="Y1"/>
    <x v="0"/>
    <n v="1"/>
    <x v="1"/>
    <x v="0"/>
    <s v="No"/>
    <x v="3"/>
    <x v="3"/>
    <s v="Graduate or professional degree"/>
    <s v="$25,000 - $49,999"/>
  </r>
  <r>
    <s v="Y"/>
    <x v="1"/>
    <n v="1"/>
    <x v="1"/>
    <x v="1"/>
    <s v="May be"/>
    <x v="3"/>
    <x v="2"/>
    <s v="Bachelor's degree"/>
    <s v="Less than $25,000"/>
  </r>
  <r>
    <s v="Y"/>
    <x v="0"/>
    <n v="1"/>
    <x v="0"/>
    <x v="2"/>
    <s v="yes"/>
    <x v="4"/>
    <x v="2"/>
    <s v="Bachelor's degree"/>
    <s v="Less than $25,000"/>
  </r>
  <r>
    <s v="Y1"/>
    <x v="1"/>
    <n v="1"/>
    <x v="1"/>
    <x v="0"/>
    <s v="May be"/>
    <x v="1"/>
    <x v="2"/>
    <s v="Bachelor's degree"/>
    <s v="$25,000 - $49,999"/>
  </r>
  <r>
    <s v="Y"/>
    <x v="1"/>
    <n v="1"/>
    <x v="0"/>
    <x v="0"/>
    <s v="yes"/>
    <x v="3"/>
    <x v="3"/>
    <s v="Bachelor's degree"/>
    <s v="Less than $25,000"/>
  </r>
  <r>
    <s v="Y"/>
    <x v="0"/>
    <n v="1"/>
    <x v="0"/>
    <x v="0"/>
    <s v="May be"/>
    <x v="2"/>
    <x v="3"/>
    <s v="Graduate or professional degree"/>
    <s v="Prefer not to say"/>
  </r>
  <r>
    <s v="Y1"/>
    <x v="1"/>
    <n v="1"/>
    <x v="0"/>
    <x v="0"/>
    <s v="May be"/>
    <x v="1"/>
    <x v="3"/>
    <s v="Bachelor's degree"/>
    <s v="Prefer not to say"/>
  </r>
  <r>
    <s v="Y"/>
    <x v="0"/>
    <n v="0"/>
    <x v="0"/>
    <x v="2"/>
    <s v="yes"/>
    <x v="1"/>
    <x v="3"/>
    <s v="Graduate or professional degree"/>
    <s v="Less than $25,000"/>
  </r>
  <r>
    <s v="Y"/>
    <x v="2"/>
    <n v="0"/>
    <x v="0"/>
    <x v="0"/>
    <s v="May be"/>
    <x v="4"/>
    <x v="3"/>
    <s v="Bachelor's degree"/>
    <s v="Prefer not to say"/>
  </r>
  <r>
    <s v="Y"/>
    <x v="2"/>
    <n v="0"/>
    <x v="0"/>
    <x v="2"/>
    <s v="May be"/>
    <x v="2"/>
    <x v="3"/>
    <s v="Graduate or professional degree"/>
    <s v="$150,000 or more"/>
  </r>
  <r>
    <s v="Y"/>
    <x v="1"/>
    <n v="1"/>
    <x v="1"/>
    <x v="1"/>
    <s v="May be"/>
    <x v="1"/>
    <x v="3"/>
    <s v="Bachelor's degree"/>
    <s v="Prefer not to say"/>
  </r>
  <r>
    <s v="Y1"/>
    <x v="1"/>
    <n v="1"/>
    <x v="0"/>
    <x v="0"/>
    <s v="May be"/>
    <x v="1"/>
    <x v="3"/>
    <s v="Bachelor's degree"/>
    <s v="Less than $25,000"/>
  </r>
  <r>
    <s v="Y1"/>
    <x v="1"/>
    <n v="1"/>
    <x v="1"/>
    <x v="1"/>
    <s v="No"/>
    <x v="3"/>
    <x v="2"/>
    <s v="Graduate or professional degree"/>
    <s v="Less than $25,000"/>
  </r>
  <r>
    <s v="Y"/>
    <x v="1"/>
    <n v="1"/>
    <x v="0"/>
    <x v="0"/>
    <s v="May be"/>
    <x v="3"/>
    <x v="3"/>
    <s v="Graduate or professional degree"/>
    <s v="Less than $25,000"/>
  </r>
  <r>
    <s v="Y"/>
    <x v="0"/>
    <n v="1"/>
    <x v="0"/>
    <x v="0"/>
    <s v="May be"/>
    <x v="1"/>
    <x v="3"/>
    <s v="Bachelor's degree"/>
    <s v="$25,000 - $49,999"/>
  </r>
  <r>
    <s v="Y1"/>
    <x v="0"/>
    <n v="1"/>
    <x v="0"/>
    <x v="0"/>
    <s v="May be"/>
    <x v="4"/>
    <x v="3"/>
    <s v="Bachelor's degree"/>
    <s v="Prefer not to say"/>
  </r>
  <r>
    <s v="Y"/>
    <x v="0"/>
    <n v="1"/>
    <x v="0"/>
    <x v="0"/>
    <s v="May be"/>
    <x v="1"/>
    <x v="3"/>
    <s v="Bachelor's degree"/>
    <s v="$25,000 - $49,999"/>
  </r>
  <r>
    <s v="Y1"/>
    <x v="1"/>
    <n v="1"/>
    <x v="1"/>
    <x v="0"/>
    <s v="May be"/>
    <x v="1"/>
    <x v="3"/>
    <s v="Bachelor's degree"/>
    <s v="Prefer not to say"/>
  </r>
  <r>
    <s v="Y"/>
    <x v="2"/>
    <n v="0"/>
    <x v="0"/>
    <x v="0"/>
    <s v="May be"/>
    <x v="1"/>
    <x v="3"/>
    <s v="Bachelor's degree"/>
    <s v="Less than $25,000"/>
  </r>
  <r>
    <s v=""/>
    <x v="1"/>
    <n v="1"/>
    <x v="0"/>
    <x v="0"/>
    <s v="yes"/>
    <x v="3"/>
    <x v="3"/>
    <s v="Bachelor's degree"/>
    <s v="Less than $25,000"/>
  </r>
  <r>
    <s v="Y"/>
    <x v="0"/>
    <n v="1"/>
    <x v="1"/>
    <x v="0"/>
    <s v="No"/>
    <x v="1"/>
    <x v="3"/>
    <s v="High school diploma or equivalent"/>
    <s v="Less than $25,000"/>
  </r>
  <r>
    <s v="M"/>
    <x v="1"/>
    <n v="0"/>
    <x v="1"/>
    <x v="1"/>
    <s v="No"/>
    <x v="1"/>
    <x v="3"/>
    <s v="Graduate or professional degree"/>
    <s v="$100,000 - $149,999"/>
  </r>
  <r>
    <s v="M"/>
    <x v="0"/>
    <n v="1"/>
    <x v="1"/>
    <x v="1"/>
    <s v="No"/>
    <x v="1"/>
    <x v="3"/>
    <s v="Graduate or professional degree"/>
    <s v="$50,000 - $74,999"/>
  </r>
  <r>
    <s v="Y1"/>
    <x v="1"/>
    <n v="1"/>
    <x v="1"/>
    <x v="1"/>
    <s v="No"/>
    <x v="1"/>
    <x v="2"/>
    <s v="Graduate or professional degree"/>
    <s v="$75,000 - $99,999"/>
  </r>
  <r>
    <s v="Y1"/>
    <x v="1"/>
    <n v="1"/>
    <x v="0"/>
    <x v="1"/>
    <s v="yes"/>
    <x v="1"/>
    <x v="3"/>
    <s v="Graduate or professional degree"/>
    <s v="$150,000 or more"/>
  </r>
  <r>
    <s v="Y1"/>
    <x v="0"/>
    <n v="1"/>
    <x v="1"/>
    <x v="1"/>
    <s v="No"/>
    <x v="1"/>
    <x v="3"/>
    <s v="Graduate or professional degree"/>
    <s v="$75,000 - $99,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1">
    <pivotField axis="axisRow" dataField="1" showAll="0">
      <items count="5">
        <item h="1" x="3"/>
        <item n="Mature" x="1"/>
        <item n="Young" x="0"/>
        <item n="Young adult" x="2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Age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8" firstHeaderRow="1" firstDataRow="2" firstDataCol="1"/>
  <pivotFields count="2">
    <pivotField axis="axisRow" showAll="0">
      <items count="5">
        <item h="1" x="3"/>
        <item x="1"/>
        <item x="0"/>
        <item x="2"/>
        <item t="default"/>
      </items>
    </pivotField>
    <pivotField axis="axisCol" dataField="1" showAll="0">
      <items count="4">
        <item x="1"/>
        <item h="1" x="2"/>
        <item h="1" x="0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Usag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lanning to buy 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9:R24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axis="axisRow" showAll="0">
      <items count="6">
        <item h="1" x="0"/>
        <item x="4"/>
        <item x="1"/>
        <item x="2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2">
    <field x="4"/>
    <field x="6"/>
  </rowFields>
  <rowItems count="1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Upgrading frequency" fld="4" subtotal="count" baseField="0" baseItem="0"/>
  </dataFields>
  <formats count="2">
    <format dxfId="4">
      <pivotArea dataOnly="0" labelOnly="1" fieldPosition="0">
        <references count="2">
          <reference field="4" count="1" selected="0">
            <x v="0"/>
          </reference>
          <reference field="6" count="1">
            <x v="3"/>
          </reference>
        </references>
      </pivotArea>
    </format>
    <format dxfId="3">
      <pivotArea dataOnly="0" labelOnly="1" fieldPosition="0">
        <references count="2">
          <reference field="4" count="1" selected="0">
            <x v="1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workbookViewId="0">
      <selection activeCell="O1" sqref="O1:O1048576"/>
    </sheetView>
  </sheetViews>
  <sheetFormatPr defaultRowHeight="15.05" x14ac:dyDescent="0.3"/>
  <cols>
    <col min="1" max="15" width="8.88671875" style="1"/>
    <col min="16" max="16" width="18.77734375" style="1" bestFit="1" customWidth="1"/>
    <col min="17" max="16384" width="8.88671875" style="1"/>
  </cols>
  <sheetData>
    <row r="1" spans="1:33" x14ac:dyDescent="0.3">
      <c r="A1" s="1" t="s">
        <v>0</v>
      </c>
      <c r="B1" s="2" t="s">
        <v>132</v>
      </c>
      <c r="C1" s="2" t="s">
        <v>137</v>
      </c>
      <c r="D1" s="2" t="s">
        <v>133</v>
      </c>
      <c r="E1" s="2" t="s">
        <v>134</v>
      </c>
      <c r="F1" s="2" t="s">
        <v>135</v>
      </c>
      <c r="G1" s="2" t="s">
        <v>136</v>
      </c>
      <c r="H1" s="1" t="s">
        <v>140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1" t="s">
        <v>138</v>
      </c>
      <c r="P1" s="1" t="s">
        <v>139</v>
      </c>
      <c r="Q1" s="1" t="s">
        <v>141</v>
      </c>
      <c r="R1" s="1" t="s">
        <v>193</v>
      </c>
      <c r="S1" s="1" t="s">
        <v>194</v>
      </c>
      <c r="T1" s="1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5" t="s">
        <v>142</v>
      </c>
      <c r="AE1" s="5" t="s">
        <v>143</v>
      </c>
      <c r="AF1" s="5" t="s">
        <v>144</v>
      </c>
      <c r="AG1" s="5" t="s">
        <v>145</v>
      </c>
    </row>
    <row r="2" spans="1:33" x14ac:dyDescent="0.3">
      <c r="A2" s="1" t="s">
        <v>17</v>
      </c>
      <c r="B2" s="1" t="s">
        <v>18</v>
      </c>
      <c r="C2" s="1" t="s">
        <v>21</v>
      </c>
      <c r="D2" s="1">
        <v>1</v>
      </c>
      <c r="E2" s="1">
        <v>1</v>
      </c>
      <c r="F2" s="1" t="s">
        <v>19</v>
      </c>
      <c r="G2" s="1" t="s">
        <v>20</v>
      </c>
      <c r="H2" s="1" t="s">
        <v>22</v>
      </c>
      <c r="I2" s="1">
        <v>2</v>
      </c>
      <c r="J2" s="1">
        <v>2</v>
      </c>
      <c r="K2" s="1">
        <v>2</v>
      </c>
      <c r="L2" s="1">
        <v>2</v>
      </c>
      <c r="M2" s="1">
        <v>0</v>
      </c>
      <c r="N2" s="1">
        <v>0</v>
      </c>
      <c r="O2" s="1">
        <v>3</v>
      </c>
      <c r="P2" s="1">
        <v>3</v>
      </c>
      <c r="Q2" s="6">
        <v>1</v>
      </c>
      <c r="R2" s="6">
        <f>IF(O2&gt;=3,1,0)</f>
        <v>1</v>
      </c>
      <c r="S2" s="6">
        <f>IF(P2&gt;=3,1,0)</f>
        <v>1</v>
      </c>
      <c r="T2" s="1">
        <v>1136</v>
      </c>
      <c r="U2" s="1" t="s">
        <v>23</v>
      </c>
      <c r="V2" s="1" t="s">
        <v>24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20</v>
      </c>
      <c r="AE2" s="1" t="s">
        <v>20</v>
      </c>
      <c r="AF2" s="1" t="s">
        <v>20</v>
      </c>
      <c r="AG2" s="1" t="s">
        <v>20</v>
      </c>
    </row>
    <row r="3" spans="1:33" x14ac:dyDescent="0.3">
      <c r="A3" s="1" t="s">
        <v>25</v>
      </c>
      <c r="B3" s="1" t="s">
        <v>26</v>
      </c>
      <c r="C3" s="1" t="s">
        <v>21</v>
      </c>
      <c r="D3" s="1">
        <v>1</v>
      </c>
      <c r="E3" s="1">
        <v>0</v>
      </c>
      <c r="F3" s="1" t="s">
        <v>19</v>
      </c>
      <c r="G3" s="1" t="s">
        <v>20</v>
      </c>
      <c r="H3" s="1" t="s">
        <v>27</v>
      </c>
      <c r="I3" s="1">
        <v>2</v>
      </c>
      <c r="J3" s="1">
        <v>2.25</v>
      </c>
      <c r="K3" s="1">
        <v>2.2000000000000002</v>
      </c>
      <c r="L3" s="1">
        <v>2.2000000000000002</v>
      </c>
      <c r="M3" s="1">
        <v>2.3333333333333335</v>
      </c>
      <c r="N3" s="1">
        <v>2.25</v>
      </c>
      <c r="O3" s="1">
        <v>2</v>
      </c>
      <c r="P3" s="1">
        <v>2</v>
      </c>
      <c r="Q3" s="6">
        <v>0</v>
      </c>
      <c r="R3" s="6">
        <f t="shared" ref="R3:R60" si="0">IF(O3&gt;=3,1,0)</f>
        <v>0</v>
      </c>
      <c r="S3" s="6">
        <f t="shared" ref="S3:S60" si="1">IF(P3&gt;=3,1,0)</f>
        <v>0</v>
      </c>
      <c r="T3" s="1">
        <v>1781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28</v>
      </c>
      <c r="AE3" s="1" t="s">
        <v>29</v>
      </c>
      <c r="AF3" s="1" t="s">
        <v>30</v>
      </c>
      <c r="AG3" s="1" t="s">
        <v>31</v>
      </c>
    </row>
    <row r="4" spans="1:33" x14ac:dyDescent="0.3">
      <c r="A4" s="1" t="s">
        <v>32</v>
      </c>
      <c r="B4" s="1" t="s">
        <v>26</v>
      </c>
      <c r="C4" s="1" t="s">
        <v>34</v>
      </c>
      <c r="D4" s="1">
        <v>1</v>
      </c>
      <c r="E4" s="1">
        <v>0</v>
      </c>
      <c r="F4" s="1" t="s">
        <v>19</v>
      </c>
      <c r="G4" s="1" t="s">
        <v>33</v>
      </c>
      <c r="H4" s="1" t="s">
        <v>35</v>
      </c>
      <c r="I4" s="1">
        <v>2.75</v>
      </c>
      <c r="J4" s="1">
        <v>5</v>
      </c>
      <c r="K4" s="1">
        <v>3</v>
      </c>
      <c r="L4" s="1">
        <v>3</v>
      </c>
      <c r="M4" s="1">
        <v>4</v>
      </c>
      <c r="N4" s="1">
        <v>4</v>
      </c>
      <c r="O4" s="1">
        <v>4</v>
      </c>
      <c r="P4" s="1">
        <v>5</v>
      </c>
      <c r="Q4" s="6">
        <v>1</v>
      </c>
      <c r="R4" s="6">
        <f t="shared" si="0"/>
        <v>1</v>
      </c>
      <c r="S4" s="6">
        <f t="shared" si="1"/>
        <v>1</v>
      </c>
      <c r="T4" s="1">
        <v>866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  <c r="AB4" s="1" t="s">
        <v>20</v>
      </c>
      <c r="AC4" s="1" t="s">
        <v>36</v>
      </c>
      <c r="AD4" s="1" t="s">
        <v>28</v>
      </c>
      <c r="AE4" s="1" t="s">
        <v>37</v>
      </c>
      <c r="AF4" s="1" t="s">
        <v>30</v>
      </c>
      <c r="AG4" s="1" t="s">
        <v>38</v>
      </c>
    </row>
    <row r="5" spans="1:33" x14ac:dyDescent="0.3">
      <c r="A5" s="1" t="s">
        <v>39</v>
      </c>
      <c r="B5" s="1" t="s">
        <v>40</v>
      </c>
      <c r="C5" s="1" t="s">
        <v>21</v>
      </c>
      <c r="D5" s="1">
        <v>1</v>
      </c>
      <c r="E5" s="1">
        <v>0</v>
      </c>
      <c r="F5" s="1" t="s">
        <v>19</v>
      </c>
      <c r="G5" s="1" t="s">
        <v>33</v>
      </c>
      <c r="H5" s="1" t="s">
        <v>41</v>
      </c>
      <c r="I5" s="1">
        <v>3.5</v>
      </c>
      <c r="J5" s="1">
        <v>5</v>
      </c>
      <c r="K5" s="1">
        <v>3</v>
      </c>
      <c r="L5" s="1">
        <v>1.8</v>
      </c>
      <c r="M5" s="1">
        <v>2.6666666666666665</v>
      </c>
      <c r="N5" s="1">
        <v>2.75</v>
      </c>
      <c r="O5" s="1">
        <v>3</v>
      </c>
      <c r="P5" s="1">
        <v>4</v>
      </c>
      <c r="Q5" s="1">
        <v>1</v>
      </c>
      <c r="R5" s="6">
        <f t="shared" si="0"/>
        <v>1</v>
      </c>
      <c r="S5" s="6">
        <f t="shared" si="1"/>
        <v>1</v>
      </c>
      <c r="T5" s="1">
        <v>1511</v>
      </c>
      <c r="U5" s="1" t="s">
        <v>20</v>
      </c>
      <c r="V5" s="1" t="s">
        <v>24</v>
      </c>
      <c r="W5" s="1" t="s">
        <v>24</v>
      </c>
      <c r="X5" s="1" t="s">
        <v>24</v>
      </c>
      <c r="Y5" s="1" t="s">
        <v>20</v>
      </c>
      <c r="Z5" s="1" t="s">
        <v>42</v>
      </c>
      <c r="AA5" s="1" t="s">
        <v>20</v>
      </c>
      <c r="AB5" s="1" t="s">
        <v>20</v>
      </c>
      <c r="AC5" s="1" t="s">
        <v>20</v>
      </c>
      <c r="AD5" s="1" t="s">
        <v>43</v>
      </c>
      <c r="AE5" s="1" t="s">
        <v>44</v>
      </c>
      <c r="AF5" s="1" t="s">
        <v>30</v>
      </c>
      <c r="AG5" s="1" t="s">
        <v>29</v>
      </c>
    </row>
    <row r="6" spans="1:33" x14ac:dyDescent="0.3">
      <c r="A6" s="1" t="s">
        <v>45</v>
      </c>
      <c r="B6" s="1" t="s">
        <v>18</v>
      </c>
      <c r="C6" s="1" t="s">
        <v>21</v>
      </c>
      <c r="D6" s="1">
        <v>1</v>
      </c>
      <c r="E6" s="1">
        <v>1</v>
      </c>
      <c r="F6" s="1" t="s">
        <v>46</v>
      </c>
      <c r="G6" s="1" t="s">
        <v>47</v>
      </c>
      <c r="H6" s="1" t="s">
        <v>48</v>
      </c>
      <c r="I6" s="1">
        <v>3.25</v>
      </c>
      <c r="J6" s="1">
        <v>4.75</v>
      </c>
      <c r="K6" s="1">
        <v>4.4000000000000004</v>
      </c>
      <c r="L6" s="1">
        <v>2.8</v>
      </c>
      <c r="M6" s="1">
        <v>4</v>
      </c>
      <c r="N6" s="1">
        <v>3.25</v>
      </c>
      <c r="O6" s="1">
        <v>5</v>
      </c>
      <c r="P6" s="1">
        <v>5</v>
      </c>
      <c r="Q6" s="1">
        <v>1</v>
      </c>
      <c r="R6" s="6">
        <f t="shared" si="0"/>
        <v>1</v>
      </c>
      <c r="S6" s="6">
        <f t="shared" si="1"/>
        <v>1</v>
      </c>
      <c r="T6" s="1">
        <v>711</v>
      </c>
      <c r="U6" s="1" t="s">
        <v>24</v>
      </c>
      <c r="V6" s="1" t="s">
        <v>20</v>
      </c>
      <c r="W6" s="1" t="s">
        <v>42</v>
      </c>
      <c r="X6" s="1" t="s">
        <v>49</v>
      </c>
      <c r="Y6" s="1" t="s">
        <v>42</v>
      </c>
      <c r="Z6" s="1" t="s">
        <v>36</v>
      </c>
      <c r="AA6" s="1" t="s">
        <v>24</v>
      </c>
      <c r="AB6" s="1" t="s">
        <v>20</v>
      </c>
      <c r="AC6" s="1" t="s">
        <v>36</v>
      </c>
      <c r="AD6" s="1" t="s">
        <v>43</v>
      </c>
      <c r="AE6" s="1" t="s">
        <v>44</v>
      </c>
      <c r="AF6" s="1" t="s">
        <v>50</v>
      </c>
      <c r="AG6" s="1" t="s">
        <v>38</v>
      </c>
    </row>
    <row r="7" spans="1:33" x14ac:dyDescent="0.3">
      <c r="A7" s="1" t="s">
        <v>51</v>
      </c>
      <c r="B7" s="1" t="s">
        <v>40</v>
      </c>
      <c r="C7" s="1" t="s">
        <v>21</v>
      </c>
      <c r="D7" s="1">
        <v>1</v>
      </c>
      <c r="E7" s="1">
        <v>0</v>
      </c>
      <c r="F7" s="1" t="s">
        <v>46</v>
      </c>
      <c r="G7" s="1" t="s">
        <v>47</v>
      </c>
      <c r="H7" s="1" t="s">
        <v>22</v>
      </c>
      <c r="I7" s="1">
        <v>3.25</v>
      </c>
      <c r="J7" s="1">
        <v>3.75</v>
      </c>
      <c r="K7" s="1">
        <v>3.4</v>
      </c>
      <c r="L7" s="1">
        <v>1.8</v>
      </c>
      <c r="M7" s="1">
        <v>2.6666666666666665</v>
      </c>
      <c r="N7" s="1">
        <v>2.5</v>
      </c>
      <c r="O7" s="1">
        <v>3</v>
      </c>
      <c r="P7" s="1">
        <v>5</v>
      </c>
      <c r="Q7" s="1">
        <v>1</v>
      </c>
      <c r="R7" s="6">
        <f t="shared" si="0"/>
        <v>1</v>
      </c>
      <c r="S7" s="6">
        <f t="shared" si="1"/>
        <v>1</v>
      </c>
      <c r="T7" s="11">
        <v>1930.6440677966102</v>
      </c>
      <c r="U7" s="1" t="s">
        <v>52</v>
      </c>
      <c r="V7" s="1" t="s">
        <v>36</v>
      </c>
      <c r="W7" s="1" t="s">
        <v>20</v>
      </c>
      <c r="X7" s="1" t="s">
        <v>23</v>
      </c>
      <c r="Y7" s="1" t="s">
        <v>20</v>
      </c>
      <c r="Z7" s="1" t="s">
        <v>36</v>
      </c>
      <c r="AA7" s="1" t="s">
        <v>20</v>
      </c>
      <c r="AB7" s="1" t="s">
        <v>20</v>
      </c>
      <c r="AC7" s="1" t="s">
        <v>20</v>
      </c>
      <c r="AD7" s="1" t="s">
        <v>53</v>
      </c>
      <c r="AE7" s="1" t="s">
        <v>37</v>
      </c>
      <c r="AF7" s="1" t="s">
        <v>50</v>
      </c>
      <c r="AG7" s="1" t="s">
        <v>54</v>
      </c>
    </row>
    <row r="8" spans="1:33" x14ac:dyDescent="0.3">
      <c r="A8" s="1" t="s">
        <v>55</v>
      </c>
      <c r="B8" s="1" t="s">
        <v>18</v>
      </c>
      <c r="C8" s="1" t="s">
        <v>21</v>
      </c>
      <c r="D8" s="1">
        <v>1</v>
      </c>
      <c r="E8" s="1">
        <v>0</v>
      </c>
      <c r="F8" s="1" t="s">
        <v>19</v>
      </c>
      <c r="G8" s="1" t="s">
        <v>33</v>
      </c>
      <c r="H8" s="1" t="s">
        <v>56</v>
      </c>
      <c r="I8" s="1">
        <v>4.25</v>
      </c>
      <c r="J8" s="1">
        <v>4.75</v>
      </c>
      <c r="K8" s="1">
        <v>4.4000000000000004</v>
      </c>
      <c r="L8" s="1">
        <v>3.8</v>
      </c>
      <c r="M8" s="1">
        <v>4.666666666666667</v>
      </c>
      <c r="N8" s="1">
        <v>4.25</v>
      </c>
      <c r="O8" s="1">
        <v>4</v>
      </c>
      <c r="P8" s="1">
        <v>4</v>
      </c>
      <c r="Q8" s="1">
        <v>1</v>
      </c>
      <c r="R8" s="6">
        <f t="shared" si="0"/>
        <v>1</v>
      </c>
      <c r="S8" s="6">
        <f t="shared" si="1"/>
        <v>1</v>
      </c>
      <c r="T8" s="1">
        <v>2478</v>
      </c>
      <c r="U8" s="1" t="s">
        <v>24</v>
      </c>
      <c r="V8" s="1" t="s">
        <v>23</v>
      </c>
      <c r="W8" s="1" t="s">
        <v>36</v>
      </c>
      <c r="X8" s="1" t="s">
        <v>42</v>
      </c>
      <c r="Y8" s="1" t="s">
        <v>36</v>
      </c>
      <c r="Z8" s="1" t="s">
        <v>42</v>
      </c>
      <c r="AA8" s="1" t="s">
        <v>52</v>
      </c>
      <c r="AB8" s="1" t="s">
        <v>52</v>
      </c>
      <c r="AC8" s="1" t="s">
        <v>49</v>
      </c>
      <c r="AD8" s="1" t="s">
        <v>43</v>
      </c>
      <c r="AE8" s="1" t="s">
        <v>37</v>
      </c>
      <c r="AF8" s="1" t="s">
        <v>57</v>
      </c>
      <c r="AG8" s="1" t="s">
        <v>38</v>
      </c>
    </row>
    <row r="9" spans="1:33" x14ac:dyDescent="0.3">
      <c r="A9" s="1" t="s">
        <v>58</v>
      </c>
      <c r="B9" s="1" t="s">
        <v>18</v>
      </c>
      <c r="C9" s="1" t="s">
        <v>34</v>
      </c>
      <c r="D9" s="1">
        <v>0</v>
      </c>
      <c r="E9" s="1">
        <v>1</v>
      </c>
      <c r="F9" s="1" t="s">
        <v>19</v>
      </c>
      <c r="G9" s="1" t="s">
        <v>33</v>
      </c>
      <c r="H9" s="1" t="s">
        <v>59</v>
      </c>
      <c r="I9" s="1">
        <v>4.25</v>
      </c>
      <c r="J9" s="1">
        <v>4.75</v>
      </c>
      <c r="K9" s="1">
        <v>4.8</v>
      </c>
      <c r="L9" s="1">
        <v>3.6</v>
      </c>
      <c r="M9" s="1">
        <v>4.666666666666667</v>
      </c>
      <c r="N9" s="1">
        <v>3.75</v>
      </c>
      <c r="O9" s="1">
        <v>5</v>
      </c>
      <c r="P9" s="1">
        <v>5</v>
      </c>
      <c r="Q9" s="1">
        <v>1</v>
      </c>
      <c r="R9" s="6">
        <f t="shared" si="0"/>
        <v>1</v>
      </c>
      <c r="S9" s="6">
        <f t="shared" si="1"/>
        <v>1</v>
      </c>
      <c r="T9" s="1">
        <v>2007</v>
      </c>
      <c r="U9" s="1" t="s">
        <v>24</v>
      </c>
      <c r="V9" s="1" t="s">
        <v>23</v>
      </c>
      <c r="W9" s="1" t="s">
        <v>36</v>
      </c>
      <c r="X9" s="1" t="s">
        <v>42</v>
      </c>
      <c r="Y9" s="1" t="s">
        <v>20</v>
      </c>
      <c r="Z9" s="1" t="s">
        <v>23</v>
      </c>
      <c r="AA9" s="1" t="s">
        <v>20</v>
      </c>
      <c r="AB9" s="1" t="s">
        <v>20</v>
      </c>
      <c r="AC9" s="1" t="s">
        <v>20</v>
      </c>
      <c r="AD9" s="1" t="s">
        <v>43</v>
      </c>
      <c r="AE9" s="1" t="s">
        <v>37</v>
      </c>
      <c r="AF9" s="1" t="s">
        <v>50</v>
      </c>
      <c r="AG9" s="1" t="s">
        <v>29</v>
      </c>
    </row>
    <row r="10" spans="1:33" x14ac:dyDescent="0.3">
      <c r="A10" s="1" t="s">
        <v>60</v>
      </c>
      <c r="B10" s="1" t="s">
        <v>18</v>
      </c>
      <c r="C10" s="1" t="s">
        <v>34</v>
      </c>
      <c r="D10" s="1">
        <v>1</v>
      </c>
      <c r="E10" s="1">
        <v>0</v>
      </c>
      <c r="F10" s="1" t="s">
        <v>46</v>
      </c>
      <c r="G10" s="1" t="s">
        <v>47</v>
      </c>
      <c r="H10" s="1" t="s">
        <v>61</v>
      </c>
      <c r="I10" s="1">
        <v>3.5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3</v>
      </c>
      <c r="Q10" s="1">
        <v>1</v>
      </c>
      <c r="R10" s="6">
        <f t="shared" si="0"/>
        <v>1</v>
      </c>
      <c r="S10" s="6">
        <f t="shared" si="1"/>
        <v>1</v>
      </c>
      <c r="T10" s="1">
        <v>1879</v>
      </c>
      <c r="U10" s="1" t="s">
        <v>23</v>
      </c>
      <c r="V10" s="1" t="s">
        <v>23</v>
      </c>
      <c r="W10" s="1" t="s">
        <v>49</v>
      </c>
      <c r="X10" s="1" t="s">
        <v>42</v>
      </c>
      <c r="Y10" s="1" t="s">
        <v>20</v>
      </c>
      <c r="Z10" s="1" t="s">
        <v>42</v>
      </c>
      <c r="AA10" s="1" t="s">
        <v>20</v>
      </c>
      <c r="AB10" s="1" t="s">
        <v>20</v>
      </c>
      <c r="AC10" s="1" t="s">
        <v>20</v>
      </c>
      <c r="AD10" s="1" t="s">
        <v>53</v>
      </c>
      <c r="AE10" s="1" t="s">
        <v>37</v>
      </c>
      <c r="AF10" s="1" t="s">
        <v>50</v>
      </c>
      <c r="AG10" s="1" t="s">
        <v>29</v>
      </c>
    </row>
    <row r="11" spans="1:33" x14ac:dyDescent="0.3">
      <c r="A11" s="1" t="s">
        <v>62</v>
      </c>
      <c r="B11" s="1" t="s">
        <v>18</v>
      </c>
      <c r="C11" s="1" t="s">
        <v>34</v>
      </c>
      <c r="D11" s="1">
        <v>1</v>
      </c>
      <c r="E11" s="1">
        <v>0</v>
      </c>
      <c r="F11" s="1" t="s">
        <v>19</v>
      </c>
      <c r="G11" s="1" t="s">
        <v>63</v>
      </c>
      <c r="H11" s="1" t="s">
        <v>64</v>
      </c>
      <c r="I11" s="1">
        <v>4.5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1</v>
      </c>
      <c r="R11" s="6">
        <f t="shared" si="0"/>
        <v>1</v>
      </c>
      <c r="S11" s="6">
        <f t="shared" si="1"/>
        <v>1</v>
      </c>
      <c r="T11" s="1">
        <v>1040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53</v>
      </c>
      <c r="AE11" s="1" t="s">
        <v>44</v>
      </c>
      <c r="AF11" s="1" t="s">
        <v>30</v>
      </c>
      <c r="AG11" s="1" t="s">
        <v>38</v>
      </c>
    </row>
    <row r="12" spans="1:33" x14ac:dyDescent="0.3">
      <c r="A12" s="1" t="s">
        <v>65</v>
      </c>
      <c r="B12" s="1" t="s">
        <v>18</v>
      </c>
      <c r="C12" s="1" t="s">
        <v>21</v>
      </c>
      <c r="D12" s="1">
        <v>1</v>
      </c>
      <c r="E12" s="1">
        <v>1</v>
      </c>
      <c r="F12" s="1" t="s">
        <v>19</v>
      </c>
      <c r="G12" s="1" t="s">
        <v>33</v>
      </c>
      <c r="H12" s="1" t="s">
        <v>66</v>
      </c>
      <c r="I12" s="1">
        <v>3</v>
      </c>
      <c r="J12" s="1">
        <v>4.75</v>
      </c>
      <c r="K12" s="1">
        <v>4.2</v>
      </c>
      <c r="L12" s="1">
        <v>4</v>
      </c>
      <c r="M12" s="1">
        <v>3</v>
      </c>
      <c r="N12" s="1">
        <v>3.5</v>
      </c>
      <c r="O12" s="1">
        <v>4</v>
      </c>
      <c r="P12" s="1">
        <v>5</v>
      </c>
      <c r="Q12" s="1">
        <v>1</v>
      </c>
      <c r="R12" s="6">
        <f t="shared" si="0"/>
        <v>1</v>
      </c>
      <c r="S12" s="6">
        <f t="shared" si="1"/>
        <v>1</v>
      </c>
      <c r="T12" s="7">
        <v>1705.5073254811837</v>
      </c>
      <c r="U12" s="1" t="s">
        <v>24</v>
      </c>
      <c r="V12" s="1" t="s">
        <v>36</v>
      </c>
      <c r="W12" s="1" t="s">
        <v>36</v>
      </c>
      <c r="X12" s="1" t="s">
        <v>23</v>
      </c>
      <c r="Y12" s="1" t="s">
        <v>24</v>
      </c>
      <c r="Z12" s="1" t="s">
        <v>42</v>
      </c>
      <c r="AA12" s="1" t="s">
        <v>42</v>
      </c>
      <c r="AB12" s="1" t="s">
        <v>36</v>
      </c>
      <c r="AC12" s="1" t="s">
        <v>20</v>
      </c>
      <c r="AD12" s="1" t="s">
        <v>28</v>
      </c>
      <c r="AE12" s="1" t="s">
        <v>37</v>
      </c>
      <c r="AF12" s="1" t="s">
        <v>50</v>
      </c>
      <c r="AG12" s="1" t="s">
        <v>29</v>
      </c>
    </row>
    <row r="13" spans="1:33" x14ac:dyDescent="0.3">
      <c r="A13" s="1" t="s">
        <v>67</v>
      </c>
      <c r="B13" s="1" t="s">
        <v>40</v>
      </c>
      <c r="C13" s="1" t="s">
        <v>34</v>
      </c>
      <c r="D13" s="1">
        <v>1</v>
      </c>
      <c r="E13" s="1">
        <v>0</v>
      </c>
      <c r="F13" s="1" t="s">
        <v>46</v>
      </c>
      <c r="G13" s="1" t="s">
        <v>33</v>
      </c>
      <c r="H13" s="1" t="s">
        <v>61</v>
      </c>
      <c r="I13" s="1">
        <v>3.25</v>
      </c>
      <c r="J13" s="1">
        <v>3.5</v>
      </c>
      <c r="K13" s="1">
        <v>2.8</v>
      </c>
      <c r="L13" s="1">
        <v>3.4</v>
      </c>
      <c r="M13" s="1">
        <v>4</v>
      </c>
      <c r="N13" s="1">
        <v>2.5</v>
      </c>
      <c r="O13" s="1">
        <v>3</v>
      </c>
      <c r="P13" s="1">
        <v>4</v>
      </c>
      <c r="Q13" s="1">
        <v>1</v>
      </c>
      <c r="R13" s="6">
        <f t="shared" si="0"/>
        <v>1</v>
      </c>
      <c r="S13" s="6">
        <f t="shared" si="1"/>
        <v>1</v>
      </c>
      <c r="T13" s="1">
        <v>2370</v>
      </c>
      <c r="U13" s="1" t="s">
        <v>36</v>
      </c>
      <c r="V13" s="1" t="s">
        <v>24</v>
      </c>
      <c r="W13" s="1" t="s">
        <v>52</v>
      </c>
      <c r="X13" s="1" t="s">
        <v>23</v>
      </c>
      <c r="Y13" s="1" t="s">
        <v>42</v>
      </c>
      <c r="Z13" s="1" t="s">
        <v>52</v>
      </c>
      <c r="AA13" s="1" t="s">
        <v>20</v>
      </c>
      <c r="AB13" s="1" t="s">
        <v>20</v>
      </c>
      <c r="AC13" s="1" t="s">
        <v>36</v>
      </c>
      <c r="AD13" s="1" t="s">
        <v>28</v>
      </c>
      <c r="AE13" s="1" t="s">
        <v>44</v>
      </c>
      <c r="AF13" s="1" t="s">
        <v>57</v>
      </c>
      <c r="AG13" s="1" t="s">
        <v>54</v>
      </c>
    </row>
    <row r="14" spans="1:33" x14ac:dyDescent="0.3">
      <c r="A14" s="1" t="s">
        <v>68</v>
      </c>
      <c r="B14" s="1" t="s">
        <v>18</v>
      </c>
      <c r="C14" s="1" t="s">
        <v>21</v>
      </c>
      <c r="D14" s="1">
        <v>1</v>
      </c>
      <c r="E14" s="1">
        <v>0</v>
      </c>
      <c r="F14" s="1" t="s">
        <v>19</v>
      </c>
      <c r="G14" s="1" t="s">
        <v>33</v>
      </c>
      <c r="H14" s="1" t="s">
        <v>61</v>
      </c>
      <c r="I14" s="1">
        <v>4.25</v>
      </c>
      <c r="J14" s="1">
        <v>4.75</v>
      </c>
      <c r="K14" s="1">
        <v>4.4000000000000004</v>
      </c>
      <c r="L14" s="1">
        <v>3.6</v>
      </c>
      <c r="M14" s="1">
        <v>3</v>
      </c>
      <c r="N14" s="1">
        <v>3</v>
      </c>
      <c r="O14" s="1">
        <v>5</v>
      </c>
      <c r="P14" s="1">
        <v>5</v>
      </c>
      <c r="Q14" s="1">
        <v>1</v>
      </c>
      <c r="R14" s="6">
        <f t="shared" si="0"/>
        <v>1</v>
      </c>
      <c r="S14" s="6">
        <f t="shared" si="1"/>
        <v>1</v>
      </c>
      <c r="T14" s="7">
        <v>1705.5073254811837</v>
      </c>
      <c r="U14" s="1" t="s">
        <v>24</v>
      </c>
      <c r="V14" s="1" t="s">
        <v>36</v>
      </c>
      <c r="W14" s="1" t="s">
        <v>36</v>
      </c>
      <c r="X14" s="1" t="s">
        <v>23</v>
      </c>
      <c r="Y14" s="1" t="s">
        <v>23</v>
      </c>
      <c r="Z14" s="1" t="s">
        <v>24</v>
      </c>
      <c r="AA14" s="1" t="s">
        <v>36</v>
      </c>
      <c r="AB14" s="1" t="s">
        <v>36</v>
      </c>
      <c r="AC14" s="1" t="s">
        <v>49</v>
      </c>
      <c r="AD14" s="1" t="s">
        <v>53</v>
      </c>
      <c r="AE14" s="1" t="s">
        <v>37</v>
      </c>
      <c r="AF14" s="1" t="s">
        <v>50</v>
      </c>
      <c r="AG14" s="1" t="s">
        <v>38</v>
      </c>
    </row>
    <row r="15" spans="1:33" x14ac:dyDescent="0.3">
      <c r="A15" s="1" t="s">
        <v>69</v>
      </c>
      <c r="B15" s="1" t="s">
        <v>18</v>
      </c>
      <c r="C15" s="1" t="s">
        <v>21</v>
      </c>
      <c r="D15" s="1">
        <v>1</v>
      </c>
      <c r="E15" s="1">
        <v>1</v>
      </c>
      <c r="F15" s="1" t="s">
        <v>19</v>
      </c>
      <c r="G15" s="1" t="s">
        <v>33</v>
      </c>
      <c r="H15" s="1" t="s">
        <v>59</v>
      </c>
      <c r="I15" s="1">
        <v>4.25</v>
      </c>
      <c r="J15" s="1">
        <v>4.75</v>
      </c>
      <c r="K15" s="1">
        <v>4.8</v>
      </c>
      <c r="L15" s="1">
        <v>4.5999999999999996</v>
      </c>
      <c r="M15" s="1">
        <v>4.666666666666667</v>
      </c>
      <c r="N15" s="1">
        <v>4</v>
      </c>
      <c r="O15" s="1">
        <v>4</v>
      </c>
      <c r="P15" s="1">
        <v>4</v>
      </c>
      <c r="Q15" s="1">
        <v>1</v>
      </c>
      <c r="R15" s="6">
        <f t="shared" si="0"/>
        <v>1</v>
      </c>
      <c r="S15" s="6">
        <f t="shared" si="1"/>
        <v>1</v>
      </c>
      <c r="T15" s="1">
        <v>524</v>
      </c>
      <c r="U15" s="1" t="s">
        <v>36</v>
      </c>
      <c r="V15" s="1" t="s">
        <v>23</v>
      </c>
      <c r="W15" s="1" t="s">
        <v>24</v>
      </c>
      <c r="X15" s="1" t="s">
        <v>52</v>
      </c>
      <c r="Y15" s="1" t="s">
        <v>36</v>
      </c>
      <c r="Z15" s="1" t="s">
        <v>23</v>
      </c>
      <c r="AA15" s="1" t="s">
        <v>23</v>
      </c>
      <c r="AB15" s="1" t="s">
        <v>49</v>
      </c>
      <c r="AC15" s="1" t="s">
        <v>49</v>
      </c>
      <c r="AD15" s="1" t="s">
        <v>53</v>
      </c>
      <c r="AE15" s="1" t="s">
        <v>37</v>
      </c>
      <c r="AF15" s="1" t="s">
        <v>50</v>
      </c>
      <c r="AG15" s="1" t="s">
        <v>38</v>
      </c>
    </row>
    <row r="16" spans="1:33" x14ac:dyDescent="0.3">
      <c r="A16" s="1" t="s">
        <v>70</v>
      </c>
      <c r="B16" s="1" t="s">
        <v>40</v>
      </c>
      <c r="C16" s="1" t="s">
        <v>34</v>
      </c>
      <c r="D16" s="1">
        <v>1</v>
      </c>
      <c r="E16" s="1">
        <v>1</v>
      </c>
      <c r="F16" s="1" t="s">
        <v>71</v>
      </c>
      <c r="G16" s="1" t="s">
        <v>33</v>
      </c>
      <c r="H16" s="1" t="s">
        <v>61</v>
      </c>
      <c r="I16" s="1">
        <v>3.75</v>
      </c>
      <c r="J16" s="1">
        <v>4.5</v>
      </c>
      <c r="K16" s="1">
        <v>3.8</v>
      </c>
      <c r="L16" s="1">
        <v>3.8</v>
      </c>
      <c r="M16" s="1">
        <v>4</v>
      </c>
      <c r="N16" s="1">
        <v>3.25</v>
      </c>
      <c r="O16" s="1">
        <v>4</v>
      </c>
      <c r="P16" s="1">
        <v>5</v>
      </c>
      <c r="Q16" s="1">
        <v>1</v>
      </c>
      <c r="R16" s="6">
        <f t="shared" si="0"/>
        <v>1</v>
      </c>
      <c r="S16" s="6">
        <f t="shared" si="1"/>
        <v>1</v>
      </c>
      <c r="T16" s="1">
        <v>2085</v>
      </c>
      <c r="U16" s="1" t="s">
        <v>42</v>
      </c>
      <c r="V16" s="1" t="s">
        <v>36</v>
      </c>
      <c r="W16" s="1" t="s">
        <v>24</v>
      </c>
      <c r="X16" s="1" t="s">
        <v>23</v>
      </c>
      <c r="Y16" s="1" t="s">
        <v>20</v>
      </c>
      <c r="Z16" s="1" t="s">
        <v>49</v>
      </c>
      <c r="AA16" s="1" t="s">
        <v>36</v>
      </c>
      <c r="AB16" s="1" t="s">
        <v>20</v>
      </c>
      <c r="AC16" s="1" t="s">
        <v>20</v>
      </c>
      <c r="AD16" s="1" t="s">
        <v>43</v>
      </c>
      <c r="AE16" s="1" t="s">
        <v>37</v>
      </c>
      <c r="AF16" s="1" t="s">
        <v>50</v>
      </c>
      <c r="AG16" s="1" t="s">
        <v>38</v>
      </c>
    </row>
    <row r="17" spans="1:33" x14ac:dyDescent="0.3">
      <c r="A17" s="1" t="s">
        <v>72</v>
      </c>
      <c r="B17" s="1" t="s">
        <v>18</v>
      </c>
      <c r="C17" s="1" t="s">
        <v>73</v>
      </c>
      <c r="D17" s="1">
        <v>1</v>
      </c>
      <c r="E17" s="1">
        <v>0</v>
      </c>
      <c r="F17" s="1" t="s">
        <v>46</v>
      </c>
      <c r="G17" s="1" t="s">
        <v>47</v>
      </c>
      <c r="H17" s="1" t="s">
        <v>41</v>
      </c>
      <c r="I17" s="1">
        <v>4</v>
      </c>
      <c r="J17" s="1">
        <v>4.75</v>
      </c>
      <c r="K17" s="1">
        <v>4.5999999999999996</v>
      </c>
      <c r="L17" s="1">
        <v>3.8</v>
      </c>
      <c r="M17" s="1">
        <v>4</v>
      </c>
      <c r="N17" s="1">
        <v>4.25</v>
      </c>
      <c r="O17" s="1">
        <v>4</v>
      </c>
      <c r="P17" s="1">
        <v>5</v>
      </c>
      <c r="Q17" s="1">
        <v>1</v>
      </c>
      <c r="R17" s="6">
        <f t="shared" si="0"/>
        <v>1</v>
      </c>
      <c r="S17" s="6">
        <f t="shared" si="1"/>
        <v>1</v>
      </c>
      <c r="T17" s="1">
        <v>1476</v>
      </c>
      <c r="U17" s="1" t="s">
        <v>36</v>
      </c>
      <c r="V17" s="1" t="s">
        <v>42</v>
      </c>
      <c r="W17" s="1" t="s">
        <v>23</v>
      </c>
      <c r="X17" s="1" t="s">
        <v>49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74</v>
      </c>
      <c r="AE17" s="1" t="s">
        <v>37</v>
      </c>
      <c r="AF17" s="1" t="s">
        <v>57</v>
      </c>
      <c r="AG17" s="1" t="s">
        <v>29</v>
      </c>
    </row>
    <row r="18" spans="1:33" x14ac:dyDescent="0.3">
      <c r="A18" s="1" t="s">
        <v>75</v>
      </c>
      <c r="B18" s="1" t="s">
        <v>18</v>
      </c>
      <c r="C18" s="1" t="s">
        <v>21</v>
      </c>
      <c r="D18" s="1">
        <v>1</v>
      </c>
      <c r="E18" s="1">
        <v>1</v>
      </c>
      <c r="F18" s="1" t="s">
        <v>46</v>
      </c>
      <c r="G18" s="1" t="s">
        <v>47</v>
      </c>
      <c r="H18" s="1" t="s">
        <v>66</v>
      </c>
      <c r="I18" s="1">
        <v>3</v>
      </c>
      <c r="J18" s="1">
        <v>3.5</v>
      </c>
      <c r="K18" s="1">
        <v>3.8</v>
      </c>
      <c r="L18" s="1">
        <v>3.2</v>
      </c>
      <c r="M18" s="1">
        <v>4.333333333333333</v>
      </c>
      <c r="N18" s="1">
        <v>3.5</v>
      </c>
      <c r="O18" s="1">
        <v>3</v>
      </c>
      <c r="P18" s="1">
        <v>3</v>
      </c>
      <c r="Q18" s="1">
        <v>1</v>
      </c>
      <c r="R18" s="6">
        <f t="shared" si="0"/>
        <v>1</v>
      </c>
      <c r="S18" s="6">
        <f t="shared" si="1"/>
        <v>1</v>
      </c>
      <c r="T18" s="1">
        <v>768</v>
      </c>
      <c r="U18" s="1" t="s">
        <v>24</v>
      </c>
      <c r="V18" s="1" t="s">
        <v>23</v>
      </c>
      <c r="W18" s="1" t="s">
        <v>36</v>
      </c>
      <c r="X18" s="1" t="s">
        <v>52</v>
      </c>
      <c r="Y18" s="1" t="s">
        <v>42</v>
      </c>
      <c r="Z18" s="1" t="s">
        <v>42</v>
      </c>
      <c r="AA18" s="1" t="s">
        <v>20</v>
      </c>
      <c r="AB18" s="1" t="s">
        <v>49</v>
      </c>
      <c r="AC18" s="1" t="s">
        <v>20</v>
      </c>
      <c r="AD18" s="1" t="s">
        <v>43</v>
      </c>
      <c r="AE18" s="1" t="s">
        <v>44</v>
      </c>
      <c r="AF18" s="1" t="s">
        <v>50</v>
      </c>
      <c r="AG18" s="1" t="s">
        <v>38</v>
      </c>
    </row>
    <row r="19" spans="1:33" x14ac:dyDescent="0.3">
      <c r="A19" s="1" t="s">
        <v>76</v>
      </c>
      <c r="B19" s="1" t="s">
        <v>18</v>
      </c>
      <c r="C19" s="1" t="s">
        <v>34</v>
      </c>
      <c r="D19" s="1">
        <v>1</v>
      </c>
      <c r="E19" s="1">
        <v>0</v>
      </c>
      <c r="F19" s="1" t="s">
        <v>19</v>
      </c>
      <c r="G19" s="1" t="s">
        <v>47</v>
      </c>
      <c r="H19" s="1" t="s">
        <v>35</v>
      </c>
      <c r="I19" s="1">
        <v>2.5</v>
      </c>
      <c r="J19" s="1">
        <v>3</v>
      </c>
      <c r="K19" s="1">
        <v>3.2</v>
      </c>
      <c r="L19" s="1">
        <v>3</v>
      </c>
      <c r="M19" s="1">
        <v>3.6666666666666665</v>
      </c>
      <c r="N19" s="1">
        <v>3.25</v>
      </c>
      <c r="O19" s="1">
        <v>2</v>
      </c>
      <c r="P19" s="1">
        <v>5</v>
      </c>
      <c r="Q19" s="1">
        <v>1</v>
      </c>
      <c r="R19" s="6">
        <f t="shared" si="0"/>
        <v>0</v>
      </c>
      <c r="S19" s="6">
        <f t="shared" si="1"/>
        <v>1</v>
      </c>
      <c r="T19" s="1">
        <v>1106</v>
      </c>
      <c r="U19" s="1" t="s">
        <v>24</v>
      </c>
      <c r="V19" s="1" t="s">
        <v>23</v>
      </c>
      <c r="W19" s="1" t="s">
        <v>36</v>
      </c>
      <c r="X19" s="1" t="s">
        <v>36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53</v>
      </c>
      <c r="AE19" s="1" t="s">
        <v>44</v>
      </c>
      <c r="AF19" s="1" t="s">
        <v>50</v>
      </c>
      <c r="AG19" s="1" t="s">
        <v>54</v>
      </c>
    </row>
    <row r="20" spans="1:33" x14ac:dyDescent="0.3">
      <c r="A20" s="1" t="s">
        <v>77</v>
      </c>
      <c r="B20" s="1" t="s">
        <v>18</v>
      </c>
      <c r="C20" s="1" t="s">
        <v>34</v>
      </c>
      <c r="D20" s="1">
        <v>1</v>
      </c>
      <c r="E20" s="1">
        <v>1</v>
      </c>
      <c r="F20" s="1" t="s">
        <v>46</v>
      </c>
      <c r="G20" s="1" t="s">
        <v>47</v>
      </c>
      <c r="H20" s="1" t="s">
        <v>78</v>
      </c>
      <c r="I20" s="1">
        <v>3.25</v>
      </c>
      <c r="J20" s="1">
        <v>4.75</v>
      </c>
      <c r="K20" s="1">
        <v>4</v>
      </c>
      <c r="L20" s="1">
        <v>4</v>
      </c>
      <c r="M20" s="1">
        <v>3.3333333333333335</v>
      </c>
      <c r="N20" s="1">
        <v>3.25</v>
      </c>
      <c r="O20" s="1">
        <v>3</v>
      </c>
      <c r="P20" s="1">
        <v>4</v>
      </c>
      <c r="Q20" s="1">
        <v>1</v>
      </c>
      <c r="R20" s="6">
        <f t="shared" si="0"/>
        <v>1</v>
      </c>
      <c r="S20" s="6">
        <f t="shared" si="1"/>
        <v>1</v>
      </c>
      <c r="T20" s="7">
        <v>1705.5073254811837</v>
      </c>
      <c r="U20" s="1" t="s">
        <v>23</v>
      </c>
      <c r="V20" s="1" t="s">
        <v>42</v>
      </c>
      <c r="W20" s="1" t="s">
        <v>24</v>
      </c>
      <c r="X20" s="1" t="s">
        <v>24</v>
      </c>
      <c r="Y20" s="1" t="s">
        <v>52</v>
      </c>
      <c r="Z20" s="1" t="s">
        <v>49</v>
      </c>
      <c r="AA20" s="1" t="s">
        <v>36</v>
      </c>
      <c r="AB20" s="1" t="s">
        <v>36</v>
      </c>
      <c r="AC20" s="1" t="s">
        <v>49</v>
      </c>
      <c r="AD20" s="1" t="s">
        <v>43</v>
      </c>
      <c r="AE20" s="1" t="s">
        <v>37</v>
      </c>
      <c r="AF20" s="1" t="s">
        <v>50</v>
      </c>
      <c r="AG20" s="1" t="s">
        <v>38</v>
      </c>
    </row>
    <row r="21" spans="1:33" x14ac:dyDescent="0.3">
      <c r="A21" s="1" t="s">
        <v>79</v>
      </c>
      <c r="B21" s="1" t="s">
        <v>18</v>
      </c>
      <c r="C21" s="1" t="s">
        <v>21</v>
      </c>
      <c r="D21" s="1">
        <v>1</v>
      </c>
      <c r="E21" s="1">
        <v>0</v>
      </c>
      <c r="F21" s="1" t="s">
        <v>71</v>
      </c>
      <c r="G21" s="1" t="s">
        <v>33</v>
      </c>
      <c r="H21" s="1" t="s">
        <v>35</v>
      </c>
      <c r="I21" s="1">
        <v>4</v>
      </c>
      <c r="J21" s="1">
        <v>5</v>
      </c>
      <c r="K21" s="1">
        <v>4.2</v>
      </c>
      <c r="L21" s="1">
        <v>4.2</v>
      </c>
      <c r="M21" s="1">
        <v>3.3333333333333335</v>
      </c>
      <c r="N21" s="1">
        <v>3.25</v>
      </c>
      <c r="O21" s="1">
        <v>3</v>
      </c>
      <c r="P21" s="1">
        <v>4</v>
      </c>
      <c r="Q21" s="1">
        <v>0</v>
      </c>
      <c r="R21" s="6">
        <f t="shared" si="0"/>
        <v>1</v>
      </c>
      <c r="S21" s="6">
        <f t="shared" si="1"/>
        <v>1</v>
      </c>
      <c r="T21" s="1">
        <v>2504</v>
      </c>
      <c r="U21" s="1" t="s">
        <v>42</v>
      </c>
      <c r="V21" s="1" t="s">
        <v>49</v>
      </c>
      <c r="W21" s="1" t="s">
        <v>36</v>
      </c>
      <c r="X21" s="1" t="s">
        <v>20</v>
      </c>
      <c r="Y21" s="1" t="s">
        <v>23</v>
      </c>
      <c r="Z21" s="1" t="s">
        <v>20</v>
      </c>
      <c r="AA21" s="1" t="s">
        <v>20</v>
      </c>
      <c r="AB21" s="1" t="s">
        <v>20</v>
      </c>
      <c r="AC21" s="1" t="s">
        <v>36</v>
      </c>
      <c r="AD21" s="1" t="s">
        <v>43</v>
      </c>
      <c r="AE21" s="1" t="s">
        <v>44</v>
      </c>
      <c r="AF21" s="1" t="s">
        <v>50</v>
      </c>
      <c r="AG21" s="1" t="s">
        <v>38</v>
      </c>
    </row>
    <row r="22" spans="1:33" x14ac:dyDescent="0.3">
      <c r="A22" s="1" t="s">
        <v>80</v>
      </c>
      <c r="B22" s="1" t="s">
        <v>18</v>
      </c>
      <c r="C22" s="1" t="s">
        <v>34</v>
      </c>
      <c r="D22" s="1">
        <v>1</v>
      </c>
      <c r="E22" s="1">
        <v>0</v>
      </c>
      <c r="F22" s="1" t="s">
        <v>71</v>
      </c>
      <c r="G22" s="1" t="s">
        <v>33</v>
      </c>
      <c r="H22" s="1" t="s">
        <v>81</v>
      </c>
      <c r="I22" s="1">
        <v>3</v>
      </c>
      <c r="J22" s="1">
        <v>5</v>
      </c>
      <c r="K22" s="1">
        <v>3.8</v>
      </c>
      <c r="L22" s="1">
        <v>2.2000000000000002</v>
      </c>
      <c r="M22" s="1">
        <v>3.6666666666666665</v>
      </c>
      <c r="N22" s="1">
        <v>1.5</v>
      </c>
      <c r="O22" s="1">
        <v>2</v>
      </c>
      <c r="P22" s="1">
        <v>3</v>
      </c>
      <c r="Q22" s="1">
        <v>1</v>
      </c>
      <c r="R22" s="6">
        <f t="shared" si="0"/>
        <v>0</v>
      </c>
      <c r="S22" s="6">
        <f t="shared" si="1"/>
        <v>1</v>
      </c>
      <c r="T22" s="1">
        <v>1100</v>
      </c>
      <c r="U22" s="1" t="s">
        <v>24</v>
      </c>
      <c r="V22" s="1" t="s">
        <v>23</v>
      </c>
      <c r="W22" s="1" t="s">
        <v>23</v>
      </c>
      <c r="X22" s="1" t="s">
        <v>23</v>
      </c>
      <c r="Y22" s="1" t="s">
        <v>49</v>
      </c>
      <c r="Z22" s="1" t="s">
        <v>42</v>
      </c>
      <c r="AA22" s="1" t="s">
        <v>52</v>
      </c>
      <c r="AB22" s="1" t="s">
        <v>42</v>
      </c>
      <c r="AC22" s="1" t="s">
        <v>36</v>
      </c>
      <c r="AD22" s="1" t="s">
        <v>43</v>
      </c>
      <c r="AE22" s="1" t="s">
        <v>44</v>
      </c>
      <c r="AF22" s="1" t="s">
        <v>30</v>
      </c>
      <c r="AG22" s="1" t="s">
        <v>29</v>
      </c>
    </row>
    <row r="23" spans="1:33" x14ac:dyDescent="0.3">
      <c r="A23" s="1" t="s">
        <v>82</v>
      </c>
      <c r="B23" s="1" t="s">
        <v>26</v>
      </c>
      <c r="C23" s="1" t="s">
        <v>34</v>
      </c>
      <c r="D23" s="1">
        <v>1</v>
      </c>
      <c r="E23" s="1">
        <v>0</v>
      </c>
      <c r="F23" s="1" t="s">
        <v>19</v>
      </c>
      <c r="G23" s="1" t="s">
        <v>33</v>
      </c>
      <c r="H23" s="1" t="s">
        <v>83</v>
      </c>
      <c r="I23" s="1">
        <v>2.25</v>
      </c>
      <c r="J23" s="1">
        <v>2</v>
      </c>
      <c r="K23" s="1">
        <v>4</v>
      </c>
      <c r="L23" s="1">
        <v>3.6</v>
      </c>
      <c r="M23" s="1">
        <v>3</v>
      </c>
      <c r="N23" s="1">
        <v>3</v>
      </c>
      <c r="O23" s="1">
        <v>4</v>
      </c>
      <c r="P23" s="1">
        <v>4</v>
      </c>
      <c r="Q23" s="1">
        <v>1</v>
      </c>
      <c r="R23" s="6">
        <f t="shared" si="0"/>
        <v>1</v>
      </c>
      <c r="S23" s="6">
        <f t="shared" si="1"/>
        <v>1</v>
      </c>
      <c r="T23" s="1">
        <v>1097</v>
      </c>
      <c r="U23" s="1" t="s">
        <v>36</v>
      </c>
      <c r="V23" s="1" t="s">
        <v>36</v>
      </c>
      <c r="W23" s="1" t="s">
        <v>36</v>
      </c>
      <c r="X23" s="1" t="s">
        <v>42</v>
      </c>
      <c r="Y23" s="1" t="s">
        <v>23</v>
      </c>
      <c r="Z23" s="1" t="s">
        <v>36</v>
      </c>
      <c r="AA23" s="1" t="s">
        <v>36</v>
      </c>
      <c r="AB23" s="1" t="s">
        <v>49</v>
      </c>
      <c r="AC23" s="1" t="s">
        <v>20</v>
      </c>
      <c r="AD23" s="1" t="s">
        <v>43</v>
      </c>
      <c r="AE23" s="1" t="s">
        <v>37</v>
      </c>
      <c r="AF23" s="1" t="s">
        <v>57</v>
      </c>
      <c r="AG23" s="1" t="s">
        <v>38</v>
      </c>
    </row>
    <row r="24" spans="1:33" x14ac:dyDescent="0.3">
      <c r="A24" s="1" t="s">
        <v>84</v>
      </c>
      <c r="B24" s="1" t="s">
        <v>26</v>
      </c>
      <c r="C24" s="1" t="s">
        <v>73</v>
      </c>
      <c r="D24" s="1">
        <v>1</v>
      </c>
      <c r="E24" s="1">
        <v>0</v>
      </c>
      <c r="F24" s="1" t="s">
        <v>19</v>
      </c>
      <c r="G24" s="1" t="s">
        <v>33</v>
      </c>
      <c r="H24" s="1" t="s">
        <v>22</v>
      </c>
      <c r="I24" s="1">
        <v>4</v>
      </c>
      <c r="J24" s="1">
        <v>4.5</v>
      </c>
      <c r="K24" s="1">
        <v>4.4000000000000004</v>
      </c>
      <c r="L24" s="1">
        <v>2.6</v>
      </c>
      <c r="M24" s="1">
        <v>3.6666666666666665</v>
      </c>
      <c r="N24" s="1">
        <v>2</v>
      </c>
      <c r="O24" s="1">
        <v>2</v>
      </c>
      <c r="P24" s="1">
        <v>5</v>
      </c>
      <c r="Q24" s="1">
        <v>1</v>
      </c>
      <c r="R24" s="6">
        <f t="shared" si="0"/>
        <v>0</v>
      </c>
      <c r="S24" s="6">
        <f t="shared" si="1"/>
        <v>1</v>
      </c>
      <c r="T24" s="1">
        <v>708</v>
      </c>
      <c r="U24" s="1" t="s">
        <v>24</v>
      </c>
      <c r="V24" s="1" t="s">
        <v>36</v>
      </c>
      <c r="W24" s="1" t="s">
        <v>42</v>
      </c>
      <c r="X24" s="1" t="s">
        <v>42</v>
      </c>
      <c r="Y24" s="1" t="s">
        <v>20</v>
      </c>
      <c r="Z24" s="1" t="s">
        <v>36</v>
      </c>
      <c r="AA24" s="1" t="s">
        <v>49</v>
      </c>
      <c r="AB24" s="1" t="s">
        <v>23</v>
      </c>
      <c r="AC24" s="1" t="s">
        <v>42</v>
      </c>
      <c r="AD24" s="1" t="s">
        <v>53</v>
      </c>
      <c r="AE24" s="1" t="s">
        <v>44</v>
      </c>
      <c r="AF24" s="1" t="s">
        <v>57</v>
      </c>
      <c r="AG24" s="1" t="s">
        <v>85</v>
      </c>
    </row>
    <row r="25" spans="1:33" x14ac:dyDescent="0.3">
      <c r="A25" s="1" t="s">
        <v>86</v>
      </c>
      <c r="B25" s="1" t="s">
        <v>18</v>
      </c>
      <c r="C25" s="1" t="s">
        <v>34</v>
      </c>
      <c r="D25" s="1">
        <v>1</v>
      </c>
      <c r="E25" s="1">
        <v>0</v>
      </c>
      <c r="F25" s="1" t="s">
        <v>19</v>
      </c>
      <c r="G25" s="1" t="s">
        <v>33</v>
      </c>
      <c r="H25" s="1" t="s">
        <v>61</v>
      </c>
      <c r="I25" s="1">
        <v>3.75</v>
      </c>
      <c r="J25" s="1">
        <v>4.5</v>
      </c>
      <c r="K25" s="1">
        <v>4.4000000000000004</v>
      </c>
      <c r="L25" s="1">
        <v>3.2</v>
      </c>
      <c r="M25" s="1">
        <v>4.666666666666667</v>
      </c>
      <c r="N25" s="1">
        <v>2.75</v>
      </c>
      <c r="O25" s="1">
        <v>3</v>
      </c>
      <c r="P25" s="1">
        <v>4</v>
      </c>
      <c r="Q25" s="1">
        <v>1</v>
      </c>
      <c r="R25" s="6">
        <f t="shared" si="0"/>
        <v>1</v>
      </c>
      <c r="S25" s="6">
        <f t="shared" si="1"/>
        <v>1</v>
      </c>
      <c r="T25" s="1">
        <v>810</v>
      </c>
      <c r="U25" s="1" t="s">
        <v>24</v>
      </c>
      <c r="V25" s="1" t="s">
        <v>20</v>
      </c>
      <c r="W25" s="1" t="s">
        <v>36</v>
      </c>
      <c r="X25" s="1" t="s">
        <v>20</v>
      </c>
      <c r="Y25" s="1" t="s">
        <v>23</v>
      </c>
      <c r="Z25" s="1" t="s">
        <v>20</v>
      </c>
      <c r="AA25" s="1" t="s">
        <v>20</v>
      </c>
      <c r="AB25" s="1" t="s">
        <v>36</v>
      </c>
      <c r="AC25" s="1" t="s">
        <v>24</v>
      </c>
      <c r="AD25" s="1" t="s">
        <v>43</v>
      </c>
      <c r="AE25" s="1" t="s">
        <v>44</v>
      </c>
      <c r="AF25" s="1" t="s">
        <v>30</v>
      </c>
      <c r="AG25" s="1" t="s">
        <v>29</v>
      </c>
    </row>
    <row r="26" spans="1:33" x14ac:dyDescent="0.3">
      <c r="A26" s="1" t="s">
        <v>87</v>
      </c>
      <c r="B26" s="1" t="s">
        <v>18</v>
      </c>
      <c r="C26" s="1" t="s">
        <v>34</v>
      </c>
      <c r="D26" s="1">
        <v>1</v>
      </c>
      <c r="E26" s="1">
        <v>1</v>
      </c>
      <c r="F26" s="1" t="s">
        <v>19</v>
      </c>
      <c r="G26" s="1" t="s">
        <v>63</v>
      </c>
      <c r="H26" s="1" t="s">
        <v>61</v>
      </c>
      <c r="I26" s="1">
        <v>2.75</v>
      </c>
      <c r="J26" s="1">
        <v>4</v>
      </c>
      <c r="K26" s="1">
        <v>4</v>
      </c>
      <c r="L26" s="1">
        <v>3.4</v>
      </c>
      <c r="M26" s="1">
        <v>3.3333333333333335</v>
      </c>
      <c r="N26" s="1">
        <v>3.25</v>
      </c>
      <c r="O26" s="1">
        <v>4</v>
      </c>
      <c r="P26" s="1">
        <v>5</v>
      </c>
      <c r="Q26" s="1">
        <v>1</v>
      </c>
      <c r="R26" s="6">
        <f t="shared" si="0"/>
        <v>1</v>
      </c>
      <c r="S26" s="6">
        <f t="shared" si="1"/>
        <v>1</v>
      </c>
      <c r="T26" s="7">
        <v>1705.5073254811837</v>
      </c>
      <c r="U26" s="1" t="s">
        <v>24</v>
      </c>
      <c r="V26" s="1" t="s">
        <v>52</v>
      </c>
      <c r="W26" s="1" t="s">
        <v>23</v>
      </c>
      <c r="X26" s="1" t="s">
        <v>36</v>
      </c>
      <c r="Y26" s="1" t="s">
        <v>52</v>
      </c>
      <c r="Z26" s="1" t="s">
        <v>36</v>
      </c>
      <c r="AA26" s="1" t="s">
        <v>23</v>
      </c>
      <c r="AB26" s="1" t="s">
        <v>23</v>
      </c>
      <c r="AC26" s="1" t="s">
        <v>36</v>
      </c>
      <c r="AD26" s="1" t="s">
        <v>53</v>
      </c>
      <c r="AE26" s="1" t="s">
        <v>44</v>
      </c>
      <c r="AF26" s="1" t="s">
        <v>50</v>
      </c>
      <c r="AG26" s="1" t="s">
        <v>54</v>
      </c>
    </row>
    <row r="27" spans="1:33" x14ac:dyDescent="0.3">
      <c r="A27" s="1" t="s">
        <v>88</v>
      </c>
      <c r="B27" s="1" t="s">
        <v>18</v>
      </c>
      <c r="C27" s="1" t="s">
        <v>21</v>
      </c>
      <c r="D27" s="1">
        <v>1</v>
      </c>
      <c r="E27" s="1">
        <v>0</v>
      </c>
      <c r="F27" s="1" t="s">
        <v>19</v>
      </c>
      <c r="G27" s="1" t="s">
        <v>33</v>
      </c>
      <c r="H27" s="1" t="s">
        <v>59</v>
      </c>
      <c r="I27" s="1">
        <v>3</v>
      </c>
      <c r="J27" s="1">
        <v>4.25</v>
      </c>
      <c r="K27" s="1">
        <v>3.6</v>
      </c>
      <c r="L27" s="1">
        <v>3.4</v>
      </c>
      <c r="M27" s="1">
        <v>3.6666666666666665</v>
      </c>
      <c r="N27" s="1">
        <v>3.25</v>
      </c>
      <c r="O27" s="1">
        <v>4</v>
      </c>
      <c r="P27" s="1">
        <v>4</v>
      </c>
      <c r="Q27" s="1">
        <v>1</v>
      </c>
      <c r="R27" s="6">
        <f t="shared" si="0"/>
        <v>1</v>
      </c>
      <c r="S27" s="6">
        <f t="shared" si="1"/>
        <v>1</v>
      </c>
      <c r="T27" s="1">
        <v>1501</v>
      </c>
      <c r="U27" s="1" t="s">
        <v>23</v>
      </c>
      <c r="V27" s="1" t="s">
        <v>49</v>
      </c>
      <c r="W27" s="1" t="s">
        <v>36</v>
      </c>
      <c r="X27" s="1" t="s">
        <v>23</v>
      </c>
      <c r="Y27" s="1" t="s">
        <v>42</v>
      </c>
      <c r="Z27" s="1" t="s">
        <v>52</v>
      </c>
      <c r="AA27" s="1" t="s">
        <v>49</v>
      </c>
      <c r="AB27" s="1" t="s">
        <v>52</v>
      </c>
      <c r="AC27" s="1" t="s">
        <v>42</v>
      </c>
      <c r="AD27" s="1" t="s">
        <v>43</v>
      </c>
      <c r="AE27" s="1" t="s">
        <v>44</v>
      </c>
      <c r="AF27" s="1" t="s">
        <v>30</v>
      </c>
      <c r="AG27" s="1" t="s">
        <v>29</v>
      </c>
    </row>
    <row r="28" spans="1:33" x14ac:dyDescent="0.3">
      <c r="A28" s="1" t="s">
        <v>89</v>
      </c>
      <c r="B28" s="1" t="s">
        <v>18</v>
      </c>
      <c r="C28" s="1" t="s">
        <v>21</v>
      </c>
      <c r="D28" s="1">
        <v>1</v>
      </c>
      <c r="E28" s="1">
        <v>0</v>
      </c>
      <c r="F28" s="1" t="s">
        <v>19</v>
      </c>
      <c r="G28" s="1" t="s">
        <v>33</v>
      </c>
      <c r="H28" s="1" t="s">
        <v>64</v>
      </c>
      <c r="I28" s="1">
        <v>4</v>
      </c>
      <c r="J28" s="1">
        <v>5</v>
      </c>
      <c r="K28" s="1">
        <v>4.4000000000000004</v>
      </c>
      <c r="L28" s="1">
        <v>3.6</v>
      </c>
      <c r="M28" s="1">
        <v>5</v>
      </c>
      <c r="N28" s="1">
        <v>2.75</v>
      </c>
      <c r="O28" s="1">
        <v>4</v>
      </c>
      <c r="P28" s="1">
        <v>5</v>
      </c>
      <c r="Q28" s="1">
        <v>1</v>
      </c>
      <c r="R28" s="6">
        <f t="shared" si="0"/>
        <v>1</v>
      </c>
      <c r="S28" s="6">
        <f t="shared" si="1"/>
        <v>1</v>
      </c>
      <c r="T28" s="1">
        <v>1500</v>
      </c>
      <c r="U28" s="1" t="s">
        <v>52</v>
      </c>
      <c r="V28" s="1" t="s">
        <v>49</v>
      </c>
      <c r="W28" s="1" t="s">
        <v>23</v>
      </c>
      <c r="X28" s="1" t="s">
        <v>42</v>
      </c>
      <c r="Y28" s="1" t="s">
        <v>49</v>
      </c>
      <c r="Z28" s="1" t="s">
        <v>20</v>
      </c>
      <c r="AA28" s="1" t="s">
        <v>20</v>
      </c>
      <c r="AB28" s="1" t="s">
        <v>42</v>
      </c>
      <c r="AC28" s="1" t="s">
        <v>36</v>
      </c>
      <c r="AD28" s="1" t="s">
        <v>53</v>
      </c>
      <c r="AE28" s="1" t="s">
        <v>44</v>
      </c>
      <c r="AF28" s="1" t="s">
        <v>90</v>
      </c>
      <c r="AG28" s="1" t="s">
        <v>54</v>
      </c>
    </row>
    <row r="29" spans="1:33" x14ac:dyDescent="0.3">
      <c r="A29" s="1" t="s">
        <v>91</v>
      </c>
      <c r="B29" s="1" t="s">
        <v>18</v>
      </c>
      <c r="C29" s="1" t="s">
        <v>21</v>
      </c>
      <c r="D29" s="1">
        <v>1</v>
      </c>
      <c r="E29" s="1">
        <v>0</v>
      </c>
      <c r="F29" s="1" t="s">
        <v>46</v>
      </c>
      <c r="G29" s="1" t="s">
        <v>33</v>
      </c>
      <c r="H29" s="1" t="s">
        <v>92</v>
      </c>
      <c r="I29" s="1">
        <v>3.5</v>
      </c>
      <c r="J29" s="1">
        <v>4.75</v>
      </c>
      <c r="K29" s="1">
        <v>3.6</v>
      </c>
      <c r="L29" s="1">
        <v>3.4</v>
      </c>
      <c r="M29" s="1">
        <v>2.3333333333333335</v>
      </c>
      <c r="N29" s="1">
        <v>1.5</v>
      </c>
      <c r="O29" s="1">
        <v>5</v>
      </c>
      <c r="P29" s="1">
        <v>4</v>
      </c>
      <c r="Q29" s="1">
        <v>0</v>
      </c>
      <c r="R29" s="6">
        <f t="shared" si="0"/>
        <v>1</v>
      </c>
      <c r="S29" s="6">
        <f t="shared" si="1"/>
        <v>1</v>
      </c>
      <c r="T29" s="1">
        <v>750</v>
      </c>
      <c r="U29" s="1" t="s">
        <v>52</v>
      </c>
      <c r="V29" s="1" t="s">
        <v>20</v>
      </c>
      <c r="W29" s="1" t="s">
        <v>24</v>
      </c>
      <c r="X29" s="1" t="s">
        <v>42</v>
      </c>
      <c r="Y29" s="1" t="s">
        <v>36</v>
      </c>
      <c r="Z29" s="1" t="s">
        <v>42</v>
      </c>
      <c r="AA29" s="1" t="s">
        <v>20</v>
      </c>
      <c r="AB29" s="1" t="s">
        <v>20</v>
      </c>
      <c r="AC29" s="1" t="s">
        <v>20</v>
      </c>
      <c r="AD29" s="1" t="s">
        <v>43</v>
      </c>
      <c r="AE29" s="1" t="s">
        <v>44</v>
      </c>
      <c r="AF29" s="1" t="s">
        <v>30</v>
      </c>
      <c r="AG29" s="1" t="s">
        <v>38</v>
      </c>
    </row>
    <row r="30" spans="1:33" x14ac:dyDescent="0.3">
      <c r="A30" s="1" t="s">
        <v>93</v>
      </c>
      <c r="B30" s="1" t="s">
        <v>18</v>
      </c>
      <c r="C30" s="1" t="s">
        <v>21</v>
      </c>
      <c r="D30" s="1">
        <v>1</v>
      </c>
      <c r="E30" s="1">
        <v>1</v>
      </c>
      <c r="F30" s="1" t="s">
        <v>46</v>
      </c>
      <c r="G30" s="1" t="s">
        <v>33</v>
      </c>
      <c r="H30" s="1" t="s">
        <v>48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1</v>
      </c>
      <c r="R30" s="6">
        <f t="shared" si="0"/>
        <v>1</v>
      </c>
      <c r="S30" s="6">
        <f t="shared" si="1"/>
        <v>1</v>
      </c>
      <c r="T30" s="11">
        <v>1930.6440677966102</v>
      </c>
      <c r="U30" s="1" t="s">
        <v>42</v>
      </c>
      <c r="V30" s="1" t="s">
        <v>23</v>
      </c>
      <c r="W30" s="1" t="s">
        <v>49</v>
      </c>
      <c r="X30" s="1" t="s">
        <v>36</v>
      </c>
      <c r="Y30" s="1" t="s">
        <v>20</v>
      </c>
      <c r="Z30" s="1" t="s">
        <v>49</v>
      </c>
      <c r="AA30" s="1" t="s">
        <v>49</v>
      </c>
      <c r="AB30" s="1" t="s">
        <v>52</v>
      </c>
      <c r="AC30" s="1" t="s">
        <v>42</v>
      </c>
      <c r="AD30" s="1" t="s">
        <v>43</v>
      </c>
      <c r="AE30" s="1" t="s">
        <v>37</v>
      </c>
      <c r="AF30" s="1" t="s">
        <v>50</v>
      </c>
      <c r="AG30" s="1" t="s">
        <v>38</v>
      </c>
    </row>
    <row r="31" spans="1:33" x14ac:dyDescent="0.3">
      <c r="A31" s="1" t="s">
        <v>94</v>
      </c>
      <c r="B31" s="1" t="s">
        <v>40</v>
      </c>
      <c r="C31" s="1" t="s">
        <v>21</v>
      </c>
      <c r="D31" s="1">
        <v>1</v>
      </c>
      <c r="E31" s="1">
        <v>0</v>
      </c>
      <c r="F31" s="1" t="s">
        <v>19</v>
      </c>
      <c r="G31" s="1" t="s">
        <v>33</v>
      </c>
      <c r="H31" s="1" t="s">
        <v>78</v>
      </c>
      <c r="I31" s="1">
        <v>2.75</v>
      </c>
      <c r="J31" s="1">
        <v>3.5</v>
      </c>
      <c r="K31" s="1">
        <v>4.4000000000000004</v>
      </c>
      <c r="L31" s="1">
        <v>3.2</v>
      </c>
      <c r="M31" s="1">
        <v>4</v>
      </c>
      <c r="N31" s="1">
        <v>3.25</v>
      </c>
      <c r="O31" s="1">
        <v>3</v>
      </c>
      <c r="P31" s="1">
        <v>2</v>
      </c>
      <c r="Q31" s="1">
        <v>1</v>
      </c>
      <c r="R31" s="6">
        <f t="shared" si="0"/>
        <v>1</v>
      </c>
      <c r="S31" s="6">
        <f t="shared" si="1"/>
        <v>0</v>
      </c>
      <c r="T31" s="1">
        <v>1566</v>
      </c>
      <c r="U31" s="1" t="s">
        <v>52</v>
      </c>
      <c r="V31" s="1" t="s">
        <v>36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  <c r="AC31" s="1" t="s">
        <v>42</v>
      </c>
      <c r="AD31" s="1" t="s">
        <v>28</v>
      </c>
      <c r="AE31" s="1" t="s">
        <v>37</v>
      </c>
      <c r="AF31" s="1" t="s">
        <v>50</v>
      </c>
      <c r="AG31" s="1" t="s">
        <v>54</v>
      </c>
    </row>
    <row r="32" spans="1:33" x14ac:dyDescent="0.3">
      <c r="A32" s="1" t="s">
        <v>95</v>
      </c>
      <c r="B32" s="1" t="s">
        <v>40</v>
      </c>
      <c r="C32" s="1" t="s">
        <v>34</v>
      </c>
      <c r="D32" s="1">
        <v>1</v>
      </c>
      <c r="E32" s="1">
        <v>1</v>
      </c>
      <c r="F32" s="1" t="s">
        <v>19</v>
      </c>
      <c r="G32" s="1" t="s">
        <v>33</v>
      </c>
      <c r="H32" s="1" t="s">
        <v>61</v>
      </c>
      <c r="I32" s="1">
        <v>5</v>
      </c>
      <c r="J32" s="1">
        <v>5</v>
      </c>
      <c r="K32" s="1">
        <v>5</v>
      </c>
      <c r="L32" s="1">
        <v>4.2</v>
      </c>
      <c r="M32" s="1">
        <v>5</v>
      </c>
      <c r="N32" s="1">
        <v>5</v>
      </c>
      <c r="O32" s="1">
        <v>5</v>
      </c>
      <c r="P32" s="1">
        <v>5</v>
      </c>
      <c r="Q32" s="1">
        <v>1</v>
      </c>
      <c r="R32" s="6">
        <f t="shared" si="0"/>
        <v>1</v>
      </c>
      <c r="S32" s="6">
        <f t="shared" si="1"/>
        <v>1</v>
      </c>
      <c r="T32" s="1">
        <v>2527</v>
      </c>
      <c r="U32" s="1" t="s">
        <v>23</v>
      </c>
      <c r="V32" s="1" t="s">
        <v>36</v>
      </c>
      <c r="W32" s="1" t="s">
        <v>23</v>
      </c>
      <c r="X32" s="1" t="s">
        <v>36</v>
      </c>
      <c r="Y32" s="1" t="s">
        <v>36</v>
      </c>
      <c r="Z32" s="1" t="s">
        <v>36</v>
      </c>
      <c r="AA32" s="1" t="s">
        <v>36</v>
      </c>
      <c r="AB32" s="1" t="s">
        <v>36</v>
      </c>
      <c r="AC32" s="1" t="s">
        <v>36</v>
      </c>
      <c r="AD32" s="1" t="s">
        <v>43</v>
      </c>
      <c r="AE32" s="1" t="s">
        <v>44</v>
      </c>
      <c r="AF32" s="1" t="s">
        <v>50</v>
      </c>
      <c r="AG32" s="1" t="s">
        <v>38</v>
      </c>
    </row>
    <row r="33" spans="1:33" x14ac:dyDescent="0.3">
      <c r="A33" s="1" t="s">
        <v>96</v>
      </c>
      <c r="B33" s="1" t="s">
        <v>18</v>
      </c>
      <c r="C33" s="1" t="s">
        <v>34</v>
      </c>
      <c r="D33" s="1">
        <v>1</v>
      </c>
      <c r="E33" s="1">
        <v>0</v>
      </c>
      <c r="F33" s="1" t="s">
        <v>19</v>
      </c>
      <c r="G33" s="1" t="s">
        <v>33</v>
      </c>
      <c r="H33" s="1" t="s">
        <v>61</v>
      </c>
      <c r="I33" s="1">
        <v>3.75</v>
      </c>
      <c r="J33" s="1">
        <v>4</v>
      </c>
      <c r="K33" s="1">
        <v>4.2</v>
      </c>
      <c r="L33" s="1">
        <v>3.6</v>
      </c>
      <c r="M33" s="1">
        <v>4.333333333333333</v>
      </c>
      <c r="N33" s="1">
        <v>3.75</v>
      </c>
      <c r="O33" s="1">
        <v>5</v>
      </c>
      <c r="P33" s="1">
        <v>5</v>
      </c>
      <c r="Q33" s="1">
        <v>1</v>
      </c>
      <c r="R33" s="6">
        <f t="shared" si="0"/>
        <v>1</v>
      </c>
      <c r="S33" s="6">
        <f t="shared" si="1"/>
        <v>1</v>
      </c>
      <c r="T33" s="1">
        <v>1545</v>
      </c>
      <c r="U33" s="1" t="s">
        <v>42</v>
      </c>
      <c r="V33" s="1" t="s">
        <v>20</v>
      </c>
      <c r="W33" s="1" t="s">
        <v>20</v>
      </c>
      <c r="X33" s="1" t="s">
        <v>20</v>
      </c>
      <c r="Y33" s="1" t="s">
        <v>36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53</v>
      </c>
      <c r="AE33" s="1" t="s">
        <v>37</v>
      </c>
      <c r="AF33" s="1" t="s">
        <v>30</v>
      </c>
      <c r="AG33" s="1" t="s">
        <v>38</v>
      </c>
    </row>
    <row r="34" spans="1:33" x14ac:dyDescent="0.3">
      <c r="A34" s="1" t="s">
        <v>97</v>
      </c>
      <c r="B34" s="1" t="s">
        <v>18</v>
      </c>
      <c r="C34" s="1" t="s">
        <v>34</v>
      </c>
      <c r="D34" s="1">
        <v>1</v>
      </c>
      <c r="E34" s="1">
        <v>0</v>
      </c>
      <c r="F34" s="1" t="s">
        <v>46</v>
      </c>
      <c r="G34" s="1" t="s">
        <v>33</v>
      </c>
      <c r="H34" s="1" t="s">
        <v>59</v>
      </c>
      <c r="I34" s="1">
        <v>4</v>
      </c>
      <c r="J34" s="1">
        <v>5</v>
      </c>
      <c r="K34" s="1">
        <v>4.4000000000000004</v>
      </c>
      <c r="L34" s="1">
        <v>5</v>
      </c>
      <c r="M34" s="1">
        <v>4</v>
      </c>
      <c r="N34" s="1">
        <v>4</v>
      </c>
      <c r="O34" s="1">
        <v>5</v>
      </c>
      <c r="P34" s="1">
        <v>5</v>
      </c>
      <c r="Q34" s="1">
        <v>1</v>
      </c>
      <c r="R34" s="6">
        <f t="shared" si="0"/>
        <v>1</v>
      </c>
      <c r="S34" s="6">
        <f t="shared" si="1"/>
        <v>1</v>
      </c>
      <c r="T34" s="1">
        <v>927</v>
      </c>
      <c r="U34" s="1" t="s">
        <v>36</v>
      </c>
      <c r="V34" s="1" t="s">
        <v>23</v>
      </c>
      <c r="W34" s="1" t="s">
        <v>23</v>
      </c>
      <c r="X34" s="1" t="s">
        <v>23</v>
      </c>
      <c r="Y34" s="1" t="s">
        <v>52</v>
      </c>
      <c r="Z34" s="1" t="s">
        <v>42</v>
      </c>
      <c r="AA34" s="1" t="s">
        <v>23</v>
      </c>
      <c r="AB34" s="1" t="s">
        <v>23</v>
      </c>
      <c r="AC34" s="1" t="s">
        <v>23</v>
      </c>
      <c r="AD34" s="1" t="s">
        <v>53</v>
      </c>
      <c r="AE34" s="1" t="s">
        <v>37</v>
      </c>
      <c r="AF34" s="1" t="s">
        <v>50</v>
      </c>
      <c r="AG34" s="1" t="s">
        <v>38</v>
      </c>
    </row>
    <row r="35" spans="1:33" x14ac:dyDescent="0.3">
      <c r="A35" s="1" t="s">
        <v>98</v>
      </c>
      <c r="B35" s="1" t="s">
        <v>40</v>
      </c>
      <c r="C35" s="1" t="s">
        <v>21</v>
      </c>
      <c r="D35" s="1">
        <v>1</v>
      </c>
      <c r="E35" s="1">
        <v>0</v>
      </c>
      <c r="F35" s="1" t="s">
        <v>19</v>
      </c>
      <c r="G35" s="1" t="s">
        <v>47</v>
      </c>
      <c r="H35" s="1" t="s">
        <v>22</v>
      </c>
      <c r="I35" s="1">
        <v>3.75</v>
      </c>
      <c r="J35" s="1">
        <v>5</v>
      </c>
      <c r="K35" s="1">
        <v>5</v>
      </c>
      <c r="L35" s="1">
        <v>3</v>
      </c>
      <c r="M35" s="1">
        <v>5</v>
      </c>
      <c r="N35" s="1">
        <v>4.5</v>
      </c>
      <c r="O35" s="1">
        <v>5</v>
      </c>
      <c r="P35" s="1">
        <v>5</v>
      </c>
      <c r="Q35" s="1">
        <v>1</v>
      </c>
      <c r="R35" s="6">
        <f t="shared" si="0"/>
        <v>1</v>
      </c>
      <c r="S35" s="6">
        <f t="shared" si="1"/>
        <v>1</v>
      </c>
      <c r="T35" s="1">
        <v>1650</v>
      </c>
      <c r="U35" s="1" t="s">
        <v>24</v>
      </c>
      <c r="V35" s="1" t="s">
        <v>42</v>
      </c>
      <c r="W35" s="1" t="s">
        <v>36</v>
      </c>
      <c r="X35" s="1" t="s">
        <v>20</v>
      </c>
      <c r="Y35" s="1" t="s">
        <v>52</v>
      </c>
      <c r="Z35" s="1" t="s">
        <v>23</v>
      </c>
      <c r="AA35" s="1" t="s">
        <v>49</v>
      </c>
      <c r="AB35" s="1" t="s">
        <v>23</v>
      </c>
      <c r="AC35" s="1" t="s">
        <v>23</v>
      </c>
      <c r="AD35" s="1" t="s">
        <v>53</v>
      </c>
      <c r="AE35" s="1" t="s">
        <v>44</v>
      </c>
      <c r="AF35" s="1" t="s">
        <v>57</v>
      </c>
      <c r="AG35" s="1" t="s">
        <v>54</v>
      </c>
    </row>
    <row r="36" spans="1:33" x14ac:dyDescent="0.3">
      <c r="A36" s="1" t="s">
        <v>99</v>
      </c>
      <c r="B36" s="1" t="s">
        <v>18</v>
      </c>
      <c r="C36" s="1" t="s">
        <v>34</v>
      </c>
      <c r="D36" s="1">
        <v>1</v>
      </c>
      <c r="E36" s="1">
        <v>0</v>
      </c>
      <c r="F36" s="1" t="s">
        <v>46</v>
      </c>
      <c r="G36" s="1" t="s">
        <v>33</v>
      </c>
      <c r="H36" s="1" t="s">
        <v>78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3</v>
      </c>
      <c r="O36" s="1">
        <v>5</v>
      </c>
      <c r="P36" s="1">
        <v>5</v>
      </c>
      <c r="Q36" s="1">
        <v>1</v>
      </c>
      <c r="R36" s="6">
        <f t="shared" si="0"/>
        <v>1</v>
      </c>
      <c r="S36" s="6">
        <f t="shared" si="1"/>
        <v>1</v>
      </c>
      <c r="T36" s="1">
        <v>1503</v>
      </c>
      <c r="U36" s="1" t="s">
        <v>23</v>
      </c>
      <c r="V36" s="1" t="s">
        <v>23</v>
      </c>
      <c r="W36" s="1" t="s">
        <v>23</v>
      </c>
      <c r="X36" s="1" t="s">
        <v>23</v>
      </c>
      <c r="Y36" s="1" t="s">
        <v>23</v>
      </c>
      <c r="Z36" s="1" t="s">
        <v>23</v>
      </c>
      <c r="AA36" s="1" t="s">
        <v>23</v>
      </c>
      <c r="AB36" s="1" t="s">
        <v>23</v>
      </c>
      <c r="AC36" s="1" t="s">
        <v>23</v>
      </c>
      <c r="AD36" s="1" t="s">
        <v>53</v>
      </c>
      <c r="AE36" s="1" t="s">
        <v>37</v>
      </c>
      <c r="AF36" s="1" t="s">
        <v>50</v>
      </c>
      <c r="AG36" s="1" t="s">
        <v>38</v>
      </c>
    </row>
    <row r="37" spans="1:33" x14ac:dyDescent="0.3">
      <c r="A37" s="1" t="s">
        <v>100</v>
      </c>
      <c r="B37" s="1" t="s">
        <v>18</v>
      </c>
      <c r="C37" s="1" t="s">
        <v>21</v>
      </c>
      <c r="D37" s="1">
        <v>1</v>
      </c>
      <c r="E37" s="1">
        <v>1</v>
      </c>
      <c r="F37" s="1" t="s">
        <v>71</v>
      </c>
      <c r="G37" s="1" t="s">
        <v>63</v>
      </c>
      <c r="H37" s="1" t="s">
        <v>81</v>
      </c>
      <c r="I37" s="1">
        <v>3.75</v>
      </c>
      <c r="J37" s="1">
        <v>5</v>
      </c>
      <c r="K37" s="1">
        <v>3.6</v>
      </c>
      <c r="L37" s="1">
        <v>4.4000000000000004</v>
      </c>
      <c r="M37" s="1">
        <v>4</v>
      </c>
      <c r="N37" s="1">
        <v>4</v>
      </c>
      <c r="O37" s="1">
        <v>4</v>
      </c>
      <c r="P37" s="1">
        <v>5</v>
      </c>
      <c r="Q37" s="1">
        <v>0</v>
      </c>
      <c r="R37" s="6">
        <f t="shared" si="0"/>
        <v>1</v>
      </c>
      <c r="S37" s="6">
        <f t="shared" si="1"/>
        <v>1</v>
      </c>
      <c r="T37" s="1">
        <v>1064</v>
      </c>
      <c r="U37" s="1" t="s">
        <v>42</v>
      </c>
      <c r="V37" s="1" t="s">
        <v>42</v>
      </c>
      <c r="W37" s="1" t="s">
        <v>42</v>
      </c>
      <c r="X37" s="1" t="s">
        <v>52</v>
      </c>
      <c r="Y37" s="1" t="s">
        <v>42</v>
      </c>
      <c r="Z37" s="1" t="s">
        <v>49</v>
      </c>
      <c r="AA37" s="1" t="s">
        <v>49</v>
      </c>
      <c r="AB37" s="1" t="s">
        <v>36</v>
      </c>
      <c r="AC37" s="1" t="s">
        <v>49</v>
      </c>
      <c r="AD37" s="1" t="s">
        <v>74</v>
      </c>
      <c r="AE37" s="1" t="s">
        <v>37</v>
      </c>
      <c r="AF37" s="1" t="s">
        <v>50</v>
      </c>
      <c r="AG37" s="1" t="s">
        <v>38</v>
      </c>
    </row>
    <row r="38" spans="1:33" x14ac:dyDescent="0.3">
      <c r="A38" s="1" t="s">
        <v>101</v>
      </c>
      <c r="B38" s="1" t="s">
        <v>40</v>
      </c>
      <c r="C38" s="1" t="s">
        <v>34</v>
      </c>
      <c r="D38" s="1">
        <v>1</v>
      </c>
      <c r="E38" s="1">
        <v>0</v>
      </c>
      <c r="F38" s="1" t="s">
        <v>19</v>
      </c>
      <c r="G38" s="1" t="s">
        <v>33</v>
      </c>
      <c r="H38" s="1" t="s">
        <v>81</v>
      </c>
      <c r="I38" s="1">
        <v>5</v>
      </c>
      <c r="J38" s="1">
        <v>4.25</v>
      </c>
      <c r="K38" s="1">
        <v>5</v>
      </c>
      <c r="L38" s="1">
        <v>5</v>
      </c>
      <c r="M38" s="1">
        <v>5</v>
      </c>
      <c r="N38" s="1">
        <v>4.75</v>
      </c>
      <c r="O38" s="1">
        <v>4</v>
      </c>
      <c r="P38" s="1">
        <v>4</v>
      </c>
      <c r="Q38" s="1">
        <v>1</v>
      </c>
      <c r="R38" s="6">
        <f t="shared" si="0"/>
        <v>1</v>
      </c>
      <c r="S38" s="6">
        <f t="shared" si="1"/>
        <v>1</v>
      </c>
      <c r="T38" s="1">
        <v>1315</v>
      </c>
      <c r="U38" s="1" t="s">
        <v>23</v>
      </c>
      <c r="V38" s="1" t="s">
        <v>23</v>
      </c>
      <c r="W38" s="1" t="s">
        <v>24</v>
      </c>
      <c r="X38" s="1" t="s">
        <v>24</v>
      </c>
      <c r="Y38" s="1" t="s">
        <v>24</v>
      </c>
      <c r="Z38" s="1" t="s">
        <v>20</v>
      </c>
      <c r="AA38" s="1" t="s">
        <v>20</v>
      </c>
      <c r="AB38" s="1" t="s">
        <v>36</v>
      </c>
      <c r="AC38" s="1" t="s">
        <v>49</v>
      </c>
      <c r="AD38" s="1" t="s">
        <v>28</v>
      </c>
      <c r="AE38" s="1" t="s">
        <v>37</v>
      </c>
      <c r="AF38" s="1" t="s">
        <v>50</v>
      </c>
      <c r="AG38" s="1" t="s">
        <v>54</v>
      </c>
    </row>
    <row r="39" spans="1:33" x14ac:dyDescent="0.3">
      <c r="A39" s="1" t="s">
        <v>102</v>
      </c>
      <c r="B39" s="1" t="s">
        <v>18</v>
      </c>
      <c r="C39" s="1" t="s">
        <v>34</v>
      </c>
      <c r="D39" s="1">
        <v>1</v>
      </c>
      <c r="E39" s="1">
        <v>1</v>
      </c>
      <c r="F39" s="1" t="s">
        <v>19</v>
      </c>
      <c r="G39" s="1" t="s">
        <v>63</v>
      </c>
      <c r="H39" s="1" t="s">
        <v>103</v>
      </c>
      <c r="I39" s="1">
        <v>5</v>
      </c>
      <c r="J39" s="1">
        <v>4.75</v>
      </c>
      <c r="K39" s="1">
        <v>4.4000000000000004</v>
      </c>
      <c r="L39" s="1">
        <v>4.2</v>
      </c>
      <c r="M39" s="1">
        <v>5</v>
      </c>
      <c r="N39" s="1">
        <v>5</v>
      </c>
      <c r="O39" s="1">
        <v>5</v>
      </c>
      <c r="P39" s="1">
        <v>5</v>
      </c>
      <c r="Q39" s="1">
        <v>1</v>
      </c>
      <c r="R39" s="6">
        <f t="shared" si="0"/>
        <v>1</v>
      </c>
      <c r="S39" s="6">
        <f t="shared" si="1"/>
        <v>1</v>
      </c>
      <c r="T39" s="7">
        <v>1705.5073254811837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24</v>
      </c>
      <c r="Z39" s="1" t="s">
        <v>20</v>
      </c>
      <c r="AA39" s="1" t="s">
        <v>20</v>
      </c>
      <c r="AB39" s="1" t="s">
        <v>20</v>
      </c>
      <c r="AC39" s="1" t="s">
        <v>36</v>
      </c>
      <c r="AD39" s="1" t="s">
        <v>53</v>
      </c>
      <c r="AE39" s="1" t="s">
        <v>44</v>
      </c>
      <c r="AF39" s="1" t="s">
        <v>50</v>
      </c>
      <c r="AG39" s="1" t="s">
        <v>38</v>
      </c>
    </row>
    <row r="40" spans="1:33" x14ac:dyDescent="0.3">
      <c r="A40" s="1" t="s">
        <v>104</v>
      </c>
      <c r="B40" s="1" t="s">
        <v>18</v>
      </c>
      <c r="C40" s="1" t="s">
        <v>21</v>
      </c>
      <c r="D40" s="1">
        <v>1</v>
      </c>
      <c r="E40" s="1">
        <v>1</v>
      </c>
      <c r="F40" s="1" t="s">
        <v>19</v>
      </c>
      <c r="G40" s="1" t="s">
        <v>33</v>
      </c>
      <c r="H40" s="1" t="s">
        <v>64</v>
      </c>
      <c r="I40" s="1">
        <v>3.5</v>
      </c>
      <c r="J40" s="1">
        <v>4.75</v>
      </c>
      <c r="K40" s="1">
        <v>4.2</v>
      </c>
      <c r="L40" s="1">
        <v>3.4</v>
      </c>
      <c r="M40" s="1">
        <v>3.6666666666666665</v>
      </c>
      <c r="N40" s="1">
        <v>2.5</v>
      </c>
      <c r="O40" s="1">
        <v>4</v>
      </c>
      <c r="P40" s="1">
        <v>5</v>
      </c>
      <c r="Q40" s="1">
        <v>1</v>
      </c>
      <c r="R40" s="6">
        <f t="shared" si="0"/>
        <v>1</v>
      </c>
      <c r="S40" s="6">
        <f t="shared" si="1"/>
        <v>1</v>
      </c>
      <c r="T40" s="1">
        <v>1131</v>
      </c>
      <c r="U40" s="1" t="s">
        <v>24</v>
      </c>
      <c r="V40" s="1" t="s">
        <v>23</v>
      </c>
      <c r="W40" s="1" t="s">
        <v>42</v>
      </c>
      <c r="X40" s="1" t="s">
        <v>24</v>
      </c>
      <c r="Y40" s="1" t="s">
        <v>24</v>
      </c>
      <c r="Z40" s="1" t="s">
        <v>23</v>
      </c>
      <c r="AA40" s="1" t="s">
        <v>23</v>
      </c>
      <c r="AB40" s="1" t="s">
        <v>49</v>
      </c>
      <c r="AC40" s="1" t="s">
        <v>52</v>
      </c>
      <c r="AD40" s="1" t="s">
        <v>43</v>
      </c>
      <c r="AE40" s="1" t="s">
        <v>44</v>
      </c>
      <c r="AF40" s="1" t="s">
        <v>57</v>
      </c>
      <c r="AG40" s="1" t="s">
        <v>29</v>
      </c>
    </row>
    <row r="41" spans="1:33" x14ac:dyDescent="0.3">
      <c r="A41" s="1" t="s">
        <v>105</v>
      </c>
      <c r="B41" s="1" t="s">
        <v>40</v>
      </c>
      <c r="C41" s="1" t="s">
        <v>34</v>
      </c>
      <c r="D41" s="1">
        <v>1</v>
      </c>
      <c r="E41" s="1">
        <v>1</v>
      </c>
      <c r="F41" s="1" t="s">
        <v>19</v>
      </c>
      <c r="G41" s="1" t="s">
        <v>33</v>
      </c>
      <c r="H41" s="1" t="s">
        <v>106</v>
      </c>
      <c r="I41" s="1">
        <v>2.25</v>
      </c>
      <c r="J41" s="1">
        <v>4.75</v>
      </c>
      <c r="K41" s="1">
        <v>4</v>
      </c>
      <c r="L41" s="1">
        <v>2.2000000000000002</v>
      </c>
      <c r="M41" s="1">
        <v>3.6666666666666665</v>
      </c>
      <c r="N41" s="1">
        <v>2</v>
      </c>
      <c r="O41" s="1">
        <v>3</v>
      </c>
      <c r="P41" s="1">
        <v>4</v>
      </c>
      <c r="Q41" s="1">
        <v>1</v>
      </c>
      <c r="R41" s="6">
        <f t="shared" si="0"/>
        <v>1</v>
      </c>
      <c r="S41" s="6">
        <f t="shared" si="1"/>
        <v>1</v>
      </c>
      <c r="T41" s="1">
        <v>1877</v>
      </c>
      <c r="U41" s="1" t="s">
        <v>24</v>
      </c>
      <c r="V41" s="1" t="s">
        <v>23</v>
      </c>
      <c r="W41" s="1" t="s">
        <v>42</v>
      </c>
      <c r="X41" s="1" t="s">
        <v>23</v>
      </c>
      <c r="Y41" s="1" t="s">
        <v>23</v>
      </c>
      <c r="Z41" s="1" t="s">
        <v>20</v>
      </c>
      <c r="AA41" s="1" t="s">
        <v>23</v>
      </c>
      <c r="AB41" s="1" t="s">
        <v>20</v>
      </c>
      <c r="AC41" s="1" t="s">
        <v>36</v>
      </c>
      <c r="AD41" s="1" t="s">
        <v>28</v>
      </c>
      <c r="AE41" s="1" t="s">
        <v>44</v>
      </c>
      <c r="AF41" s="1" t="s">
        <v>50</v>
      </c>
      <c r="AG41" s="1" t="s">
        <v>29</v>
      </c>
    </row>
    <row r="42" spans="1:33" x14ac:dyDescent="0.3">
      <c r="A42" s="1" t="s">
        <v>107</v>
      </c>
      <c r="B42" s="1" t="s">
        <v>18</v>
      </c>
      <c r="C42" s="1" t="s">
        <v>21</v>
      </c>
      <c r="D42" s="1">
        <v>0</v>
      </c>
      <c r="E42" s="1">
        <v>1</v>
      </c>
      <c r="F42" s="1" t="s">
        <v>71</v>
      </c>
      <c r="G42" s="1" t="s">
        <v>63</v>
      </c>
      <c r="H42" s="1" t="s">
        <v>81</v>
      </c>
      <c r="I42" s="1">
        <v>4.5</v>
      </c>
      <c r="J42" s="1">
        <v>4.25</v>
      </c>
      <c r="K42" s="1">
        <v>4.2</v>
      </c>
      <c r="L42" s="1">
        <v>5</v>
      </c>
      <c r="M42" s="1">
        <v>4.333333333333333</v>
      </c>
      <c r="N42" s="1">
        <v>3.75</v>
      </c>
      <c r="O42" s="1">
        <v>4</v>
      </c>
      <c r="P42" s="1">
        <v>4</v>
      </c>
      <c r="Q42" s="1">
        <v>0</v>
      </c>
      <c r="R42" s="6">
        <f t="shared" si="0"/>
        <v>1</v>
      </c>
      <c r="S42" s="6">
        <f t="shared" si="1"/>
        <v>1</v>
      </c>
      <c r="T42" s="1">
        <v>519</v>
      </c>
      <c r="U42" s="1" t="s">
        <v>36</v>
      </c>
      <c r="V42" s="1" t="s">
        <v>42</v>
      </c>
      <c r="W42" s="1" t="s">
        <v>52</v>
      </c>
      <c r="X42" s="1" t="s">
        <v>20</v>
      </c>
      <c r="Y42" s="1" t="s">
        <v>24</v>
      </c>
      <c r="Z42" s="1" t="s">
        <v>20</v>
      </c>
      <c r="AA42" s="1" t="s">
        <v>36</v>
      </c>
      <c r="AB42" s="1" t="s">
        <v>20</v>
      </c>
      <c r="AC42" s="1" t="s">
        <v>20</v>
      </c>
      <c r="AD42" s="1" t="s">
        <v>28</v>
      </c>
      <c r="AE42" s="1" t="s">
        <v>44</v>
      </c>
      <c r="AF42" s="1" t="s">
        <v>57</v>
      </c>
      <c r="AG42" s="1" t="s">
        <v>38</v>
      </c>
    </row>
    <row r="43" spans="1:33" x14ac:dyDescent="0.3">
      <c r="A43" s="1" t="s">
        <v>108</v>
      </c>
      <c r="B43" s="1" t="s">
        <v>18</v>
      </c>
      <c r="C43" s="1" t="s">
        <v>73</v>
      </c>
      <c r="D43" s="1">
        <v>0</v>
      </c>
      <c r="E43" s="1">
        <v>1</v>
      </c>
      <c r="F43" s="1" t="s">
        <v>19</v>
      </c>
      <c r="G43" s="1" t="s">
        <v>33</v>
      </c>
      <c r="H43" s="1" t="s">
        <v>59</v>
      </c>
      <c r="I43" s="1">
        <v>3.25</v>
      </c>
      <c r="J43" s="1">
        <v>3.25</v>
      </c>
      <c r="K43" s="1">
        <v>3.8</v>
      </c>
      <c r="L43" s="1">
        <v>3.6</v>
      </c>
      <c r="M43" s="1">
        <v>3.6666666666666665</v>
      </c>
      <c r="N43" s="1">
        <v>3.75</v>
      </c>
      <c r="O43" s="1">
        <v>3</v>
      </c>
      <c r="P43" s="1">
        <v>4</v>
      </c>
      <c r="Q43" s="1">
        <v>1</v>
      </c>
      <c r="R43" s="6">
        <f t="shared" si="0"/>
        <v>1</v>
      </c>
      <c r="S43" s="6">
        <f t="shared" si="1"/>
        <v>1</v>
      </c>
      <c r="T43" s="1">
        <v>1506</v>
      </c>
      <c r="U43" s="1" t="s">
        <v>24</v>
      </c>
      <c r="V43" s="1" t="s">
        <v>23</v>
      </c>
      <c r="W43" s="1" t="s">
        <v>23</v>
      </c>
      <c r="X43" s="1" t="s">
        <v>42</v>
      </c>
      <c r="Y43" s="1" t="s">
        <v>49</v>
      </c>
      <c r="Z43" s="1" t="s">
        <v>36</v>
      </c>
      <c r="AA43" s="1" t="s">
        <v>36</v>
      </c>
      <c r="AB43" s="1" t="s">
        <v>36</v>
      </c>
      <c r="AC43" s="1" t="s">
        <v>23</v>
      </c>
      <c r="AD43" s="1" t="s">
        <v>74</v>
      </c>
      <c r="AE43" s="1" t="s">
        <v>44</v>
      </c>
      <c r="AF43" s="1" t="s">
        <v>50</v>
      </c>
      <c r="AG43" s="1" t="s">
        <v>29</v>
      </c>
    </row>
    <row r="44" spans="1:33" x14ac:dyDescent="0.3">
      <c r="A44" s="1" t="s">
        <v>109</v>
      </c>
      <c r="B44" s="1" t="s">
        <v>18</v>
      </c>
      <c r="C44" s="1" t="s">
        <v>73</v>
      </c>
      <c r="D44" s="1">
        <v>0</v>
      </c>
      <c r="E44" s="1">
        <v>1</v>
      </c>
      <c r="F44" s="1" t="s">
        <v>71</v>
      </c>
      <c r="G44" s="1" t="s">
        <v>33</v>
      </c>
      <c r="H44" s="1" t="s">
        <v>59</v>
      </c>
      <c r="I44" s="1">
        <v>3.25</v>
      </c>
      <c r="J44" s="1">
        <v>5</v>
      </c>
      <c r="K44" s="1">
        <v>5</v>
      </c>
      <c r="L44" s="1">
        <v>5</v>
      </c>
      <c r="M44" s="1">
        <v>5</v>
      </c>
      <c r="N44" s="1">
        <v>4</v>
      </c>
      <c r="O44" s="1">
        <v>4</v>
      </c>
      <c r="P44" s="1">
        <v>5</v>
      </c>
      <c r="Q44" s="1">
        <v>1</v>
      </c>
      <c r="R44" s="6">
        <f t="shared" si="0"/>
        <v>1</v>
      </c>
      <c r="S44" s="6">
        <f t="shared" si="1"/>
        <v>1</v>
      </c>
      <c r="T44" s="1">
        <v>2147</v>
      </c>
      <c r="U44" s="1" t="s">
        <v>36</v>
      </c>
      <c r="V44" s="1" t="s">
        <v>36</v>
      </c>
      <c r="W44" s="1" t="s">
        <v>36</v>
      </c>
      <c r="X44" s="1" t="s">
        <v>36</v>
      </c>
      <c r="Y44" s="1" t="s">
        <v>36</v>
      </c>
      <c r="Z44" s="1" t="s">
        <v>36</v>
      </c>
      <c r="AA44" s="1" t="s">
        <v>36</v>
      </c>
      <c r="AB44" s="1" t="s">
        <v>36</v>
      </c>
      <c r="AC44" s="1" t="s">
        <v>36</v>
      </c>
      <c r="AD44" s="1" t="s">
        <v>43</v>
      </c>
      <c r="AE44" s="1" t="s">
        <v>44</v>
      </c>
      <c r="AF44" s="1" t="s">
        <v>57</v>
      </c>
      <c r="AG44" s="1" t="s">
        <v>110</v>
      </c>
    </row>
    <row r="45" spans="1:33" x14ac:dyDescent="0.3">
      <c r="A45" s="1" t="s">
        <v>111</v>
      </c>
      <c r="B45" s="1" t="s">
        <v>18</v>
      </c>
      <c r="C45" s="1" t="s">
        <v>34</v>
      </c>
      <c r="D45" s="1">
        <v>1</v>
      </c>
      <c r="E45" s="1">
        <v>0</v>
      </c>
      <c r="F45" s="1" t="s">
        <v>46</v>
      </c>
      <c r="G45" s="1" t="s">
        <v>33</v>
      </c>
      <c r="H45" s="1" t="s">
        <v>48</v>
      </c>
      <c r="I45" s="1">
        <v>3</v>
      </c>
      <c r="J45" s="1">
        <v>5</v>
      </c>
      <c r="K45" s="1">
        <v>3.2</v>
      </c>
      <c r="L45" s="1">
        <v>2.2000000000000002</v>
      </c>
      <c r="M45" s="1">
        <v>2.6666666666666665</v>
      </c>
      <c r="N45" s="1">
        <v>3.5</v>
      </c>
      <c r="O45" s="1">
        <v>2</v>
      </c>
      <c r="P45" s="1">
        <v>5</v>
      </c>
      <c r="Q45" s="1">
        <v>1</v>
      </c>
      <c r="R45" s="6">
        <f t="shared" si="0"/>
        <v>0</v>
      </c>
      <c r="S45" s="6">
        <f t="shared" si="1"/>
        <v>1</v>
      </c>
      <c r="T45" s="1">
        <v>2343</v>
      </c>
      <c r="U45" s="1" t="s">
        <v>24</v>
      </c>
      <c r="V45" s="1" t="s">
        <v>42</v>
      </c>
      <c r="W45" s="1" t="s">
        <v>36</v>
      </c>
      <c r="X45" s="1" t="s">
        <v>20</v>
      </c>
      <c r="Y45" s="1" t="s">
        <v>36</v>
      </c>
      <c r="Z45" s="1" t="s">
        <v>36</v>
      </c>
      <c r="AA45" s="1" t="s">
        <v>36</v>
      </c>
      <c r="AB45" s="1" t="s">
        <v>20</v>
      </c>
      <c r="AC45" s="1" t="s">
        <v>36</v>
      </c>
      <c r="AD45" s="1" t="s">
        <v>28</v>
      </c>
      <c r="AE45" s="1" t="s">
        <v>44</v>
      </c>
      <c r="AF45" s="1" t="s">
        <v>50</v>
      </c>
      <c r="AG45" s="1" t="s">
        <v>29</v>
      </c>
    </row>
    <row r="46" spans="1:33" x14ac:dyDescent="0.3">
      <c r="A46" s="1" t="s">
        <v>112</v>
      </c>
      <c r="B46" s="1" t="s">
        <v>40</v>
      </c>
      <c r="C46" s="1" t="s">
        <v>34</v>
      </c>
      <c r="D46" s="1">
        <v>1</v>
      </c>
      <c r="E46" s="1">
        <v>1</v>
      </c>
      <c r="F46" s="1" t="s">
        <v>19</v>
      </c>
      <c r="G46" s="1" t="s">
        <v>33</v>
      </c>
      <c r="H46" s="1" t="s">
        <v>113</v>
      </c>
      <c r="I46" s="1">
        <v>3.5</v>
      </c>
      <c r="J46" s="1">
        <v>4.25</v>
      </c>
      <c r="K46" s="1">
        <v>3.2</v>
      </c>
      <c r="L46" s="1">
        <v>3.4</v>
      </c>
      <c r="M46" s="1">
        <v>4</v>
      </c>
      <c r="N46" s="1">
        <v>3.5</v>
      </c>
      <c r="O46" s="1">
        <v>4</v>
      </c>
      <c r="P46" s="1">
        <v>4</v>
      </c>
      <c r="Q46" s="1">
        <v>1</v>
      </c>
      <c r="R46" s="6">
        <f t="shared" si="0"/>
        <v>1</v>
      </c>
      <c r="S46" s="6">
        <f t="shared" si="1"/>
        <v>1</v>
      </c>
      <c r="T46" s="1">
        <v>1002</v>
      </c>
      <c r="U46" s="1" t="s">
        <v>24</v>
      </c>
      <c r="V46" s="1" t="s">
        <v>23</v>
      </c>
      <c r="W46" s="1" t="s">
        <v>36</v>
      </c>
      <c r="X46" s="1" t="s">
        <v>42</v>
      </c>
      <c r="Y46" s="1" t="s">
        <v>36</v>
      </c>
      <c r="Z46" s="1" t="s">
        <v>20</v>
      </c>
      <c r="AA46" s="1" t="s">
        <v>20</v>
      </c>
      <c r="AB46" s="1" t="s">
        <v>52</v>
      </c>
      <c r="AC46" s="1" t="s">
        <v>36</v>
      </c>
      <c r="AD46" s="1" t="s">
        <v>28</v>
      </c>
      <c r="AE46" s="1" t="s">
        <v>44</v>
      </c>
      <c r="AF46" s="1" t="s">
        <v>50</v>
      </c>
      <c r="AG46" s="1" t="s">
        <v>38</v>
      </c>
    </row>
    <row r="47" spans="1:33" x14ac:dyDescent="0.3">
      <c r="A47" s="1" t="s">
        <v>114</v>
      </c>
      <c r="B47" s="1" t="s">
        <v>40</v>
      </c>
      <c r="C47" s="1" t="s">
        <v>34</v>
      </c>
      <c r="D47" s="1">
        <v>1</v>
      </c>
      <c r="E47" s="1">
        <v>0</v>
      </c>
      <c r="F47" s="1" t="s">
        <v>46</v>
      </c>
      <c r="G47" s="1" t="s">
        <v>47</v>
      </c>
      <c r="H47" s="1" t="s">
        <v>78</v>
      </c>
      <c r="I47" s="1">
        <v>4</v>
      </c>
      <c r="J47" s="1">
        <v>4.5</v>
      </c>
      <c r="K47" s="1">
        <v>4.4000000000000004</v>
      </c>
      <c r="L47" s="1">
        <v>3.2</v>
      </c>
      <c r="M47" s="1">
        <v>5</v>
      </c>
      <c r="N47" s="1">
        <v>3</v>
      </c>
      <c r="O47" s="1">
        <v>5</v>
      </c>
      <c r="P47" s="1">
        <v>5</v>
      </c>
      <c r="Q47" s="1">
        <v>1</v>
      </c>
      <c r="R47" s="6">
        <f t="shared" si="0"/>
        <v>1</v>
      </c>
      <c r="S47" s="6">
        <f t="shared" si="1"/>
        <v>1</v>
      </c>
      <c r="T47" s="1">
        <v>1425</v>
      </c>
      <c r="U47" s="1" t="s">
        <v>36</v>
      </c>
      <c r="V47" s="1" t="s">
        <v>23</v>
      </c>
      <c r="W47" s="1" t="s">
        <v>49</v>
      </c>
      <c r="X47" s="1" t="s">
        <v>42</v>
      </c>
      <c r="Y47" s="1" t="s">
        <v>42</v>
      </c>
      <c r="Z47" s="1" t="s">
        <v>42</v>
      </c>
      <c r="AA47" s="1" t="s">
        <v>52</v>
      </c>
      <c r="AB47" s="1" t="s">
        <v>20</v>
      </c>
      <c r="AC47" s="1" t="s">
        <v>20</v>
      </c>
      <c r="AD47" s="1" t="s">
        <v>53</v>
      </c>
      <c r="AE47" s="1" t="s">
        <v>37</v>
      </c>
      <c r="AF47" s="1" t="s">
        <v>57</v>
      </c>
      <c r="AG47" s="1" t="s">
        <v>38</v>
      </c>
    </row>
    <row r="48" spans="1:33" x14ac:dyDescent="0.3">
      <c r="A48" s="1" t="s">
        <v>115</v>
      </c>
      <c r="B48" s="1" t="s">
        <v>18</v>
      </c>
      <c r="C48" s="1" t="s">
        <v>34</v>
      </c>
      <c r="D48" s="1">
        <v>1</v>
      </c>
      <c r="E48" s="1">
        <v>1</v>
      </c>
      <c r="F48" s="1" t="s">
        <v>19</v>
      </c>
      <c r="G48" s="1" t="s">
        <v>33</v>
      </c>
      <c r="H48" s="1" t="s">
        <v>27</v>
      </c>
      <c r="I48" s="1">
        <v>4</v>
      </c>
      <c r="J48" s="1">
        <v>4.25</v>
      </c>
      <c r="K48" s="1">
        <v>3.8</v>
      </c>
      <c r="L48" s="1">
        <v>3.6</v>
      </c>
      <c r="M48" s="1">
        <v>3.3333333333333335</v>
      </c>
      <c r="N48" s="1">
        <v>3.75</v>
      </c>
      <c r="O48" s="1">
        <v>4</v>
      </c>
      <c r="P48" s="1">
        <v>5</v>
      </c>
      <c r="Q48" s="1">
        <v>1</v>
      </c>
      <c r="R48" s="6">
        <f t="shared" si="0"/>
        <v>1</v>
      </c>
      <c r="S48" s="6">
        <f t="shared" si="1"/>
        <v>1</v>
      </c>
      <c r="T48" s="7">
        <v>1705.5073254811837</v>
      </c>
      <c r="U48" s="1" t="s">
        <v>24</v>
      </c>
      <c r="V48" s="1" t="s">
        <v>23</v>
      </c>
      <c r="W48" s="1" t="s">
        <v>20</v>
      </c>
      <c r="X48" s="1" t="s">
        <v>20</v>
      </c>
      <c r="Y48" s="1" t="s">
        <v>36</v>
      </c>
      <c r="Z48" s="1" t="s">
        <v>20</v>
      </c>
      <c r="AA48" s="1" t="s">
        <v>49</v>
      </c>
      <c r="AB48" s="1" t="s">
        <v>20</v>
      </c>
      <c r="AC48" s="1" t="s">
        <v>20</v>
      </c>
      <c r="AD48" s="1" t="s">
        <v>53</v>
      </c>
      <c r="AE48" s="1" t="s">
        <v>44</v>
      </c>
      <c r="AF48" s="1" t="s">
        <v>57</v>
      </c>
      <c r="AG48" s="1" t="s">
        <v>38</v>
      </c>
    </row>
    <row r="49" spans="1:33" x14ac:dyDescent="0.3">
      <c r="A49" s="1" t="s">
        <v>116</v>
      </c>
      <c r="B49" s="1" t="s">
        <v>18</v>
      </c>
      <c r="C49" s="1" t="s">
        <v>21</v>
      </c>
      <c r="D49" s="1">
        <v>1</v>
      </c>
      <c r="E49" s="1">
        <v>1</v>
      </c>
      <c r="F49" s="1" t="s">
        <v>19</v>
      </c>
      <c r="G49" s="1" t="s">
        <v>33</v>
      </c>
      <c r="H49" s="1" t="s">
        <v>61</v>
      </c>
      <c r="I49" s="1">
        <v>4</v>
      </c>
      <c r="J49" s="1">
        <v>4.75</v>
      </c>
      <c r="K49" s="1">
        <v>4.4000000000000004</v>
      </c>
      <c r="L49" s="1">
        <v>4.4000000000000004</v>
      </c>
      <c r="M49" s="1">
        <v>3.6666666666666665</v>
      </c>
      <c r="N49" s="1">
        <v>3.5</v>
      </c>
      <c r="O49" s="1">
        <v>4</v>
      </c>
      <c r="P49" s="1">
        <v>4</v>
      </c>
      <c r="Q49" s="1">
        <v>1</v>
      </c>
      <c r="R49" s="6">
        <f t="shared" si="0"/>
        <v>1</v>
      </c>
      <c r="S49" s="6">
        <f t="shared" si="1"/>
        <v>1</v>
      </c>
      <c r="T49" s="7">
        <v>1705.5073254811837</v>
      </c>
      <c r="U49" s="1" t="s">
        <v>24</v>
      </c>
      <c r="V49" s="1" t="s">
        <v>49</v>
      </c>
      <c r="W49" s="1" t="s">
        <v>36</v>
      </c>
      <c r="X49" s="1" t="s">
        <v>42</v>
      </c>
      <c r="Y49" s="1" t="s">
        <v>20</v>
      </c>
      <c r="Z49" s="1" t="s">
        <v>52</v>
      </c>
      <c r="AA49" s="1" t="s">
        <v>23</v>
      </c>
      <c r="AB49" s="1" t="s">
        <v>36</v>
      </c>
      <c r="AC49" s="1" t="s">
        <v>23</v>
      </c>
      <c r="AD49" s="1" t="s">
        <v>28</v>
      </c>
      <c r="AE49" s="1" t="s">
        <v>44</v>
      </c>
      <c r="AF49" s="1" t="s">
        <v>50</v>
      </c>
      <c r="AG49" s="1" t="s">
        <v>54</v>
      </c>
    </row>
    <row r="50" spans="1:33" x14ac:dyDescent="0.3">
      <c r="A50" s="1" t="s">
        <v>117</v>
      </c>
      <c r="B50" s="1" t="s">
        <v>40</v>
      </c>
      <c r="C50" s="1" t="s">
        <v>21</v>
      </c>
      <c r="D50" s="1">
        <v>1</v>
      </c>
      <c r="E50" s="1">
        <v>1</v>
      </c>
      <c r="F50" s="1" t="s">
        <v>19</v>
      </c>
      <c r="G50" s="1" t="s">
        <v>33</v>
      </c>
      <c r="H50" s="1" t="s">
        <v>118</v>
      </c>
      <c r="I50" s="1">
        <v>3.5</v>
      </c>
      <c r="J50" s="1">
        <v>4.25</v>
      </c>
      <c r="K50" s="1">
        <v>4</v>
      </c>
      <c r="L50" s="1">
        <v>2.6</v>
      </c>
      <c r="M50" s="1">
        <v>3</v>
      </c>
      <c r="N50" s="1">
        <v>2</v>
      </c>
      <c r="O50" s="1">
        <v>5</v>
      </c>
      <c r="P50" s="1">
        <v>5</v>
      </c>
      <c r="Q50" s="1">
        <v>1</v>
      </c>
      <c r="R50" s="6">
        <f t="shared" si="0"/>
        <v>1</v>
      </c>
      <c r="S50" s="6">
        <f t="shared" si="1"/>
        <v>1</v>
      </c>
      <c r="T50" s="1">
        <v>1996</v>
      </c>
      <c r="U50" s="1" t="s">
        <v>52</v>
      </c>
      <c r="V50" s="1" t="s">
        <v>36</v>
      </c>
      <c r="W50" s="1" t="s">
        <v>23</v>
      </c>
      <c r="X50" s="1" t="s">
        <v>42</v>
      </c>
      <c r="Y50" s="1" t="s">
        <v>42</v>
      </c>
      <c r="Z50" s="1" t="s">
        <v>42</v>
      </c>
      <c r="AA50" s="1" t="s">
        <v>52</v>
      </c>
      <c r="AB50" s="1" t="s">
        <v>20</v>
      </c>
      <c r="AC50" s="1" t="s">
        <v>36</v>
      </c>
      <c r="AD50" s="1" t="s">
        <v>74</v>
      </c>
      <c r="AE50" s="1" t="s">
        <v>44</v>
      </c>
      <c r="AF50" s="1" t="s">
        <v>50</v>
      </c>
      <c r="AG50" s="1" t="s">
        <v>29</v>
      </c>
    </row>
    <row r="51" spans="1:33" x14ac:dyDescent="0.3">
      <c r="A51" s="1" t="s">
        <v>119</v>
      </c>
      <c r="B51" s="1" t="s">
        <v>18</v>
      </c>
      <c r="C51" s="1" t="s">
        <v>21</v>
      </c>
      <c r="D51" s="1">
        <v>1</v>
      </c>
      <c r="E51" s="1">
        <v>1</v>
      </c>
      <c r="F51" s="1" t="s">
        <v>19</v>
      </c>
      <c r="G51" s="1" t="s">
        <v>33</v>
      </c>
      <c r="H51" s="1" t="s">
        <v>61</v>
      </c>
      <c r="I51" s="1">
        <v>4</v>
      </c>
      <c r="J51" s="1">
        <v>4.5</v>
      </c>
      <c r="K51" s="1">
        <v>4.4000000000000004</v>
      </c>
      <c r="L51" s="1">
        <v>4.2</v>
      </c>
      <c r="M51" s="1">
        <v>4</v>
      </c>
      <c r="N51" s="1">
        <v>3.5</v>
      </c>
      <c r="O51" s="1">
        <v>4</v>
      </c>
      <c r="P51" s="1">
        <v>5</v>
      </c>
      <c r="Q51" s="1">
        <v>1</v>
      </c>
      <c r="R51" s="6">
        <f t="shared" si="0"/>
        <v>1</v>
      </c>
      <c r="S51" s="6">
        <f t="shared" si="1"/>
        <v>1</v>
      </c>
      <c r="T51" s="7">
        <v>1705.5073254811837</v>
      </c>
      <c r="U51" s="1" t="s">
        <v>24</v>
      </c>
      <c r="V51" s="1" t="s">
        <v>49</v>
      </c>
      <c r="W51" s="1" t="s">
        <v>36</v>
      </c>
      <c r="X51" s="1" t="s">
        <v>42</v>
      </c>
      <c r="Y51" s="1" t="s">
        <v>52</v>
      </c>
      <c r="Z51" s="1" t="s">
        <v>52</v>
      </c>
      <c r="AA51" s="1" t="s">
        <v>23</v>
      </c>
      <c r="AB51" s="1" t="s">
        <v>52</v>
      </c>
      <c r="AC51" s="1" t="s">
        <v>42</v>
      </c>
      <c r="AD51" s="1" t="s">
        <v>28</v>
      </c>
      <c r="AE51" s="1" t="s">
        <v>44</v>
      </c>
      <c r="AF51" s="1" t="s">
        <v>50</v>
      </c>
      <c r="AG51" s="1" t="s">
        <v>54</v>
      </c>
    </row>
    <row r="52" spans="1:33" x14ac:dyDescent="0.3">
      <c r="A52" s="1" t="s">
        <v>120</v>
      </c>
      <c r="B52" s="1" t="s">
        <v>40</v>
      </c>
      <c r="C52" s="1" t="s">
        <v>34</v>
      </c>
      <c r="D52" s="1">
        <v>1</v>
      </c>
      <c r="E52" s="1">
        <v>0</v>
      </c>
      <c r="F52" s="1" t="s">
        <v>19</v>
      </c>
      <c r="G52" s="1" t="s">
        <v>33</v>
      </c>
      <c r="H52" s="1" t="s">
        <v>106</v>
      </c>
      <c r="I52" s="1">
        <v>4.25</v>
      </c>
      <c r="J52" s="1">
        <v>4</v>
      </c>
      <c r="K52" s="1">
        <v>3.6</v>
      </c>
      <c r="L52" s="1">
        <v>3.6</v>
      </c>
      <c r="M52" s="1">
        <v>3.6666666666666665</v>
      </c>
      <c r="N52" s="1">
        <v>2.75</v>
      </c>
      <c r="O52" s="1">
        <v>5</v>
      </c>
      <c r="P52" s="1">
        <v>4</v>
      </c>
      <c r="Q52" s="1">
        <v>1</v>
      </c>
      <c r="R52" s="6">
        <f t="shared" si="0"/>
        <v>1</v>
      </c>
      <c r="S52" s="6">
        <f t="shared" si="1"/>
        <v>1</v>
      </c>
      <c r="T52" s="1">
        <v>1009</v>
      </c>
      <c r="U52" s="1" t="s">
        <v>23</v>
      </c>
      <c r="V52" s="1" t="s">
        <v>36</v>
      </c>
      <c r="W52" s="1" t="s">
        <v>36</v>
      </c>
      <c r="X52" s="1" t="s">
        <v>52</v>
      </c>
      <c r="Y52" s="1" t="s">
        <v>52</v>
      </c>
      <c r="Z52" s="1" t="s">
        <v>52</v>
      </c>
      <c r="AA52" s="1" t="s">
        <v>52</v>
      </c>
      <c r="AB52" s="1" t="s">
        <v>52</v>
      </c>
      <c r="AC52" s="1" t="s">
        <v>52</v>
      </c>
      <c r="AD52" s="1" t="s">
        <v>28</v>
      </c>
      <c r="AE52" s="1" t="s">
        <v>44</v>
      </c>
      <c r="AF52" s="1" t="s">
        <v>50</v>
      </c>
      <c r="AG52" s="1" t="s">
        <v>29</v>
      </c>
    </row>
    <row r="53" spans="1:33" x14ac:dyDescent="0.3">
      <c r="A53" s="1" t="s">
        <v>121</v>
      </c>
      <c r="B53" s="1" t="s">
        <v>18</v>
      </c>
      <c r="C53" s="1" t="s">
        <v>73</v>
      </c>
      <c r="D53" s="1">
        <v>0</v>
      </c>
      <c r="E53" s="1">
        <v>1</v>
      </c>
      <c r="F53" s="1" t="s">
        <v>19</v>
      </c>
      <c r="G53" s="1" t="s">
        <v>33</v>
      </c>
      <c r="H53" s="1" t="s">
        <v>113</v>
      </c>
      <c r="I53" s="1">
        <v>3</v>
      </c>
      <c r="J53" s="1">
        <v>2.75</v>
      </c>
      <c r="K53" s="1">
        <v>2.8</v>
      </c>
      <c r="L53" s="1">
        <v>2.8</v>
      </c>
      <c r="M53" s="1">
        <v>3</v>
      </c>
      <c r="N53" s="1">
        <v>3</v>
      </c>
      <c r="O53" s="1">
        <v>4</v>
      </c>
      <c r="P53" s="1">
        <v>4</v>
      </c>
      <c r="Q53" s="1">
        <v>1</v>
      </c>
      <c r="R53" s="6">
        <f t="shared" si="0"/>
        <v>1</v>
      </c>
      <c r="S53" s="6">
        <f t="shared" si="1"/>
        <v>1</v>
      </c>
      <c r="T53" s="11">
        <v>1930.6440677966102</v>
      </c>
      <c r="U53" s="1" t="s">
        <v>23</v>
      </c>
      <c r="V53" s="1" t="s">
        <v>20</v>
      </c>
      <c r="W53" s="1" t="s">
        <v>42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28</v>
      </c>
      <c r="AE53" s="1" t="s">
        <v>44</v>
      </c>
      <c r="AF53" s="1" t="s">
        <v>50</v>
      </c>
      <c r="AG53" s="1" t="s">
        <v>38</v>
      </c>
    </row>
    <row r="54" spans="1:33" x14ac:dyDescent="0.3">
      <c r="A54" s="1" t="s">
        <v>122</v>
      </c>
      <c r="B54" s="1" t="s">
        <v>20</v>
      </c>
      <c r="C54" s="1" t="s">
        <v>34</v>
      </c>
      <c r="D54" s="1">
        <v>1</v>
      </c>
      <c r="E54" s="1">
        <v>1</v>
      </c>
      <c r="F54" s="1" t="s">
        <v>19</v>
      </c>
      <c r="G54" s="1" t="s">
        <v>63</v>
      </c>
      <c r="H54" s="1" t="s">
        <v>81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4.75</v>
      </c>
      <c r="O54" s="1">
        <v>5</v>
      </c>
      <c r="P54" s="1">
        <v>5</v>
      </c>
      <c r="Q54" s="1">
        <v>1</v>
      </c>
      <c r="R54" s="6">
        <f t="shared" si="0"/>
        <v>1</v>
      </c>
      <c r="S54" s="6">
        <f t="shared" si="1"/>
        <v>1</v>
      </c>
      <c r="T54" s="1">
        <v>2172</v>
      </c>
      <c r="U54" s="1" t="s">
        <v>24</v>
      </c>
      <c r="V54" s="1" t="s">
        <v>36</v>
      </c>
      <c r="W54" s="1" t="s">
        <v>42</v>
      </c>
      <c r="X54" s="1" t="s">
        <v>42</v>
      </c>
      <c r="Y54" s="1" t="s">
        <v>23</v>
      </c>
      <c r="Z54" s="1" t="s">
        <v>49</v>
      </c>
      <c r="AA54" s="1" t="s">
        <v>36</v>
      </c>
      <c r="AB54" s="1" t="s">
        <v>49</v>
      </c>
      <c r="AC54" s="1" t="s">
        <v>20</v>
      </c>
      <c r="AD54" s="1" t="s">
        <v>53</v>
      </c>
      <c r="AE54" s="1" t="s">
        <v>44</v>
      </c>
      <c r="AF54" s="1" t="s">
        <v>50</v>
      </c>
      <c r="AG54" s="1" t="s">
        <v>38</v>
      </c>
    </row>
    <row r="55" spans="1:33" x14ac:dyDescent="0.3">
      <c r="A55" s="1" t="s">
        <v>123</v>
      </c>
      <c r="B55" s="1" t="s">
        <v>18</v>
      </c>
      <c r="C55" s="1" t="s">
        <v>21</v>
      </c>
      <c r="D55" s="1">
        <v>1</v>
      </c>
      <c r="E55" s="1">
        <v>0</v>
      </c>
      <c r="F55" s="1" t="s">
        <v>19</v>
      </c>
      <c r="G55" s="1" t="s">
        <v>47</v>
      </c>
      <c r="H55" s="1" t="s">
        <v>35</v>
      </c>
      <c r="I55" s="1">
        <v>1.75</v>
      </c>
      <c r="J55" s="1">
        <v>3.25</v>
      </c>
      <c r="K55" s="1">
        <v>3.8</v>
      </c>
      <c r="L55" s="1">
        <v>5</v>
      </c>
      <c r="M55" s="1">
        <v>5</v>
      </c>
      <c r="N55" s="1">
        <v>3.75</v>
      </c>
      <c r="O55" s="1">
        <v>3</v>
      </c>
      <c r="P55" s="1">
        <v>5</v>
      </c>
      <c r="Q55" s="1">
        <v>1</v>
      </c>
      <c r="R55" s="6">
        <f t="shared" si="0"/>
        <v>1</v>
      </c>
      <c r="S55" s="6">
        <f t="shared" si="1"/>
        <v>1</v>
      </c>
      <c r="T55" s="1">
        <v>1098</v>
      </c>
      <c r="U55" s="1" t="s">
        <v>42</v>
      </c>
      <c r="V55" s="1" t="s">
        <v>24</v>
      </c>
      <c r="W55" s="1" t="s">
        <v>23</v>
      </c>
      <c r="X55" s="1" t="s">
        <v>23</v>
      </c>
      <c r="Y55" s="1" t="s">
        <v>49</v>
      </c>
      <c r="Z55" s="1" t="s">
        <v>42</v>
      </c>
      <c r="AA55" s="1" t="s">
        <v>20</v>
      </c>
      <c r="AB55" s="1" t="s">
        <v>20</v>
      </c>
      <c r="AC55" s="1" t="s">
        <v>49</v>
      </c>
      <c r="AD55" s="1" t="s">
        <v>28</v>
      </c>
      <c r="AE55" s="1" t="s">
        <v>44</v>
      </c>
      <c r="AF55" s="1" t="s">
        <v>30</v>
      </c>
      <c r="AG55" s="1" t="s">
        <v>38</v>
      </c>
    </row>
    <row r="56" spans="1:33" x14ac:dyDescent="0.3">
      <c r="A56" s="1" t="s">
        <v>124</v>
      </c>
      <c r="B56" s="1" t="s">
        <v>26</v>
      </c>
      <c r="C56" s="1" t="s">
        <v>34</v>
      </c>
      <c r="D56" s="1">
        <v>0</v>
      </c>
      <c r="E56" s="1">
        <v>0</v>
      </c>
      <c r="F56" s="1" t="s">
        <v>46</v>
      </c>
      <c r="G56" s="1" t="s">
        <v>47</v>
      </c>
      <c r="H56" s="1" t="s">
        <v>78</v>
      </c>
      <c r="I56" s="1">
        <v>4.25</v>
      </c>
      <c r="J56" s="1">
        <v>4.75</v>
      </c>
      <c r="K56" s="1">
        <v>4.4000000000000004</v>
      </c>
      <c r="L56" s="1">
        <v>3.8</v>
      </c>
      <c r="M56" s="1">
        <v>4</v>
      </c>
      <c r="N56" s="1">
        <v>4.25</v>
      </c>
      <c r="O56" s="1">
        <v>4</v>
      </c>
      <c r="P56" s="1">
        <v>4</v>
      </c>
      <c r="Q56" s="1">
        <v>1</v>
      </c>
      <c r="R56" s="6">
        <f t="shared" si="0"/>
        <v>1</v>
      </c>
      <c r="S56" s="6">
        <f t="shared" si="1"/>
        <v>1</v>
      </c>
      <c r="T56" s="1">
        <v>1027</v>
      </c>
      <c r="U56" s="1" t="s">
        <v>24</v>
      </c>
      <c r="V56" s="1" t="s">
        <v>23</v>
      </c>
      <c r="W56" s="1" t="s">
        <v>42</v>
      </c>
      <c r="X56" s="1" t="s">
        <v>36</v>
      </c>
      <c r="Y56" s="1" t="s">
        <v>20</v>
      </c>
      <c r="Z56" s="1" t="s">
        <v>42</v>
      </c>
      <c r="AA56" s="1" t="s">
        <v>52</v>
      </c>
      <c r="AB56" s="1" t="s">
        <v>52</v>
      </c>
      <c r="AC56" s="1" t="s">
        <v>36</v>
      </c>
      <c r="AD56" s="1" t="s">
        <v>28</v>
      </c>
      <c r="AE56" s="1" t="s">
        <v>44</v>
      </c>
      <c r="AF56" s="1" t="s">
        <v>57</v>
      </c>
      <c r="AG56" s="1" t="s">
        <v>85</v>
      </c>
    </row>
    <row r="57" spans="1:33" x14ac:dyDescent="0.3">
      <c r="A57" s="1" t="s">
        <v>125</v>
      </c>
      <c r="B57" s="1" t="s">
        <v>26</v>
      </c>
      <c r="C57" s="1" t="s">
        <v>21</v>
      </c>
      <c r="D57" s="1">
        <v>1</v>
      </c>
      <c r="E57" s="1">
        <v>0</v>
      </c>
      <c r="F57" s="1" t="s">
        <v>46</v>
      </c>
      <c r="G57" s="1" t="s">
        <v>47</v>
      </c>
      <c r="H57" s="1" t="s">
        <v>126</v>
      </c>
      <c r="I57" s="1">
        <v>3.5</v>
      </c>
      <c r="J57" s="1">
        <v>4.25</v>
      </c>
      <c r="K57" s="1">
        <v>3.4</v>
      </c>
      <c r="L57" s="1">
        <v>2.8</v>
      </c>
      <c r="M57" s="1">
        <v>2.6666666666666665</v>
      </c>
      <c r="N57" s="1">
        <v>1.75</v>
      </c>
      <c r="O57" s="1">
        <v>3</v>
      </c>
      <c r="P57" s="1">
        <v>4</v>
      </c>
      <c r="Q57" s="1">
        <v>1</v>
      </c>
      <c r="R57" s="6">
        <f t="shared" si="0"/>
        <v>1</v>
      </c>
      <c r="S57" s="6">
        <f t="shared" si="1"/>
        <v>1</v>
      </c>
      <c r="T57" s="1">
        <v>1152</v>
      </c>
      <c r="U57" s="1" t="s">
        <v>24</v>
      </c>
      <c r="V57" s="1" t="s">
        <v>36</v>
      </c>
      <c r="W57" s="1" t="s">
        <v>42</v>
      </c>
      <c r="X57" s="1" t="s">
        <v>24</v>
      </c>
      <c r="Y57" s="1" t="s">
        <v>24</v>
      </c>
      <c r="Z57" s="1" t="s">
        <v>42</v>
      </c>
      <c r="AA57" s="1" t="s">
        <v>23</v>
      </c>
      <c r="AB57" s="1" t="s">
        <v>20</v>
      </c>
      <c r="AC57" s="1" t="s">
        <v>24</v>
      </c>
      <c r="AD57" s="1" t="s">
        <v>28</v>
      </c>
      <c r="AE57" s="1" t="s">
        <v>44</v>
      </c>
      <c r="AF57" s="1" t="s">
        <v>57</v>
      </c>
      <c r="AG57" s="1" t="s">
        <v>31</v>
      </c>
    </row>
    <row r="58" spans="1:33" x14ac:dyDescent="0.3">
      <c r="A58" s="1" t="s">
        <v>127</v>
      </c>
      <c r="B58" s="1" t="s">
        <v>40</v>
      </c>
      <c r="C58" s="1" t="s">
        <v>34</v>
      </c>
      <c r="D58" s="1">
        <v>1</v>
      </c>
      <c r="E58" s="1">
        <v>0</v>
      </c>
      <c r="F58" s="1" t="s">
        <v>46</v>
      </c>
      <c r="G58" s="1" t="s">
        <v>47</v>
      </c>
      <c r="H58" s="1" t="s">
        <v>78</v>
      </c>
      <c r="I58" s="1">
        <v>4</v>
      </c>
      <c r="J58" s="1">
        <v>4.5</v>
      </c>
      <c r="K58" s="1">
        <v>3.2</v>
      </c>
      <c r="L58" s="1">
        <v>3.8</v>
      </c>
      <c r="M58" s="1">
        <v>5</v>
      </c>
      <c r="N58" s="1">
        <v>2</v>
      </c>
      <c r="O58" s="1">
        <v>4</v>
      </c>
      <c r="P58" s="1">
        <v>4</v>
      </c>
      <c r="Q58" s="1">
        <v>1</v>
      </c>
      <c r="R58" s="6">
        <f t="shared" si="0"/>
        <v>1</v>
      </c>
      <c r="S58" s="6">
        <f t="shared" si="1"/>
        <v>1</v>
      </c>
      <c r="T58" s="1">
        <v>1232</v>
      </c>
      <c r="U58" s="1" t="s">
        <v>24</v>
      </c>
      <c r="V58" s="1" t="s">
        <v>36</v>
      </c>
      <c r="W58" s="1" t="s">
        <v>36</v>
      </c>
      <c r="X58" s="1" t="s">
        <v>42</v>
      </c>
      <c r="Y58" s="1" t="s">
        <v>42</v>
      </c>
      <c r="Z58" s="1" t="s">
        <v>42</v>
      </c>
      <c r="AA58" s="1" t="s">
        <v>20</v>
      </c>
      <c r="AB58" s="1" t="s">
        <v>20</v>
      </c>
      <c r="AC58" s="1" t="s">
        <v>20</v>
      </c>
      <c r="AD58" s="1" t="s">
        <v>28</v>
      </c>
      <c r="AE58" s="1" t="s">
        <v>37</v>
      </c>
      <c r="AF58" s="1" t="s">
        <v>57</v>
      </c>
      <c r="AG58" s="1" t="s">
        <v>128</v>
      </c>
    </row>
    <row r="59" spans="1:33" x14ac:dyDescent="0.3">
      <c r="A59" s="1" t="s">
        <v>129</v>
      </c>
      <c r="B59" s="1" t="s">
        <v>40</v>
      </c>
      <c r="C59" s="1" t="s">
        <v>34</v>
      </c>
      <c r="D59" s="1">
        <v>1</v>
      </c>
      <c r="E59" s="1">
        <v>1</v>
      </c>
      <c r="F59" s="1" t="s">
        <v>46</v>
      </c>
      <c r="G59" s="1" t="s">
        <v>63</v>
      </c>
      <c r="H59" s="1" t="s">
        <v>78</v>
      </c>
      <c r="I59" s="1">
        <v>4</v>
      </c>
      <c r="J59" s="1">
        <v>4.5</v>
      </c>
      <c r="K59" s="1">
        <v>3.6</v>
      </c>
      <c r="L59" s="1">
        <v>3.6</v>
      </c>
      <c r="M59" s="1">
        <v>4.666666666666667</v>
      </c>
      <c r="N59" s="1">
        <v>3.75</v>
      </c>
      <c r="O59" s="1">
        <v>4</v>
      </c>
      <c r="P59" s="1">
        <v>4</v>
      </c>
      <c r="Q59" s="1">
        <v>1</v>
      </c>
      <c r="R59" s="6">
        <f t="shared" si="0"/>
        <v>1</v>
      </c>
      <c r="S59" s="6">
        <f t="shared" si="1"/>
        <v>1</v>
      </c>
      <c r="T59" s="1">
        <v>1618</v>
      </c>
      <c r="U59" s="1" t="s">
        <v>52</v>
      </c>
      <c r="V59" s="1" t="s">
        <v>42</v>
      </c>
      <c r="W59" s="1" t="s">
        <v>23</v>
      </c>
      <c r="X59" s="1" t="s">
        <v>23</v>
      </c>
      <c r="Y59" s="1" t="s">
        <v>20</v>
      </c>
      <c r="Z59" s="1" t="s">
        <v>20</v>
      </c>
      <c r="AA59" s="1" t="s">
        <v>42</v>
      </c>
      <c r="AB59" s="1" t="s">
        <v>20</v>
      </c>
      <c r="AC59" s="1" t="s">
        <v>24</v>
      </c>
      <c r="AD59" s="1" t="s">
        <v>28</v>
      </c>
      <c r="AE59" s="1" t="s">
        <v>44</v>
      </c>
      <c r="AF59" s="1" t="s">
        <v>57</v>
      </c>
      <c r="AG59" s="1" t="s">
        <v>110</v>
      </c>
    </row>
    <row r="60" spans="1:33" x14ac:dyDescent="0.3">
      <c r="A60" s="1" t="s">
        <v>130</v>
      </c>
      <c r="B60" s="1" t="s">
        <v>40</v>
      </c>
      <c r="C60" s="1" t="s">
        <v>21</v>
      </c>
      <c r="D60" s="1">
        <v>1</v>
      </c>
      <c r="E60" s="1">
        <v>0</v>
      </c>
      <c r="F60" s="1" t="s">
        <v>46</v>
      </c>
      <c r="G60" s="1" t="s">
        <v>47</v>
      </c>
      <c r="H60" s="1" t="s">
        <v>131</v>
      </c>
      <c r="I60" s="1">
        <v>3.25</v>
      </c>
      <c r="J60" s="1">
        <v>4</v>
      </c>
      <c r="K60" s="1">
        <v>3.8</v>
      </c>
      <c r="L60" s="1">
        <v>3.4</v>
      </c>
      <c r="M60" s="1">
        <v>4</v>
      </c>
      <c r="N60" s="1">
        <v>2.75</v>
      </c>
      <c r="O60" s="1">
        <v>4</v>
      </c>
      <c r="P60" s="1">
        <v>4</v>
      </c>
      <c r="Q60" s="1">
        <v>0</v>
      </c>
      <c r="R60" s="6">
        <f t="shared" si="0"/>
        <v>1</v>
      </c>
      <c r="S60" s="6">
        <f t="shared" si="1"/>
        <v>1</v>
      </c>
      <c r="T60" s="1">
        <v>1566</v>
      </c>
      <c r="U60" s="1" t="s">
        <v>52</v>
      </c>
      <c r="V60" s="1" t="s">
        <v>23</v>
      </c>
      <c r="W60" s="1" t="s">
        <v>42</v>
      </c>
      <c r="X60" s="1" t="s">
        <v>36</v>
      </c>
      <c r="Y60" s="1" t="s">
        <v>36</v>
      </c>
      <c r="Z60" s="1" t="s">
        <v>42</v>
      </c>
      <c r="AA60" s="1" t="s">
        <v>23</v>
      </c>
      <c r="AB60" s="1" t="s">
        <v>23</v>
      </c>
      <c r="AC60" s="1" t="s">
        <v>36</v>
      </c>
      <c r="AD60" s="1" t="s">
        <v>28</v>
      </c>
      <c r="AE60" s="1" t="s">
        <v>44</v>
      </c>
      <c r="AF60" s="1" t="s">
        <v>57</v>
      </c>
      <c r="AG60" s="1" t="s">
        <v>128</v>
      </c>
    </row>
    <row r="61" spans="1:33" x14ac:dyDescent="0.3">
      <c r="T61" s="1">
        <f>AVERAGE(T2:T60)</f>
        <v>1492.5591662243951</v>
      </c>
    </row>
  </sheetData>
  <autoFilter ref="A1:AG60"/>
  <conditionalFormatting sqref="T1:T6 T8:T11 T31:T38 T54:T60 T13 T15:T19 T21:T25 T27:T29 T40:T47 T50 T52">
    <cfRule type="cellIs" dxfId="6" priority="2" operator="greaterThan">
      <formula>4612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" id="{5D94FB84-9B5D-4139-9096-FFE7803E1DED}">
            <xm:f>regr!#REF!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T1:T11 T13 T15:T19 T21:T25 T27:T38 T40:T47 T50 T52:T60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P17" sqref="P17"/>
    </sheetView>
  </sheetViews>
  <sheetFormatPr defaultRowHeight="15.05" x14ac:dyDescent="0.3"/>
  <cols>
    <col min="1" max="1" width="12.44140625" customWidth="1"/>
    <col min="2" max="2" width="12" customWidth="1"/>
    <col min="3" max="3" width="2.77734375" customWidth="1"/>
    <col min="4" max="5" width="3" customWidth="1"/>
    <col min="6" max="6" width="10.77734375" bestFit="1" customWidth="1"/>
  </cols>
  <sheetData>
    <row r="3" spans="1:2" x14ac:dyDescent="0.3">
      <c r="A3" s="18" t="s">
        <v>183</v>
      </c>
      <c r="B3" t="s">
        <v>180</v>
      </c>
    </row>
    <row r="4" spans="1:2" x14ac:dyDescent="0.3">
      <c r="A4" s="19" t="s">
        <v>186</v>
      </c>
      <c r="B4" s="17">
        <v>6</v>
      </c>
    </row>
    <row r="5" spans="1:2" x14ac:dyDescent="0.3">
      <c r="A5" s="19" t="s">
        <v>185</v>
      </c>
      <c r="B5" s="17">
        <v>36</v>
      </c>
    </row>
    <row r="6" spans="1:2" x14ac:dyDescent="0.3">
      <c r="A6" s="19" t="s">
        <v>184</v>
      </c>
      <c r="B6" s="17">
        <v>16</v>
      </c>
    </row>
    <row r="7" spans="1:2" x14ac:dyDescent="0.3">
      <c r="A7" s="19" t="s">
        <v>182</v>
      </c>
      <c r="B7" s="17">
        <v>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J4" sqref="J4"/>
    </sheetView>
  </sheetViews>
  <sheetFormatPr defaultRowHeight="15.05" x14ac:dyDescent="0.3"/>
  <cols>
    <col min="1" max="1" width="14" customWidth="1"/>
    <col min="2" max="2" width="15.44140625" bestFit="1" customWidth="1"/>
    <col min="3" max="3" width="10.77734375" customWidth="1"/>
    <col min="4" max="4" width="15" bestFit="1" customWidth="1"/>
    <col min="5" max="5" width="10.77734375" bestFit="1" customWidth="1"/>
  </cols>
  <sheetData>
    <row r="3" spans="1:3" x14ac:dyDescent="0.3">
      <c r="A3" s="18" t="s">
        <v>187</v>
      </c>
      <c r="B3" s="18" t="s">
        <v>181</v>
      </c>
    </row>
    <row r="4" spans="1:3" x14ac:dyDescent="0.3">
      <c r="A4" s="18" t="s">
        <v>183</v>
      </c>
      <c r="B4" t="s">
        <v>34</v>
      </c>
      <c r="C4" t="s">
        <v>182</v>
      </c>
    </row>
    <row r="5" spans="1:3" x14ac:dyDescent="0.3">
      <c r="A5" s="19" t="s">
        <v>26</v>
      </c>
      <c r="B5" s="17">
        <v>3</v>
      </c>
      <c r="C5" s="17">
        <v>3</v>
      </c>
    </row>
    <row r="6" spans="1:3" x14ac:dyDescent="0.3">
      <c r="A6" s="19" t="s">
        <v>18</v>
      </c>
      <c r="B6" s="17">
        <v>14</v>
      </c>
      <c r="C6" s="17">
        <v>14</v>
      </c>
    </row>
    <row r="7" spans="1:3" x14ac:dyDescent="0.3">
      <c r="A7" s="19" t="s">
        <v>40</v>
      </c>
      <c r="B7" s="17">
        <v>10</v>
      </c>
      <c r="C7" s="17">
        <v>10</v>
      </c>
    </row>
    <row r="8" spans="1:3" x14ac:dyDescent="0.3">
      <c r="A8" s="19" t="s">
        <v>182</v>
      </c>
      <c r="B8" s="17">
        <v>27</v>
      </c>
      <c r="C8" s="17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23" sqref="C23"/>
    </sheetView>
  </sheetViews>
  <sheetFormatPr defaultRowHeight="15.05" x14ac:dyDescent="0.3"/>
  <cols>
    <col min="1" max="1" width="12.44140625" bestFit="1" customWidth="1"/>
    <col min="2" max="2" width="22.77734375" bestFit="1" customWidth="1"/>
  </cols>
  <sheetData>
    <row r="3" spans="1:2" x14ac:dyDescent="0.3">
      <c r="A3" s="18" t="s">
        <v>183</v>
      </c>
      <c r="B3" t="s">
        <v>191</v>
      </c>
    </row>
    <row r="4" spans="1:2" x14ac:dyDescent="0.3">
      <c r="A4" s="19">
        <v>0</v>
      </c>
      <c r="B4" s="17">
        <v>33</v>
      </c>
    </row>
    <row r="5" spans="1:2" x14ac:dyDescent="0.3">
      <c r="A5" s="19">
        <v>1</v>
      </c>
      <c r="B5" s="17">
        <v>26</v>
      </c>
    </row>
    <row r="6" spans="1:2" x14ac:dyDescent="0.3">
      <c r="A6" s="19" t="s">
        <v>182</v>
      </c>
      <c r="B6" s="17">
        <v>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H1" workbookViewId="0">
      <selection activeCell="O16" sqref="O16"/>
    </sheetView>
  </sheetViews>
  <sheetFormatPr defaultRowHeight="15.05" x14ac:dyDescent="0.3"/>
  <cols>
    <col min="1" max="6" width="8.88671875" style="1"/>
    <col min="7" max="7" width="17.6640625" style="1" bestFit="1" customWidth="1"/>
    <col min="8" max="8" width="14.6640625" style="1" bestFit="1" customWidth="1"/>
    <col min="9" max="9" width="28.88671875" style="1" bestFit="1" customWidth="1"/>
    <col min="10" max="10" width="8.88671875" style="1"/>
    <col min="17" max="17" width="21.33203125" customWidth="1"/>
    <col min="18" max="18" width="27" bestFit="1" customWidth="1"/>
    <col min="19" max="19" width="18.77734375" customWidth="1"/>
    <col min="20" max="20" width="14" bestFit="1" customWidth="1"/>
  </cols>
  <sheetData>
    <row r="1" spans="1:18" x14ac:dyDescent="0.3">
      <c r="A1" s="2" t="s">
        <v>132</v>
      </c>
      <c r="B1" s="2" t="s">
        <v>137</v>
      </c>
      <c r="C1" s="2" t="s">
        <v>133</v>
      </c>
      <c r="D1" s="2" t="s">
        <v>134</v>
      </c>
      <c r="E1" s="2" t="s">
        <v>135</v>
      </c>
      <c r="F1" s="2" t="s">
        <v>136</v>
      </c>
      <c r="G1" s="5" t="s">
        <v>142</v>
      </c>
      <c r="H1" s="5" t="s">
        <v>143</v>
      </c>
      <c r="I1" s="5" t="s">
        <v>144</v>
      </c>
      <c r="J1" s="5" t="s">
        <v>145</v>
      </c>
    </row>
    <row r="2" spans="1:18" x14ac:dyDescent="0.3">
      <c r="A2" s="1" t="s">
        <v>18</v>
      </c>
      <c r="B2" s="1" t="s">
        <v>21</v>
      </c>
      <c r="C2" s="1">
        <v>1</v>
      </c>
      <c r="D2" s="1">
        <v>1</v>
      </c>
      <c r="E2" s="1" t="s">
        <v>19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</row>
    <row r="3" spans="1:18" x14ac:dyDescent="0.3">
      <c r="A3" s="1" t="s">
        <v>26</v>
      </c>
      <c r="B3" s="1" t="s">
        <v>21</v>
      </c>
      <c r="C3" s="1">
        <v>1</v>
      </c>
      <c r="D3" s="1">
        <v>0</v>
      </c>
      <c r="E3" s="1" t="s">
        <v>19</v>
      </c>
      <c r="F3" s="1" t="s">
        <v>20</v>
      </c>
      <c r="G3" s="1" t="s">
        <v>28</v>
      </c>
      <c r="H3" s="1" t="s">
        <v>29</v>
      </c>
      <c r="I3" s="1" t="s">
        <v>30</v>
      </c>
      <c r="J3" s="1" t="s">
        <v>31</v>
      </c>
    </row>
    <row r="4" spans="1:18" x14ac:dyDescent="0.3">
      <c r="A4" s="1" t="s">
        <v>26</v>
      </c>
      <c r="B4" s="1" t="s">
        <v>34</v>
      </c>
      <c r="C4" s="1">
        <v>1</v>
      </c>
      <c r="D4" s="1">
        <v>0</v>
      </c>
      <c r="E4" s="1" t="s">
        <v>19</v>
      </c>
      <c r="F4" s="1" t="s">
        <v>33</v>
      </c>
      <c r="G4" s="1" t="s">
        <v>28</v>
      </c>
      <c r="H4" s="1" t="s">
        <v>37</v>
      </c>
      <c r="I4" s="1" t="s">
        <v>30</v>
      </c>
      <c r="J4" s="1" t="s">
        <v>38</v>
      </c>
    </row>
    <row r="5" spans="1:18" x14ac:dyDescent="0.3">
      <c r="A5" s="1" t="s">
        <v>40</v>
      </c>
      <c r="B5" s="1" t="s">
        <v>21</v>
      </c>
      <c r="C5" s="1">
        <v>1</v>
      </c>
      <c r="D5" s="1">
        <v>0</v>
      </c>
      <c r="E5" s="1" t="s">
        <v>19</v>
      </c>
      <c r="F5" s="1" t="s">
        <v>33</v>
      </c>
      <c r="G5" s="1" t="s">
        <v>43</v>
      </c>
      <c r="H5" s="1" t="s">
        <v>44</v>
      </c>
      <c r="I5" s="1" t="s">
        <v>30</v>
      </c>
      <c r="J5" s="1" t="s">
        <v>29</v>
      </c>
    </row>
    <row r="6" spans="1:18" x14ac:dyDescent="0.3">
      <c r="A6" s="1" t="s">
        <v>18</v>
      </c>
      <c r="B6" s="1" t="s">
        <v>21</v>
      </c>
      <c r="C6" s="1">
        <v>1</v>
      </c>
      <c r="D6" s="1">
        <v>1</v>
      </c>
      <c r="E6" s="1" t="s">
        <v>46</v>
      </c>
      <c r="F6" s="1" t="s">
        <v>47</v>
      </c>
      <c r="G6" s="1" t="s">
        <v>43</v>
      </c>
      <c r="H6" s="1" t="s">
        <v>44</v>
      </c>
      <c r="I6" s="1" t="s">
        <v>50</v>
      </c>
      <c r="J6" s="1" t="s">
        <v>38</v>
      </c>
    </row>
    <row r="7" spans="1:18" x14ac:dyDescent="0.3">
      <c r="A7" s="1" t="s">
        <v>40</v>
      </c>
      <c r="B7" s="1" t="s">
        <v>21</v>
      </c>
      <c r="C7" s="1">
        <v>1</v>
      </c>
      <c r="D7" s="1">
        <v>0</v>
      </c>
      <c r="E7" s="1" t="s">
        <v>46</v>
      </c>
      <c r="F7" s="1" t="s">
        <v>47</v>
      </c>
      <c r="G7" s="1" t="s">
        <v>53</v>
      </c>
      <c r="H7" s="1" t="s">
        <v>37</v>
      </c>
      <c r="I7" s="1" t="s">
        <v>50</v>
      </c>
      <c r="J7" s="1" t="s">
        <v>54</v>
      </c>
    </row>
    <row r="8" spans="1:18" x14ac:dyDescent="0.3">
      <c r="A8" s="1" t="s">
        <v>18</v>
      </c>
      <c r="B8" s="1" t="s">
        <v>21</v>
      </c>
      <c r="C8" s="1">
        <v>1</v>
      </c>
      <c r="D8" s="1">
        <v>0</v>
      </c>
      <c r="E8" s="1" t="s">
        <v>19</v>
      </c>
      <c r="F8" s="1" t="s">
        <v>33</v>
      </c>
      <c r="G8" s="1" t="s">
        <v>43</v>
      </c>
      <c r="H8" s="1" t="s">
        <v>37</v>
      </c>
      <c r="I8" s="1" t="s">
        <v>57</v>
      </c>
      <c r="J8" s="1" t="s">
        <v>38</v>
      </c>
    </row>
    <row r="9" spans="1:18" x14ac:dyDescent="0.3">
      <c r="A9" s="1" t="s">
        <v>18</v>
      </c>
      <c r="B9" s="1" t="s">
        <v>34</v>
      </c>
      <c r="C9" s="1">
        <v>0</v>
      </c>
      <c r="D9" s="1">
        <v>1</v>
      </c>
      <c r="E9" s="1" t="s">
        <v>19</v>
      </c>
      <c r="F9" s="1" t="s">
        <v>33</v>
      </c>
      <c r="G9" s="1" t="s">
        <v>43</v>
      </c>
      <c r="H9" s="1" t="s">
        <v>37</v>
      </c>
      <c r="I9" s="1" t="s">
        <v>50</v>
      </c>
      <c r="J9" s="1" t="s">
        <v>29</v>
      </c>
      <c r="Q9" s="18" t="s">
        <v>183</v>
      </c>
      <c r="R9" t="s">
        <v>192</v>
      </c>
    </row>
    <row r="10" spans="1:18" x14ac:dyDescent="0.3">
      <c r="A10" s="1" t="s">
        <v>18</v>
      </c>
      <c r="B10" s="1" t="s">
        <v>34</v>
      </c>
      <c r="C10" s="1">
        <v>1</v>
      </c>
      <c r="D10" s="1">
        <v>0</v>
      </c>
      <c r="E10" s="1" t="s">
        <v>46</v>
      </c>
      <c r="F10" s="1" t="s">
        <v>47</v>
      </c>
      <c r="G10" s="1" t="s">
        <v>53</v>
      </c>
      <c r="H10" s="1" t="s">
        <v>37</v>
      </c>
      <c r="I10" s="1" t="s">
        <v>50</v>
      </c>
      <c r="J10" s="1" t="s">
        <v>29</v>
      </c>
      <c r="Q10" s="19" t="s">
        <v>71</v>
      </c>
      <c r="R10" s="17">
        <v>6</v>
      </c>
    </row>
    <row r="11" spans="1:18" x14ac:dyDescent="0.3">
      <c r="A11" s="1" t="s">
        <v>18</v>
      </c>
      <c r="B11" s="1" t="s">
        <v>34</v>
      </c>
      <c r="C11" s="1">
        <v>1</v>
      </c>
      <c r="D11" s="1">
        <v>0</v>
      </c>
      <c r="E11" s="1" t="s">
        <v>19</v>
      </c>
      <c r="F11" s="1" t="s">
        <v>63</v>
      </c>
      <c r="G11" s="1" t="s">
        <v>53</v>
      </c>
      <c r="H11" s="1" t="s">
        <v>44</v>
      </c>
      <c r="I11" s="1" t="s">
        <v>30</v>
      </c>
      <c r="J11" s="1" t="s">
        <v>38</v>
      </c>
      <c r="Q11" s="20" t="s">
        <v>74</v>
      </c>
      <c r="R11" s="17">
        <v>1</v>
      </c>
    </row>
    <row r="12" spans="1:18" x14ac:dyDescent="0.3">
      <c r="A12" s="1" t="s">
        <v>18</v>
      </c>
      <c r="B12" s="1" t="s">
        <v>21</v>
      </c>
      <c r="C12" s="1">
        <v>1</v>
      </c>
      <c r="D12" s="1">
        <v>1</v>
      </c>
      <c r="E12" s="1" t="s">
        <v>19</v>
      </c>
      <c r="F12" s="1" t="s">
        <v>33</v>
      </c>
      <c r="G12" s="1" t="s">
        <v>28</v>
      </c>
      <c r="H12" s="1" t="s">
        <v>37</v>
      </c>
      <c r="I12" s="1" t="s">
        <v>50</v>
      </c>
      <c r="J12" s="1" t="s">
        <v>29</v>
      </c>
      <c r="Q12" s="20" t="s">
        <v>28</v>
      </c>
      <c r="R12" s="17">
        <v>1</v>
      </c>
    </row>
    <row r="13" spans="1:18" x14ac:dyDescent="0.3">
      <c r="A13" s="1" t="s">
        <v>40</v>
      </c>
      <c r="B13" s="1" t="s">
        <v>34</v>
      </c>
      <c r="C13" s="1">
        <v>1</v>
      </c>
      <c r="D13" s="1">
        <v>0</v>
      </c>
      <c r="E13" s="1" t="s">
        <v>46</v>
      </c>
      <c r="F13" s="1" t="s">
        <v>33</v>
      </c>
      <c r="G13" s="1" t="s">
        <v>28</v>
      </c>
      <c r="H13" s="1" t="s">
        <v>44</v>
      </c>
      <c r="I13" s="1" t="s">
        <v>57</v>
      </c>
      <c r="J13" s="1" t="s">
        <v>54</v>
      </c>
      <c r="Q13" s="33" t="s">
        <v>43</v>
      </c>
      <c r="R13" s="17">
        <v>4</v>
      </c>
    </row>
    <row r="14" spans="1:18" x14ac:dyDescent="0.3">
      <c r="A14" s="1" t="s">
        <v>18</v>
      </c>
      <c r="B14" s="1" t="s">
        <v>21</v>
      </c>
      <c r="C14" s="1">
        <v>1</v>
      </c>
      <c r="D14" s="1">
        <v>0</v>
      </c>
      <c r="E14" s="1" t="s">
        <v>19</v>
      </c>
      <c r="F14" s="1" t="s">
        <v>33</v>
      </c>
      <c r="G14" s="1" t="s">
        <v>53</v>
      </c>
      <c r="H14" s="1" t="s">
        <v>37</v>
      </c>
      <c r="I14" s="1" t="s">
        <v>50</v>
      </c>
      <c r="J14" s="1" t="s">
        <v>38</v>
      </c>
      <c r="Q14" s="19" t="s">
        <v>46</v>
      </c>
      <c r="R14" s="17">
        <v>18</v>
      </c>
    </row>
    <row r="15" spans="1:18" x14ac:dyDescent="0.3">
      <c r="A15" s="1" t="s">
        <v>18</v>
      </c>
      <c r="B15" s="1" t="s">
        <v>21</v>
      </c>
      <c r="C15" s="1">
        <v>1</v>
      </c>
      <c r="D15" s="1">
        <v>1</v>
      </c>
      <c r="E15" s="1" t="s">
        <v>19</v>
      </c>
      <c r="F15" s="1" t="s">
        <v>33</v>
      </c>
      <c r="G15" s="1" t="s">
        <v>53</v>
      </c>
      <c r="H15" s="1" t="s">
        <v>37</v>
      </c>
      <c r="I15" s="1" t="s">
        <v>50</v>
      </c>
      <c r="J15" s="1" t="s">
        <v>38</v>
      </c>
      <c r="Q15" s="20" t="s">
        <v>74</v>
      </c>
      <c r="R15" s="17">
        <v>1</v>
      </c>
    </row>
    <row r="16" spans="1:18" x14ac:dyDescent="0.3">
      <c r="A16" s="1" t="s">
        <v>40</v>
      </c>
      <c r="B16" s="1" t="s">
        <v>34</v>
      </c>
      <c r="C16" s="1">
        <v>1</v>
      </c>
      <c r="D16" s="1">
        <v>1</v>
      </c>
      <c r="E16" s="1" t="s">
        <v>71</v>
      </c>
      <c r="F16" s="1" t="s">
        <v>33</v>
      </c>
      <c r="G16" s="1" t="s">
        <v>43</v>
      </c>
      <c r="H16" s="1" t="s">
        <v>37</v>
      </c>
      <c r="I16" s="1" t="s">
        <v>50</v>
      </c>
      <c r="J16" s="1" t="s">
        <v>38</v>
      </c>
      <c r="Q16" s="33" t="s">
        <v>28</v>
      </c>
      <c r="R16" s="17">
        <v>7</v>
      </c>
    </row>
    <row r="17" spans="1:18" x14ac:dyDescent="0.3">
      <c r="A17" s="1" t="s">
        <v>18</v>
      </c>
      <c r="B17" s="1" t="s">
        <v>73</v>
      </c>
      <c r="C17" s="1">
        <v>1</v>
      </c>
      <c r="D17" s="1">
        <v>0</v>
      </c>
      <c r="E17" s="1" t="s">
        <v>46</v>
      </c>
      <c r="F17" s="1" t="s">
        <v>47</v>
      </c>
      <c r="G17" s="1" t="s">
        <v>74</v>
      </c>
      <c r="H17" s="1" t="s">
        <v>37</v>
      </c>
      <c r="I17" s="1" t="s">
        <v>57</v>
      </c>
      <c r="J17" s="1" t="s">
        <v>29</v>
      </c>
      <c r="Q17" s="20" t="s">
        <v>43</v>
      </c>
      <c r="R17" s="17">
        <v>5</v>
      </c>
    </row>
    <row r="18" spans="1:18" x14ac:dyDescent="0.3">
      <c r="A18" s="1" t="s">
        <v>18</v>
      </c>
      <c r="B18" s="1" t="s">
        <v>21</v>
      </c>
      <c r="C18" s="1">
        <v>1</v>
      </c>
      <c r="D18" s="1">
        <v>1</v>
      </c>
      <c r="E18" s="1" t="s">
        <v>46</v>
      </c>
      <c r="F18" s="1" t="s">
        <v>47</v>
      </c>
      <c r="G18" s="1" t="s">
        <v>43</v>
      </c>
      <c r="H18" s="1" t="s">
        <v>44</v>
      </c>
      <c r="I18" s="1" t="s">
        <v>50</v>
      </c>
      <c r="J18" s="1" t="s">
        <v>38</v>
      </c>
      <c r="Q18" s="20" t="s">
        <v>53</v>
      </c>
      <c r="R18" s="17">
        <v>5</v>
      </c>
    </row>
    <row r="19" spans="1:18" x14ac:dyDescent="0.3">
      <c r="A19" s="1" t="s">
        <v>18</v>
      </c>
      <c r="B19" s="1" t="s">
        <v>34</v>
      </c>
      <c r="C19" s="1">
        <v>1</v>
      </c>
      <c r="D19" s="1">
        <v>0</v>
      </c>
      <c r="E19" s="1" t="s">
        <v>19</v>
      </c>
      <c r="F19" s="1" t="s">
        <v>47</v>
      </c>
      <c r="G19" s="1" t="s">
        <v>53</v>
      </c>
      <c r="H19" s="1" t="s">
        <v>44</v>
      </c>
      <c r="I19" s="1" t="s">
        <v>50</v>
      </c>
      <c r="J19" s="1" t="s">
        <v>54</v>
      </c>
      <c r="Q19" s="19" t="s">
        <v>19</v>
      </c>
      <c r="R19" s="17">
        <v>34</v>
      </c>
    </row>
    <row r="20" spans="1:18" x14ac:dyDescent="0.3">
      <c r="A20" s="1" t="s">
        <v>18</v>
      </c>
      <c r="B20" s="1" t="s">
        <v>34</v>
      </c>
      <c r="C20" s="1">
        <v>1</v>
      </c>
      <c r="D20" s="1">
        <v>1</v>
      </c>
      <c r="E20" s="1" t="s">
        <v>46</v>
      </c>
      <c r="F20" s="1" t="s">
        <v>47</v>
      </c>
      <c r="G20" s="1" t="s">
        <v>43</v>
      </c>
      <c r="H20" s="1" t="s">
        <v>37</v>
      </c>
      <c r="I20" s="1" t="s">
        <v>50</v>
      </c>
      <c r="J20" s="1" t="s">
        <v>38</v>
      </c>
      <c r="Q20" s="20" t="s">
        <v>74</v>
      </c>
      <c r="R20" s="17">
        <v>2</v>
      </c>
    </row>
    <row r="21" spans="1:18" x14ac:dyDescent="0.3">
      <c r="A21" s="1" t="s">
        <v>18</v>
      </c>
      <c r="B21" s="1" t="s">
        <v>21</v>
      </c>
      <c r="C21" s="1">
        <v>1</v>
      </c>
      <c r="D21" s="1">
        <v>0</v>
      </c>
      <c r="E21" s="1" t="s">
        <v>71</v>
      </c>
      <c r="F21" s="1" t="s">
        <v>33</v>
      </c>
      <c r="G21" s="1" t="s">
        <v>43</v>
      </c>
      <c r="H21" s="1" t="s">
        <v>44</v>
      </c>
      <c r="I21" s="1" t="s">
        <v>50</v>
      </c>
      <c r="J21" s="1" t="s">
        <v>38</v>
      </c>
      <c r="Q21" s="20" t="s">
        <v>28</v>
      </c>
      <c r="R21" s="17">
        <v>12</v>
      </c>
    </row>
    <row r="22" spans="1:18" x14ac:dyDescent="0.3">
      <c r="A22" s="1" t="s">
        <v>18</v>
      </c>
      <c r="B22" s="1" t="s">
        <v>34</v>
      </c>
      <c r="C22" s="1">
        <v>1</v>
      </c>
      <c r="D22" s="1">
        <v>0</v>
      </c>
      <c r="E22" s="1" t="s">
        <v>71</v>
      </c>
      <c r="F22" s="1" t="s">
        <v>33</v>
      </c>
      <c r="G22" s="1" t="s">
        <v>43</v>
      </c>
      <c r="H22" s="1" t="s">
        <v>44</v>
      </c>
      <c r="I22" s="1" t="s">
        <v>30</v>
      </c>
      <c r="J22" s="1" t="s">
        <v>29</v>
      </c>
      <c r="Q22" s="20" t="s">
        <v>43</v>
      </c>
      <c r="R22" s="17">
        <v>8</v>
      </c>
    </row>
    <row r="23" spans="1:18" x14ac:dyDescent="0.3">
      <c r="A23" s="1" t="s">
        <v>26</v>
      </c>
      <c r="B23" s="1" t="s">
        <v>34</v>
      </c>
      <c r="C23" s="1">
        <v>1</v>
      </c>
      <c r="D23" s="1">
        <v>0</v>
      </c>
      <c r="E23" s="1" t="s">
        <v>19</v>
      </c>
      <c r="F23" s="1" t="s">
        <v>33</v>
      </c>
      <c r="G23" s="1" t="s">
        <v>43</v>
      </c>
      <c r="H23" s="1" t="s">
        <v>37</v>
      </c>
      <c r="I23" s="1" t="s">
        <v>57</v>
      </c>
      <c r="J23" s="1" t="s">
        <v>38</v>
      </c>
      <c r="Q23" s="20" t="s">
        <v>53</v>
      </c>
      <c r="R23" s="17">
        <v>12</v>
      </c>
    </row>
    <row r="24" spans="1:18" x14ac:dyDescent="0.3">
      <c r="A24" s="1" t="s">
        <v>26</v>
      </c>
      <c r="B24" s="1" t="s">
        <v>73</v>
      </c>
      <c r="C24" s="1">
        <v>1</v>
      </c>
      <c r="D24" s="1">
        <v>0</v>
      </c>
      <c r="E24" s="1" t="s">
        <v>19</v>
      </c>
      <c r="F24" s="1" t="s">
        <v>33</v>
      </c>
      <c r="G24" s="1" t="s">
        <v>53</v>
      </c>
      <c r="H24" s="1" t="s">
        <v>44</v>
      </c>
      <c r="I24" s="1" t="s">
        <v>57</v>
      </c>
      <c r="J24" s="1" t="s">
        <v>85</v>
      </c>
      <c r="Q24" s="19" t="s">
        <v>182</v>
      </c>
      <c r="R24" s="17">
        <v>58</v>
      </c>
    </row>
    <row r="25" spans="1:18" x14ac:dyDescent="0.3">
      <c r="A25" s="1" t="s">
        <v>18</v>
      </c>
      <c r="B25" s="1" t="s">
        <v>34</v>
      </c>
      <c r="C25" s="1">
        <v>1</v>
      </c>
      <c r="D25" s="1">
        <v>0</v>
      </c>
      <c r="E25" s="1" t="s">
        <v>19</v>
      </c>
      <c r="F25" s="1" t="s">
        <v>33</v>
      </c>
      <c r="G25" s="1" t="s">
        <v>43</v>
      </c>
      <c r="H25" s="1" t="s">
        <v>44</v>
      </c>
      <c r="I25" s="1" t="s">
        <v>30</v>
      </c>
      <c r="J25" s="1" t="s">
        <v>29</v>
      </c>
    </row>
    <row r="26" spans="1:18" x14ac:dyDescent="0.3">
      <c r="A26" s="1" t="s">
        <v>18</v>
      </c>
      <c r="B26" s="1" t="s">
        <v>34</v>
      </c>
      <c r="C26" s="1">
        <v>1</v>
      </c>
      <c r="D26" s="1">
        <v>1</v>
      </c>
      <c r="E26" s="1" t="s">
        <v>19</v>
      </c>
      <c r="F26" s="1" t="s">
        <v>63</v>
      </c>
      <c r="G26" s="1" t="s">
        <v>53</v>
      </c>
      <c r="H26" s="1" t="s">
        <v>44</v>
      </c>
      <c r="I26" s="1" t="s">
        <v>50</v>
      </c>
      <c r="J26" s="1" t="s">
        <v>54</v>
      </c>
    </row>
    <row r="27" spans="1:18" x14ac:dyDescent="0.3">
      <c r="A27" s="1" t="s">
        <v>18</v>
      </c>
      <c r="B27" s="1" t="s">
        <v>21</v>
      </c>
      <c r="C27" s="1">
        <v>1</v>
      </c>
      <c r="D27" s="1">
        <v>0</v>
      </c>
      <c r="E27" s="1" t="s">
        <v>19</v>
      </c>
      <c r="F27" s="1" t="s">
        <v>33</v>
      </c>
      <c r="G27" s="1" t="s">
        <v>43</v>
      </c>
      <c r="H27" s="1" t="s">
        <v>44</v>
      </c>
      <c r="I27" s="1" t="s">
        <v>30</v>
      </c>
      <c r="J27" s="1" t="s">
        <v>29</v>
      </c>
    </row>
    <row r="28" spans="1:18" x14ac:dyDescent="0.3">
      <c r="A28" s="1" t="s">
        <v>18</v>
      </c>
      <c r="B28" s="1" t="s">
        <v>21</v>
      </c>
      <c r="C28" s="1">
        <v>1</v>
      </c>
      <c r="D28" s="1">
        <v>0</v>
      </c>
      <c r="E28" s="1" t="s">
        <v>19</v>
      </c>
      <c r="F28" s="1" t="s">
        <v>33</v>
      </c>
      <c r="G28" s="1" t="s">
        <v>53</v>
      </c>
      <c r="H28" s="1" t="s">
        <v>44</v>
      </c>
      <c r="I28" s="1" t="s">
        <v>90</v>
      </c>
      <c r="J28" s="1" t="s">
        <v>54</v>
      </c>
    </row>
    <row r="29" spans="1:18" x14ac:dyDescent="0.3">
      <c r="A29" s="1" t="s">
        <v>18</v>
      </c>
      <c r="B29" s="1" t="s">
        <v>21</v>
      </c>
      <c r="C29" s="1">
        <v>1</v>
      </c>
      <c r="D29" s="1">
        <v>0</v>
      </c>
      <c r="E29" s="1" t="s">
        <v>46</v>
      </c>
      <c r="F29" s="1" t="s">
        <v>33</v>
      </c>
      <c r="G29" s="1" t="s">
        <v>43</v>
      </c>
      <c r="H29" s="1" t="s">
        <v>44</v>
      </c>
      <c r="I29" s="1" t="s">
        <v>30</v>
      </c>
      <c r="J29" s="1" t="s">
        <v>38</v>
      </c>
    </row>
    <row r="30" spans="1:18" x14ac:dyDescent="0.3">
      <c r="A30" s="1" t="s">
        <v>18</v>
      </c>
      <c r="B30" s="1" t="s">
        <v>21</v>
      </c>
      <c r="C30" s="1">
        <v>1</v>
      </c>
      <c r="D30" s="1">
        <v>1</v>
      </c>
      <c r="E30" s="1" t="s">
        <v>46</v>
      </c>
      <c r="F30" s="1" t="s">
        <v>33</v>
      </c>
      <c r="G30" s="1" t="s">
        <v>43</v>
      </c>
      <c r="H30" s="1" t="s">
        <v>37</v>
      </c>
      <c r="I30" s="1" t="s">
        <v>50</v>
      </c>
      <c r="J30" s="1" t="s">
        <v>38</v>
      </c>
    </row>
    <row r="31" spans="1:18" x14ac:dyDescent="0.3">
      <c r="A31" s="1" t="s">
        <v>40</v>
      </c>
      <c r="B31" s="1" t="s">
        <v>21</v>
      </c>
      <c r="C31" s="1">
        <v>1</v>
      </c>
      <c r="D31" s="1">
        <v>0</v>
      </c>
      <c r="E31" s="1" t="s">
        <v>19</v>
      </c>
      <c r="F31" s="1" t="s">
        <v>33</v>
      </c>
      <c r="G31" s="1" t="s">
        <v>28</v>
      </c>
      <c r="H31" s="1" t="s">
        <v>37</v>
      </c>
      <c r="I31" s="1" t="s">
        <v>50</v>
      </c>
      <c r="J31" s="1" t="s">
        <v>54</v>
      </c>
    </row>
    <row r="32" spans="1:18" x14ac:dyDescent="0.3">
      <c r="A32" s="1" t="s">
        <v>40</v>
      </c>
      <c r="B32" s="1" t="s">
        <v>34</v>
      </c>
      <c r="C32" s="1">
        <v>1</v>
      </c>
      <c r="D32" s="1">
        <v>1</v>
      </c>
      <c r="E32" s="1" t="s">
        <v>19</v>
      </c>
      <c r="F32" s="1" t="s">
        <v>33</v>
      </c>
      <c r="G32" s="1" t="s">
        <v>43</v>
      </c>
      <c r="H32" s="1" t="s">
        <v>44</v>
      </c>
      <c r="I32" s="1" t="s">
        <v>50</v>
      </c>
      <c r="J32" s="1" t="s">
        <v>38</v>
      </c>
    </row>
    <row r="33" spans="1:10" x14ac:dyDescent="0.3">
      <c r="A33" s="1" t="s">
        <v>18</v>
      </c>
      <c r="B33" s="1" t="s">
        <v>34</v>
      </c>
      <c r="C33" s="1">
        <v>1</v>
      </c>
      <c r="D33" s="1">
        <v>0</v>
      </c>
      <c r="E33" s="1" t="s">
        <v>19</v>
      </c>
      <c r="F33" s="1" t="s">
        <v>33</v>
      </c>
      <c r="G33" s="1" t="s">
        <v>53</v>
      </c>
      <c r="H33" s="1" t="s">
        <v>37</v>
      </c>
      <c r="I33" s="1" t="s">
        <v>30</v>
      </c>
      <c r="J33" s="1" t="s">
        <v>38</v>
      </c>
    </row>
    <row r="34" spans="1:10" x14ac:dyDescent="0.3">
      <c r="A34" s="1" t="s">
        <v>18</v>
      </c>
      <c r="B34" s="1" t="s">
        <v>34</v>
      </c>
      <c r="C34" s="1">
        <v>1</v>
      </c>
      <c r="D34" s="1">
        <v>0</v>
      </c>
      <c r="E34" s="1" t="s">
        <v>46</v>
      </c>
      <c r="F34" s="1" t="s">
        <v>33</v>
      </c>
      <c r="G34" s="1" t="s">
        <v>53</v>
      </c>
      <c r="H34" s="1" t="s">
        <v>37</v>
      </c>
      <c r="I34" s="1" t="s">
        <v>50</v>
      </c>
      <c r="J34" s="1" t="s">
        <v>38</v>
      </c>
    </row>
    <row r="35" spans="1:10" x14ac:dyDescent="0.3">
      <c r="A35" s="1" t="s">
        <v>40</v>
      </c>
      <c r="B35" s="1" t="s">
        <v>21</v>
      </c>
      <c r="C35" s="1">
        <v>1</v>
      </c>
      <c r="D35" s="1">
        <v>0</v>
      </c>
      <c r="E35" s="1" t="s">
        <v>19</v>
      </c>
      <c r="F35" s="1" t="s">
        <v>47</v>
      </c>
      <c r="G35" s="1" t="s">
        <v>53</v>
      </c>
      <c r="H35" s="1" t="s">
        <v>44</v>
      </c>
      <c r="I35" s="1" t="s">
        <v>57</v>
      </c>
      <c r="J35" s="1" t="s">
        <v>54</v>
      </c>
    </row>
    <row r="36" spans="1:10" x14ac:dyDescent="0.3">
      <c r="A36" s="1" t="s">
        <v>18</v>
      </c>
      <c r="B36" s="1" t="s">
        <v>34</v>
      </c>
      <c r="C36" s="1">
        <v>1</v>
      </c>
      <c r="D36" s="1">
        <v>0</v>
      </c>
      <c r="E36" s="1" t="s">
        <v>46</v>
      </c>
      <c r="F36" s="1" t="s">
        <v>33</v>
      </c>
      <c r="G36" s="1" t="s">
        <v>53</v>
      </c>
      <c r="H36" s="1" t="s">
        <v>37</v>
      </c>
      <c r="I36" s="1" t="s">
        <v>50</v>
      </c>
      <c r="J36" s="1" t="s">
        <v>38</v>
      </c>
    </row>
    <row r="37" spans="1:10" x14ac:dyDescent="0.3">
      <c r="A37" s="1" t="s">
        <v>18</v>
      </c>
      <c r="B37" s="1" t="s">
        <v>21</v>
      </c>
      <c r="C37" s="1">
        <v>1</v>
      </c>
      <c r="D37" s="1">
        <v>1</v>
      </c>
      <c r="E37" s="1" t="s">
        <v>71</v>
      </c>
      <c r="F37" s="1" t="s">
        <v>63</v>
      </c>
      <c r="G37" s="1" t="s">
        <v>74</v>
      </c>
      <c r="H37" s="1" t="s">
        <v>37</v>
      </c>
      <c r="I37" s="1" t="s">
        <v>50</v>
      </c>
      <c r="J37" s="1" t="s">
        <v>38</v>
      </c>
    </row>
    <row r="38" spans="1:10" x14ac:dyDescent="0.3">
      <c r="A38" s="1" t="s">
        <v>40</v>
      </c>
      <c r="B38" s="1" t="s">
        <v>34</v>
      </c>
      <c r="C38" s="1">
        <v>1</v>
      </c>
      <c r="D38" s="1">
        <v>0</v>
      </c>
      <c r="E38" s="1" t="s">
        <v>19</v>
      </c>
      <c r="F38" s="1" t="s">
        <v>33</v>
      </c>
      <c r="G38" s="1" t="s">
        <v>28</v>
      </c>
      <c r="H38" s="1" t="s">
        <v>37</v>
      </c>
      <c r="I38" s="1" t="s">
        <v>50</v>
      </c>
      <c r="J38" s="1" t="s">
        <v>54</v>
      </c>
    </row>
    <row r="39" spans="1:10" x14ac:dyDescent="0.3">
      <c r="A39" s="1" t="s">
        <v>18</v>
      </c>
      <c r="B39" s="1" t="s">
        <v>34</v>
      </c>
      <c r="C39" s="1">
        <v>1</v>
      </c>
      <c r="D39" s="1">
        <v>1</v>
      </c>
      <c r="E39" s="1" t="s">
        <v>19</v>
      </c>
      <c r="F39" s="1" t="s">
        <v>63</v>
      </c>
      <c r="G39" s="1" t="s">
        <v>53</v>
      </c>
      <c r="H39" s="1" t="s">
        <v>44</v>
      </c>
      <c r="I39" s="1" t="s">
        <v>50</v>
      </c>
      <c r="J39" s="1" t="s">
        <v>38</v>
      </c>
    </row>
    <row r="40" spans="1:10" x14ac:dyDescent="0.3">
      <c r="A40" s="1" t="s">
        <v>18</v>
      </c>
      <c r="B40" s="1" t="s">
        <v>21</v>
      </c>
      <c r="C40" s="1">
        <v>1</v>
      </c>
      <c r="D40" s="1">
        <v>1</v>
      </c>
      <c r="E40" s="1" t="s">
        <v>19</v>
      </c>
      <c r="F40" s="1" t="s">
        <v>33</v>
      </c>
      <c r="G40" s="1" t="s">
        <v>43</v>
      </c>
      <c r="H40" s="1" t="s">
        <v>44</v>
      </c>
      <c r="I40" s="1" t="s">
        <v>57</v>
      </c>
      <c r="J40" s="1" t="s">
        <v>29</v>
      </c>
    </row>
    <row r="41" spans="1:10" x14ac:dyDescent="0.3">
      <c r="A41" s="1" t="s">
        <v>40</v>
      </c>
      <c r="B41" s="1" t="s">
        <v>34</v>
      </c>
      <c r="C41" s="1">
        <v>1</v>
      </c>
      <c r="D41" s="1">
        <v>1</v>
      </c>
      <c r="E41" s="1" t="s">
        <v>19</v>
      </c>
      <c r="F41" s="1" t="s">
        <v>33</v>
      </c>
      <c r="G41" s="1" t="s">
        <v>28</v>
      </c>
      <c r="H41" s="1" t="s">
        <v>44</v>
      </c>
      <c r="I41" s="1" t="s">
        <v>50</v>
      </c>
      <c r="J41" s="1" t="s">
        <v>29</v>
      </c>
    </row>
    <row r="42" spans="1:10" x14ac:dyDescent="0.3">
      <c r="A42" s="1" t="s">
        <v>18</v>
      </c>
      <c r="B42" s="1" t="s">
        <v>21</v>
      </c>
      <c r="C42" s="1">
        <v>0</v>
      </c>
      <c r="D42" s="1">
        <v>1</v>
      </c>
      <c r="E42" s="1" t="s">
        <v>71</v>
      </c>
      <c r="F42" s="1" t="s">
        <v>63</v>
      </c>
      <c r="G42" s="1" t="s">
        <v>28</v>
      </c>
      <c r="H42" s="1" t="s">
        <v>44</v>
      </c>
      <c r="I42" s="1" t="s">
        <v>57</v>
      </c>
      <c r="J42" s="1" t="s">
        <v>38</v>
      </c>
    </row>
    <row r="43" spans="1:10" x14ac:dyDescent="0.3">
      <c r="A43" s="1" t="s">
        <v>18</v>
      </c>
      <c r="B43" s="1" t="s">
        <v>73</v>
      </c>
      <c r="C43" s="1">
        <v>0</v>
      </c>
      <c r="D43" s="1">
        <v>1</v>
      </c>
      <c r="E43" s="1" t="s">
        <v>19</v>
      </c>
      <c r="F43" s="1" t="s">
        <v>33</v>
      </c>
      <c r="G43" s="1" t="s">
        <v>74</v>
      </c>
      <c r="H43" s="1" t="s">
        <v>44</v>
      </c>
      <c r="I43" s="1" t="s">
        <v>50</v>
      </c>
      <c r="J43" s="1" t="s">
        <v>29</v>
      </c>
    </row>
    <row r="44" spans="1:10" x14ac:dyDescent="0.3">
      <c r="A44" s="1" t="s">
        <v>18</v>
      </c>
      <c r="B44" s="1" t="s">
        <v>73</v>
      </c>
      <c r="C44" s="1">
        <v>0</v>
      </c>
      <c r="D44" s="1">
        <v>1</v>
      </c>
      <c r="E44" s="1" t="s">
        <v>71</v>
      </c>
      <c r="F44" s="1" t="s">
        <v>33</v>
      </c>
      <c r="G44" s="1" t="s">
        <v>43</v>
      </c>
      <c r="H44" s="1" t="s">
        <v>44</v>
      </c>
      <c r="I44" s="1" t="s">
        <v>57</v>
      </c>
      <c r="J44" s="1" t="s">
        <v>110</v>
      </c>
    </row>
    <row r="45" spans="1:10" x14ac:dyDescent="0.3">
      <c r="A45" s="1" t="s">
        <v>18</v>
      </c>
      <c r="B45" s="1" t="s">
        <v>34</v>
      </c>
      <c r="C45" s="1">
        <v>1</v>
      </c>
      <c r="D45" s="1">
        <v>0</v>
      </c>
      <c r="E45" s="1" t="s">
        <v>46</v>
      </c>
      <c r="F45" s="1" t="s">
        <v>33</v>
      </c>
      <c r="G45" s="1" t="s">
        <v>28</v>
      </c>
      <c r="H45" s="1" t="s">
        <v>44</v>
      </c>
      <c r="I45" s="1" t="s">
        <v>50</v>
      </c>
      <c r="J45" s="1" t="s">
        <v>29</v>
      </c>
    </row>
    <row r="46" spans="1:10" x14ac:dyDescent="0.3">
      <c r="A46" s="1" t="s">
        <v>40</v>
      </c>
      <c r="B46" s="1" t="s">
        <v>34</v>
      </c>
      <c r="C46" s="1">
        <v>1</v>
      </c>
      <c r="D46" s="1">
        <v>1</v>
      </c>
      <c r="E46" s="1" t="s">
        <v>19</v>
      </c>
      <c r="F46" s="1" t="s">
        <v>33</v>
      </c>
      <c r="G46" s="1" t="s">
        <v>28</v>
      </c>
      <c r="H46" s="1" t="s">
        <v>44</v>
      </c>
      <c r="I46" s="1" t="s">
        <v>50</v>
      </c>
      <c r="J46" s="1" t="s">
        <v>38</v>
      </c>
    </row>
    <row r="47" spans="1:10" x14ac:dyDescent="0.3">
      <c r="A47" s="1" t="s">
        <v>40</v>
      </c>
      <c r="B47" s="1" t="s">
        <v>34</v>
      </c>
      <c r="C47" s="1">
        <v>1</v>
      </c>
      <c r="D47" s="1">
        <v>0</v>
      </c>
      <c r="E47" s="1" t="s">
        <v>46</v>
      </c>
      <c r="F47" s="1" t="s">
        <v>47</v>
      </c>
      <c r="G47" s="1" t="s">
        <v>53</v>
      </c>
      <c r="H47" s="1" t="s">
        <v>37</v>
      </c>
      <c r="I47" s="1" t="s">
        <v>57</v>
      </c>
      <c r="J47" s="1" t="s">
        <v>38</v>
      </c>
    </row>
    <row r="48" spans="1:10" x14ac:dyDescent="0.3">
      <c r="A48" s="1" t="s">
        <v>18</v>
      </c>
      <c r="B48" s="1" t="s">
        <v>34</v>
      </c>
      <c r="C48" s="1">
        <v>1</v>
      </c>
      <c r="D48" s="1">
        <v>1</v>
      </c>
      <c r="E48" s="1" t="s">
        <v>19</v>
      </c>
      <c r="F48" s="1" t="s">
        <v>33</v>
      </c>
      <c r="G48" s="1" t="s">
        <v>53</v>
      </c>
      <c r="H48" s="1" t="s">
        <v>44</v>
      </c>
      <c r="I48" s="1" t="s">
        <v>57</v>
      </c>
      <c r="J48" s="1" t="s">
        <v>38</v>
      </c>
    </row>
    <row r="49" spans="1:10" x14ac:dyDescent="0.3">
      <c r="A49" s="1" t="s">
        <v>18</v>
      </c>
      <c r="B49" s="1" t="s">
        <v>21</v>
      </c>
      <c r="C49" s="1">
        <v>1</v>
      </c>
      <c r="D49" s="1">
        <v>1</v>
      </c>
      <c r="E49" s="1" t="s">
        <v>19</v>
      </c>
      <c r="F49" s="1" t="s">
        <v>33</v>
      </c>
      <c r="G49" s="1" t="s">
        <v>28</v>
      </c>
      <c r="H49" s="1" t="s">
        <v>44</v>
      </c>
      <c r="I49" s="1" t="s">
        <v>50</v>
      </c>
      <c r="J49" s="1" t="s">
        <v>54</v>
      </c>
    </row>
    <row r="50" spans="1:10" x14ac:dyDescent="0.3">
      <c r="A50" s="1" t="s">
        <v>40</v>
      </c>
      <c r="B50" s="1" t="s">
        <v>21</v>
      </c>
      <c r="C50" s="1">
        <v>1</v>
      </c>
      <c r="D50" s="1">
        <v>1</v>
      </c>
      <c r="E50" s="1" t="s">
        <v>19</v>
      </c>
      <c r="F50" s="1" t="s">
        <v>33</v>
      </c>
      <c r="G50" s="1" t="s">
        <v>74</v>
      </c>
      <c r="H50" s="1" t="s">
        <v>44</v>
      </c>
      <c r="I50" s="1" t="s">
        <v>50</v>
      </c>
      <c r="J50" s="1" t="s">
        <v>29</v>
      </c>
    </row>
    <row r="51" spans="1:10" x14ac:dyDescent="0.3">
      <c r="A51" s="1" t="s">
        <v>18</v>
      </c>
      <c r="B51" s="1" t="s">
        <v>21</v>
      </c>
      <c r="C51" s="1">
        <v>1</v>
      </c>
      <c r="D51" s="1">
        <v>1</v>
      </c>
      <c r="E51" s="1" t="s">
        <v>19</v>
      </c>
      <c r="F51" s="1" t="s">
        <v>33</v>
      </c>
      <c r="G51" s="1" t="s">
        <v>28</v>
      </c>
      <c r="H51" s="1" t="s">
        <v>44</v>
      </c>
      <c r="I51" s="1" t="s">
        <v>50</v>
      </c>
      <c r="J51" s="1" t="s">
        <v>54</v>
      </c>
    </row>
    <row r="52" spans="1:10" x14ac:dyDescent="0.3">
      <c r="A52" s="1" t="s">
        <v>40</v>
      </c>
      <c r="B52" s="1" t="s">
        <v>34</v>
      </c>
      <c r="C52" s="1">
        <v>1</v>
      </c>
      <c r="D52" s="1">
        <v>0</v>
      </c>
      <c r="E52" s="1" t="s">
        <v>19</v>
      </c>
      <c r="F52" s="1" t="s">
        <v>33</v>
      </c>
      <c r="G52" s="1" t="s">
        <v>28</v>
      </c>
      <c r="H52" s="1" t="s">
        <v>44</v>
      </c>
      <c r="I52" s="1" t="s">
        <v>50</v>
      </c>
      <c r="J52" s="1" t="s">
        <v>29</v>
      </c>
    </row>
    <row r="53" spans="1:10" x14ac:dyDescent="0.3">
      <c r="A53" s="1" t="s">
        <v>18</v>
      </c>
      <c r="B53" s="1" t="s">
        <v>73</v>
      </c>
      <c r="C53" s="1">
        <v>0</v>
      </c>
      <c r="D53" s="1">
        <v>1</v>
      </c>
      <c r="E53" s="1" t="s">
        <v>19</v>
      </c>
      <c r="F53" s="1" t="s">
        <v>33</v>
      </c>
      <c r="G53" s="1" t="s">
        <v>28</v>
      </c>
      <c r="H53" s="1" t="s">
        <v>44</v>
      </c>
      <c r="I53" s="1" t="s">
        <v>50</v>
      </c>
      <c r="J53" s="1" t="s">
        <v>38</v>
      </c>
    </row>
    <row r="54" spans="1:10" x14ac:dyDescent="0.3">
      <c r="A54" s="1" t="s">
        <v>20</v>
      </c>
      <c r="B54" s="1" t="s">
        <v>34</v>
      </c>
      <c r="C54" s="1">
        <v>1</v>
      </c>
      <c r="D54" s="1">
        <v>1</v>
      </c>
      <c r="E54" s="1" t="s">
        <v>19</v>
      </c>
      <c r="F54" s="1" t="s">
        <v>63</v>
      </c>
      <c r="G54" s="1" t="s">
        <v>53</v>
      </c>
      <c r="H54" s="1" t="s">
        <v>44</v>
      </c>
      <c r="I54" s="1" t="s">
        <v>50</v>
      </c>
      <c r="J54" s="1" t="s">
        <v>38</v>
      </c>
    </row>
    <row r="55" spans="1:10" x14ac:dyDescent="0.3">
      <c r="A55" s="1" t="s">
        <v>18</v>
      </c>
      <c r="B55" s="1" t="s">
        <v>21</v>
      </c>
      <c r="C55" s="1">
        <v>1</v>
      </c>
      <c r="D55" s="1">
        <v>0</v>
      </c>
      <c r="E55" s="1" t="s">
        <v>19</v>
      </c>
      <c r="F55" s="1" t="s">
        <v>47</v>
      </c>
      <c r="G55" s="1" t="s">
        <v>28</v>
      </c>
      <c r="H55" s="1" t="s">
        <v>44</v>
      </c>
      <c r="I55" s="1" t="s">
        <v>30</v>
      </c>
      <c r="J55" s="1" t="s">
        <v>38</v>
      </c>
    </row>
    <row r="56" spans="1:10" x14ac:dyDescent="0.3">
      <c r="A56" s="1" t="s">
        <v>26</v>
      </c>
      <c r="B56" s="1" t="s">
        <v>34</v>
      </c>
      <c r="C56" s="1">
        <v>0</v>
      </c>
      <c r="D56" s="1">
        <v>0</v>
      </c>
      <c r="E56" s="1" t="s">
        <v>46</v>
      </c>
      <c r="F56" s="1" t="s">
        <v>47</v>
      </c>
      <c r="G56" s="1" t="s">
        <v>28</v>
      </c>
      <c r="H56" s="1" t="s">
        <v>44</v>
      </c>
      <c r="I56" s="1" t="s">
        <v>57</v>
      </c>
      <c r="J56" s="1" t="s">
        <v>85</v>
      </c>
    </row>
    <row r="57" spans="1:10" x14ac:dyDescent="0.3">
      <c r="A57" s="1" t="s">
        <v>26</v>
      </c>
      <c r="B57" s="1" t="s">
        <v>21</v>
      </c>
      <c r="C57" s="1">
        <v>1</v>
      </c>
      <c r="D57" s="1">
        <v>0</v>
      </c>
      <c r="E57" s="1" t="s">
        <v>46</v>
      </c>
      <c r="F57" s="1" t="s">
        <v>47</v>
      </c>
      <c r="G57" s="1" t="s">
        <v>28</v>
      </c>
      <c r="H57" s="1" t="s">
        <v>44</v>
      </c>
      <c r="I57" s="1" t="s">
        <v>57</v>
      </c>
      <c r="J57" s="1" t="s">
        <v>31</v>
      </c>
    </row>
    <row r="58" spans="1:10" x14ac:dyDescent="0.3">
      <c r="A58" s="1" t="s">
        <v>40</v>
      </c>
      <c r="B58" s="1" t="s">
        <v>34</v>
      </c>
      <c r="C58" s="1">
        <v>1</v>
      </c>
      <c r="D58" s="1">
        <v>0</v>
      </c>
      <c r="E58" s="1" t="s">
        <v>46</v>
      </c>
      <c r="F58" s="1" t="s">
        <v>47</v>
      </c>
      <c r="G58" s="1" t="s">
        <v>28</v>
      </c>
      <c r="H58" s="1" t="s">
        <v>37</v>
      </c>
      <c r="I58" s="1" t="s">
        <v>57</v>
      </c>
      <c r="J58" s="1" t="s">
        <v>128</v>
      </c>
    </row>
    <row r="59" spans="1:10" x14ac:dyDescent="0.3">
      <c r="A59" s="1" t="s">
        <v>40</v>
      </c>
      <c r="B59" s="1" t="s">
        <v>34</v>
      </c>
      <c r="C59" s="1">
        <v>1</v>
      </c>
      <c r="D59" s="1">
        <v>1</v>
      </c>
      <c r="E59" s="1" t="s">
        <v>46</v>
      </c>
      <c r="F59" s="1" t="s">
        <v>63</v>
      </c>
      <c r="G59" s="1" t="s">
        <v>28</v>
      </c>
      <c r="H59" s="1" t="s">
        <v>44</v>
      </c>
      <c r="I59" s="1" t="s">
        <v>57</v>
      </c>
      <c r="J59" s="1" t="s">
        <v>110</v>
      </c>
    </row>
    <row r="60" spans="1:10" x14ac:dyDescent="0.3">
      <c r="A60" s="1" t="s">
        <v>40</v>
      </c>
      <c r="B60" s="1" t="s">
        <v>21</v>
      </c>
      <c r="C60" s="1">
        <v>1</v>
      </c>
      <c r="D60" s="1">
        <v>0</v>
      </c>
      <c r="E60" s="1" t="s">
        <v>46</v>
      </c>
      <c r="F60" s="1" t="s">
        <v>47</v>
      </c>
      <c r="G60" s="1" t="s">
        <v>28</v>
      </c>
      <c r="H60" s="1" t="s">
        <v>44</v>
      </c>
      <c r="I60" s="1" t="s">
        <v>57</v>
      </c>
      <c r="J60" s="1" t="s">
        <v>128</v>
      </c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ySplit="1" topLeftCell="A52" activePane="bottomLeft" state="frozen"/>
      <selection pane="bottomLeft" activeCell="K71" sqref="K71"/>
    </sheetView>
  </sheetViews>
  <sheetFormatPr defaultRowHeight="15.05" x14ac:dyDescent="0.3"/>
  <cols>
    <col min="1" max="8" width="8.88671875" style="1"/>
    <col min="9" max="9" width="18.21875" style="1" customWidth="1"/>
    <col min="10" max="10" width="15.33203125" customWidth="1"/>
    <col min="11" max="11" width="13.44140625" customWidth="1"/>
  </cols>
  <sheetData>
    <row r="1" spans="1:9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9" x14ac:dyDescent="0.3">
      <c r="A2" s="1" t="s">
        <v>23</v>
      </c>
      <c r="B2" s="1" t="s">
        <v>24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</row>
    <row r="3" spans="1:9" x14ac:dyDescent="0.3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</row>
    <row r="4" spans="1:9" x14ac:dyDescent="0.3">
      <c r="A4" s="1" t="s">
        <v>20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36</v>
      </c>
    </row>
    <row r="5" spans="1:9" x14ac:dyDescent="0.3">
      <c r="A5" s="1" t="s">
        <v>20</v>
      </c>
      <c r="B5" s="1" t="s">
        <v>24</v>
      </c>
      <c r="C5" s="1" t="s">
        <v>24</v>
      </c>
      <c r="D5" s="1" t="s">
        <v>24</v>
      </c>
      <c r="E5" s="1" t="s">
        <v>20</v>
      </c>
      <c r="F5" s="1" t="s">
        <v>42</v>
      </c>
      <c r="G5" s="1" t="s">
        <v>20</v>
      </c>
      <c r="H5" s="1" t="s">
        <v>20</v>
      </c>
      <c r="I5" s="1" t="s">
        <v>20</v>
      </c>
    </row>
    <row r="6" spans="1:9" x14ac:dyDescent="0.3">
      <c r="A6" s="1" t="s">
        <v>24</v>
      </c>
      <c r="B6" s="1" t="s">
        <v>20</v>
      </c>
      <c r="C6" s="1" t="s">
        <v>42</v>
      </c>
      <c r="D6" s="1" t="s">
        <v>49</v>
      </c>
      <c r="E6" s="1" t="s">
        <v>42</v>
      </c>
      <c r="F6" s="1" t="s">
        <v>36</v>
      </c>
      <c r="G6" s="1" t="s">
        <v>24</v>
      </c>
      <c r="H6" s="1" t="s">
        <v>20</v>
      </c>
      <c r="I6" s="1" t="s">
        <v>36</v>
      </c>
    </row>
    <row r="7" spans="1:9" x14ac:dyDescent="0.3">
      <c r="A7" s="1" t="s">
        <v>52</v>
      </c>
      <c r="B7" s="1" t="s">
        <v>36</v>
      </c>
      <c r="C7" s="1" t="s">
        <v>20</v>
      </c>
      <c r="D7" s="1" t="s">
        <v>23</v>
      </c>
      <c r="E7" s="1" t="s">
        <v>20</v>
      </c>
      <c r="F7" s="1" t="s">
        <v>36</v>
      </c>
      <c r="G7" s="1" t="s">
        <v>20</v>
      </c>
      <c r="H7" s="1" t="s">
        <v>20</v>
      </c>
      <c r="I7" s="1" t="s">
        <v>20</v>
      </c>
    </row>
    <row r="8" spans="1:9" x14ac:dyDescent="0.3">
      <c r="A8" s="1" t="s">
        <v>24</v>
      </c>
      <c r="B8" s="1" t="s">
        <v>23</v>
      </c>
      <c r="C8" s="1" t="s">
        <v>36</v>
      </c>
      <c r="D8" s="1" t="s">
        <v>42</v>
      </c>
      <c r="E8" s="1" t="s">
        <v>36</v>
      </c>
      <c r="F8" s="1" t="s">
        <v>42</v>
      </c>
      <c r="G8" s="1" t="s">
        <v>52</v>
      </c>
      <c r="H8" s="1" t="s">
        <v>52</v>
      </c>
      <c r="I8" s="1" t="s">
        <v>49</v>
      </c>
    </row>
    <row r="9" spans="1:9" x14ac:dyDescent="0.3">
      <c r="A9" s="1" t="s">
        <v>24</v>
      </c>
      <c r="B9" s="1" t="s">
        <v>23</v>
      </c>
      <c r="C9" s="1" t="s">
        <v>36</v>
      </c>
      <c r="D9" s="1" t="s">
        <v>42</v>
      </c>
      <c r="E9" s="1" t="s">
        <v>20</v>
      </c>
      <c r="F9" s="1" t="s">
        <v>23</v>
      </c>
      <c r="G9" s="1" t="s">
        <v>20</v>
      </c>
      <c r="H9" s="1" t="s">
        <v>20</v>
      </c>
      <c r="I9" s="1" t="s">
        <v>20</v>
      </c>
    </row>
    <row r="10" spans="1:9" x14ac:dyDescent="0.3">
      <c r="A10" s="1" t="s">
        <v>23</v>
      </c>
      <c r="B10" s="1" t="s">
        <v>23</v>
      </c>
      <c r="C10" s="1" t="s">
        <v>49</v>
      </c>
      <c r="D10" s="1" t="s">
        <v>42</v>
      </c>
      <c r="E10" s="1" t="s">
        <v>20</v>
      </c>
      <c r="F10" s="1" t="s">
        <v>42</v>
      </c>
      <c r="G10" s="1" t="s">
        <v>20</v>
      </c>
      <c r="H10" s="1" t="s">
        <v>20</v>
      </c>
      <c r="I10" s="1" t="s">
        <v>20</v>
      </c>
    </row>
    <row r="11" spans="1:9" x14ac:dyDescent="0.3">
      <c r="A11" s="1" t="s">
        <v>42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42</v>
      </c>
    </row>
    <row r="12" spans="1:9" x14ac:dyDescent="0.3">
      <c r="A12" s="1" t="s">
        <v>24</v>
      </c>
      <c r="B12" s="1" t="s">
        <v>36</v>
      </c>
      <c r="C12" s="1" t="s">
        <v>36</v>
      </c>
      <c r="D12" s="1" t="s">
        <v>23</v>
      </c>
      <c r="E12" s="1" t="s">
        <v>24</v>
      </c>
      <c r="F12" s="1" t="s">
        <v>42</v>
      </c>
      <c r="G12" s="1" t="s">
        <v>42</v>
      </c>
      <c r="H12" s="1" t="s">
        <v>36</v>
      </c>
      <c r="I12" s="1" t="s">
        <v>20</v>
      </c>
    </row>
    <row r="13" spans="1:9" x14ac:dyDescent="0.3">
      <c r="A13" s="1" t="s">
        <v>36</v>
      </c>
      <c r="B13" s="1" t="s">
        <v>24</v>
      </c>
      <c r="C13" s="1" t="s">
        <v>52</v>
      </c>
      <c r="D13" s="1" t="s">
        <v>23</v>
      </c>
      <c r="E13" s="1" t="s">
        <v>42</v>
      </c>
      <c r="F13" s="1" t="s">
        <v>52</v>
      </c>
      <c r="G13" s="1" t="s">
        <v>20</v>
      </c>
      <c r="H13" s="1" t="s">
        <v>20</v>
      </c>
      <c r="I13" s="1" t="s">
        <v>36</v>
      </c>
    </row>
    <row r="14" spans="1:9" x14ac:dyDescent="0.3">
      <c r="A14" s="1" t="s">
        <v>24</v>
      </c>
      <c r="B14" s="1" t="s">
        <v>36</v>
      </c>
      <c r="C14" s="1" t="s">
        <v>36</v>
      </c>
      <c r="D14" s="1" t="s">
        <v>23</v>
      </c>
      <c r="E14" s="1" t="s">
        <v>23</v>
      </c>
      <c r="F14" s="1" t="s">
        <v>24</v>
      </c>
      <c r="G14" s="1" t="s">
        <v>36</v>
      </c>
      <c r="H14" s="1" t="s">
        <v>36</v>
      </c>
      <c r="I14" s="1" t="s">
        <v>49</v>
      </c>
    </row>
    <row r="15" spans="1:9" x14ac:dyDescent="0.3">
      <c r="A15" s="1" t="s">
        <v>36</v>
      </c>
      <c r="B15" s="1" t="s">
        <v>23</v>
      </c>
      <c r="C15" s="1" t="s">
        <v>24</v>
      </c>
      <c r="D15" s="1" t="s">
        <v>52</v>
      </c>
      <c r="E15" s="1" t="s">
        <v>36</v>
      </c>
      <c r="F15" s="1" t="s">
        <v>23</v>
      </c>
      <c r="G15" s="1" t="s">
        <v>23</v>
      </c>
      <c r="H15" s="1" t="s">
        <v>49</v>
      </c>
      <c r="I15" s="1" t="s">
        <v>49</v>
      </c>
    </row>
    <row r="16" spans="1:9" x14ac:dyDescent="0.3">
      <c r="A16" s="1" t="s">
        <v>42</v>
      </c>
      <c r="B16" s="1" t="s">
        <v>36</v>
      </c>
      <c r="C16" s="1" t="s">
        <v>24</v>
      </c>
      <c r="D16" s="1" t="s">
        <v>23</v>
      </c>
      <c r="E16" s="1" t="s">
        <v>20</v>
      </c>
      <c r="F16" s="1" t="s">
        <v>49</v>
      </c>
      <c r="G16" s="1" t="s">
        <v>36</v>
      </c>
      <c r="H16" s="1" t="s">
        <v>20</v>
      </c>
      <c r="I16" s="1" t="s">
        <v>20</v>
      </c>
    </row>
    <row r="17" spans="1:9" x14ac:dyDescent="0.3">
      <c r="A17" s="1" t="s">
        <v>36</v>
      </c>
      <c r="B17" s="1" t="s">
        <v>42</v>
      </c>
      <c r="C17" s="1" t="s">
        <v>23</v>
      </c>
      <c r="D17" s="1" t="s">
        <v>49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</row>
    <row r="18" spans="1:9" x14ac:dyDescent="0.3">
      <c r="A18" s="1" t="s">
        <v>24</v>
      </c>
      <c r="B18" s="1" t="s">
        <v>23</v>
      </c>
      <c r="C18" s="1" t="s">
        <v>36</v>
      </c>
      <c r="D18" s="1" t="s">
        <v>52</v>
      </c>
      <c r="E18" s="1" t="s">
        <v>42</v>
      </c>
      <c r="F18" s="1" t="s">
        <v>42</v>
      </c>
      <c r="G18" s="1" t="s">
        <v>20</v>
      </c>
      <c r="H18" s="1" t="s">
        <v>49</v>
      </c>
      <c r="I18" s="1" t="s">
        <v>20</v>
      </c>
    </row>
    <row r="19" spans="1:9" x14ac:dyDescent="0.3">
      <c r="A19" s="1" t="s">
        <v>24</v>
      </c>
      <c r="B19" s="1" t="s">
        <v>23</v>
      </c>
      <c r="C19" s="1" t="s">
        <v>36</v>
      </c>
      <c r="D19" s="1" t="s">
        <v>36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</row>
    <row r="20" spans="1:9" x14ac:dyDescent="0.3">
      <c r="A20" s="1" t="s">
        <v>23</v>
      </c>
      <c r="B20" s="1" t="s">
        <v>42</v>
      </c>
      <c r="C20" s="1" t="s">
        <v>24</v>
      </c>
      <c r="D20" s="1" t="s">
        <v>24</v>
      </c>
      <c r="E20" s="1" t="s">
        <v>52</v>
      </c>
      <c r="F20" s="1" t="s">
        <v>49</v>
      </c>
      <c r="G20" s="1" t="s">
        <v>36</v>
      </c>
      <c r="H20" s="1" t="s">
        <v>36</v>
      </c>
      <c r="I20" s="1" t="s">
        <v>49</v>
      </c>
    </row>
    <row r="21" spans="1:9" x14ac:dyDescent="0.3">
      <c r="A21" s="1" t="s">
        <v>42</v>
      </c>
      <c r="B21" s="1" t="s">
        <v>49</v>
      </c>
      <c r="C21" s="1" t="s">
        <v>36</v>
      </c>
      <c r="D21" s="1" t="s">
        <v>20</v>
      </c>
      <c r="E21" s="1" t="s">
        <v>23</v>
      </c>
      <c r="F21" s="1" t="s">
        <v>20</v>
      </c>
      <c r="G21" s="1" t="s">
        <v>20</v>
      </c>
      <c r="H21" s="1" t="s">
        <v>20</v>
      </c>
      <c r="I21" s="1" t="s">
        <v>36</v>
      </c>
    </row>
    <row r="22" spans="1:9" x14ac:dyDescent="0.3">
      <c r="A22" s="1" t="s">
        <v>24</v>
      </c>
      <c r="B22" s="1" t="s">
        <v>23</v>
      </c>
      <c r="C22" s="1" t="s">
        <v>23</v>
      </c>
      <c r="D22" s="1" t="s">
        <v>23</v>
      </c>
      <c r="E22" s="1" t="s">
        <v>49</v>
      </c>
      <c r="F22" s="1" t="s">
        <v>42</v>
      </c>
      <c r="G22" s="1" t="s">
        <v>52</v>
      </c>
      <c r="H22" s="1" t="s">
        <v>42</v>
      </c>
      <c r="I22" s="1" t="s">
        <v>36</v>
      </c>
    </row>
    <row r="23" spans="1:9" x14ac:dyDescent="0.3">
      <c r="A23" s="1" t="s">
        <v>36</v>
      </c>
      <c r="B23" s="1" t="s">
        <v>36</v>
      </c>
      <c r="C23" s="1" t="s">
        <v>36</v>
      </c>
      <c r="D23" s="1" t="s">
        <v>42</v>
      </c>
      <c r="E23" s="1" t="s">
        <v>23</v>
      </c>
      <c r="F23" s="1" t="s">
        <v>36</v>
      </c>
      <c r="G23" s="1" t="s">
        <v>36</v>
      </c>
      <c r="H23" s="1" t="s">
        <v>49</v>
      </c>
      <c r="I23" s="1" t="s">
        <v>20</v>
      </c>
    </row>
    <row r="24" spans="1:9" x14ac:dyDescent="0.3">
      <c r="A24" s="1" t="s">
        <v>24</v>
      </c>
      <c r="B24" s="1" t="s">
        <v>36</v>
      </c>
      <c r="C24" s="1" t="s">
        <v>42</v>
      </c>
      <c r="D24" s="1" t="s">
        <v>42</v>
      </c>
      <c r="E24" s="1" t="s">
        <v>20</v>
      </c>
      <c r="F24" s="1" t="s">
        <v>36</v>
      </c>
      <c r="G24" s="1" t="s">
        <v>49</v>
      </c>
      <c r="H24" s="1" t="s">
        <v>23</v>
      </c>
      <c r="I24" s="1" t="s">
        <v>42</v>
      </c>
    </row>
    <row r="25" spans="1:9" x14ac:dyDescent="0.3">
      <c r="A25" s="1" t="s">
        <v>24</v>
      </c>
      <c r="B25" s="1" t="s">
        <v>20</v>
      </c>
      <c r="C25" s="1" t="s">
        <v>36</v>
      </c>
      <c r="D25" s="1" t="s">
        <v>20</v>
      </c>
      <c r="E25" s="1" t="s">
        <v>23</v>
      </c>
      <c r="F25" s="1" t="s">
        <v>20</v>
      </c>
      <c r="G25" s="1" t="s">
        <v>20</v>
      </c>
      <c r="H25" s="1" t="s">
        <v>36</v>
      </c>
      <c r="I25" s="1" t="s">
        <v>24</v>
      </c>
    </row>
    <row r="26" spans="1:9" x14ac:dyDescent="0.3">
      <c r="A26" s="1" t="s">
        <v>24</v>
      </c>
      <c r="B26" s="1" t="s">
        <v>52</v>
      </c>
      <c r="C26" s="1" t="s">
        <v>23</v>
      </c>
      <c r="D26" s="1" t="s">
        <v>36</v>
      </c>
      <c r="E26" s="1" t="s">
        <v>52</v>
      </c>
      <c r="F26" s="1" t="s">
        <v>36</v>
      </c>
      <c r="G26" s="1" t="s">
        <v>23</v>
      </c>
      <c r="H26" s="1" t="s">
        <v>23</v>
      </c>
      <c r="I26" s="1" t="s">
        <v>36</v>
      </c>
    </row>
    <row r="27" spans="1:9" x14ac:dyDescent="0.3">
      <c r="A27" s="1" t="s">
        <v>23</v>
      </c>
      <c r="B27" s="1" t="s">
        <v>49</v>
      </c>
      <c r="C27" s="1" t="s">
        <v>36</v>
      </c>
      <c r="D27" s="1" t="s">
        <v>23</v>
      </c>
      <c r="E27" s="1" t="s">
        <v>42</v>
      </c>
      <c r="F27" s="1" t="s">
        <v>52</v>
      </c>
      <c r="G27" s="1" t="s">
        <v>49</v>
      </c>
      <c r="H27" s="1" t="s">
        <v>52</v>
      </c>
      <c r="I27" s="1" t="s">
        <v>42</v>
      </c>
    </row>
    <row r="28" spans="1:9" x14ac:dyDescent="0.3">
      <c r="A28" s="1" t="s">
        <v>52</v>
      </c>
      <c r="B28" s="1" t="s">
        <v>49</v>
      </c>
      <c r="C28" s="1" t="s">
        <v>23</v>
      </c>
      <c r="D28" s="1" t="s">
        <v>42</v>
      </c>
      <c r="E28" s="1" t="s">
        <v>49</v>
      </c>
      <c r="F28" s="1" t="s">
        <v>20</v>
      </c>
      <c r="G28" s="1" t="s">
        <v>20</v>
      </c>
      <c r="H28" s="1" t="s">
        <v>42</v>
      </c>
      <c r="I28" s="1" t="s">
        <v>36</v>
      </c>
    </row>
    <row r="29" spans="1:9" x14ac:dyDescent="0.3">
      <c r="A29" s="1" t="s">
        <v>52</v>
      </c>
      <c r="B29" s="1" t="s">
        <v>20</v>
      </c>
      <c r="C29" s="1" t="s">
        <v>24</v>
      </c>
      <c r="D29" s="1" t="s">
        <v>42</v>
      </c>
      <c r="E29" s="1" t="s">
        <v>36</v>
      </c>
      <c r="F29" s="1" t="s">
        <v>42</v>
      </c>
      <c r="G29" s="1" t="s">
        <v>20</v>
      </c>
      <c r="H29" s="1" t="s">
        <v>20</v>
      </c>
      <c r="I29" s="1" t="s">
        <v>20</v>
      </c>
    </row>
    <row r="30" spans="1:9" x14ac:dyDescent="0.3">
      <c r="A30" s="1" t="s">
        <v>42</v>
      </c>
      <c r="B30" s="1" t="s">
        <v>23</v>
      </c>
      <c r="C30" s="1" t="s">
        <v>49</v>
      </c>
      <c r="D30" s="1" t="s">
        <v>36</v>
      </c>
      <c r="E30" s="1" t="s">
        <v>20</v>
      </c>
      <c r="F30" s="1" t="s">
        <v>49</v>
      </c>
      <c r="G30" s="1" t="s">
        <v>49</v>
      </c>
      <c r="H30" s="1" t="s">
        <v>52</v>
      </c>
      <c r="I30" s="1" t="s">
        <v>42</v>
      </c>
    </row>
    <row r="31" spans="1:9" x14ac:dyDescent="0.3">
      <c r="A31" s="1" t="s">
        <v>52</v>
      </c>
      <c r="B31" s="1" t="s">
        <v>36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42</v>
      </c>
    </row>
    <row r="32" spans="1:9" x14ac:dyDescent="0.3">
      <c r="A32" s="1" t="s">
        <v>23</v>
      </c>
      <c r="B32" s="1" t="s">
        <v>36</v>
      </c>
      <c r="C32" s="1" t="s">
        <v>23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1" t="s">
        <v>36</v>
      </c>
    </row>
    <row r="33" spans="1:9" x14ac:dyDescent="0.3">
      <c r="A33" s="1" t="s">
        <v>42</v>
      </c>
      <c r="B33" s="1" t="s">
        <v>20</v>
      </c>
      <c r="C33" s="1" t="s">
        <v>20</v>
      </c>
      <c r="D33" s="1" t="s">
        <v>20</v>
      </c>
      <c r="E33" s="1" t="s">
        <v>36</v>
      </c>
      <c r="F33" s="1" t="s">
        <v>20</v>
      </c>
      <c r="G33" s="1" t="s">
        <v>20</v>
      </c>
      <c r="H33" s="1" t="s">
        <v>20</v>
      </c>
      <c r="I33" s="1" t="s">
        <v>20</v>
      </c>
    </row>
    <row r="34" spans="1:9" x14ac:dyDescent="0.3">
      <c r="A34" s="1" t="s">
        <v>36</v>
      </c>
      <c r="B34" s="1" t="s">
        <v>23</v>
      </c>
      <c r="C34" s="1" t="s">
        <v>23</v>
      </c>
      <c r="D34" s="1" t="s">
        <v>23</v>
      </c>
      <c r="E34" s="1" t="s">
        <v>52</v>
      </c>
      <c r="F34" s="1" t="s">
        <v>42</v>
      </c>
      <c r="G34" s="1" t="s">
        <v>23</v>
      </c>
      <c r="H34" s="1" t="s">
        <v>23</v>
      </c>
      <c r="I34" s="1" t="s">
        <v>23</v>
      </c>
    </row>
    <row r="35" spans="1:9" x14ac:dyDescent="0.3">
      <c r="A35" s="1" t="s">
        <v>24</v>
      </c>
      <c r="B35" s="1" t="s">
        <v>42</v>
      </c>
      <c r="C35" s="1" t="s">
        <v>36</v>
      </c>
      <c r="D35" s="1" t="s">
        <v>20</v>
      </c>
      <c r="E35" s="1" t="s">
        <v>52</v>
      </c>
      <c r="F35" s="1" t="s">
        <v>23</v>
      </c>
      <c r="G35" s="1" t="s">
        <v>49</v>
      </c>
      <c r="H35" s="1" t="s">
        <v>23</v>
      </c>
      <c r="I35" s="1" t="s">
        <v>23</v>
      </c>
    </row>
    <row r="36" spans="1:9" x14ac:dyDescent="0.3">
      <c r="A36" s="1" t="s">
        <v>23</v>
      </c>
      <c r="B36" s="1" t="s">
        <v>23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 t="s">
        <v>23</v>
      </c>
    </row>
    <row r="37" spans="1:9" x14ac:dyDescent="0.3">
      <c r="A37" s="1" t="s">
        <v>42</v>
      </c>
      <c r="B37" s="1" t="s">
        <v>42</v>
      </c>
      <c r="C37" s="1" t="s">
        <v>42</v>
      </c>
      <c r="D37" s="1" t="s">
        <v>52</v>
      </c>
      <c r="E37" s="1" t="s">
        <v>42</v>
      </c>
      <c r="F37" s="1" t="s">
        <v>49</v>
      </c>
      <c r="G37" s="1" t="s">
        <v>49</v>
      </c>
      <c r="H37" s="1" t="s">
        <v>36</v>
      </c>
      <c r="I37" s="1" t="s">
        <v>49</v>
      </c>
    </row>
    <row r="38" spans="1:9" x14ac:dyDescent="0.3">
      <c r="A38" s="1" t="s">
        <v>23</v>
      </c>
      <c r="B38" s="1" t="s">
        <v>23</v>
      </c>
      <c r="C38" s="1" t="s">
        <v>24</v>
      </c>
      <c r="D38" s="1" t="s">
        <v>24</v>
      </c>
      <c r="E38" s="1" t="s">
        <v>24</v>
      </c>
      <c r="F38" s="1" t="s">
        <v>20</v>
      </c>
      <c r="G38" s="1" t="s">
        <v>20</v>
      </c>
      <c r="H38" s="1" t="s">
        <v>36</v>
      </c>
      <c r="I38" s="1" t="s">
        <v>49</v>
      </c>
    </row>
    <row r="39" spans="1:9" x14ac:dyDescent="0.3">
      <c r="A39" s="1" t="s">
        <v>20</v>
      </c>
      <c r="B39" s="1" t="s">
        <v>20</v>
      </c>
      <c r="C39" s="1" t="s">
        <v>20</v>
      </c>
      <c r="D39" s="1" t="s">
        <v>20</v>
      </c>
      <c r="E39" s="1" t="s">
        <v>24</v>
      </c>
      <c r="F39" s="1" t="s">
        <v>20</v>
      </c>
      <c r="G39" s="1" t="s">
        <v>20</v>
      </c>
      <c r="H39" s="1" t="s">
        <v>20</v>
      </c>
      <c r="I39" s="1" t="s">
        <v>36</v>
      </c>
    </row>
    <row r="40" spans="1:9" x14ac:dyDescent="0.3">
      <c r="A40" s="1" t="s">
        <v>24</v>
      </c>
      <c r="B40" s="1" t="s">
        <v>23</v>
      </c>
      <c r="C40" s="1" t="s">
        <v>42</v>
      </c>
      <c r="D40" s="1" t="s">
        <v>24</v>
      </c>
      <c r="E40" s="1" t="s">
        <v>24</v>
      </c>
      <c r="F40" s="1" t="s">
        <v>23</v>
      </c>
      <c r="G40" s="1" t="s">
        <v>23</v>
      </c>
      <c r="H40" s="1" t="s">
        <v>49</v>
      </c>
      <c r="I40" s="1" t="s">
        <v>52</v>
      </c>
    </row>
    <row r="41" spans="1:9" x14ac:dyDescent="0.3">
      <c r="A41" s="1" t="s">
        <v>24</v>
      </c>
      <c r="B41" s="1" t="s">
        <v>23</v>
      </c>
      <c r="C41" s="1" t="s">
        <v>42</v>
      </c>
      <c r="D41" s="1" t="s">
        <v>23</v>
      </c>
      <c r="E41" s="1" t="s">
        <v>23</v>
      </c>
      <c r="F41" s="1" t="s">
        <v>20</v>
      </c>
      <c r="G41" s="1" t="s">
        <v>23</v>
      </c>
      <c r="H41" s="1" t="s">
        <v>20</v>
      </c>
      <c r="I41" s="1" t="s">
        <v>36</v>
      </c>
    </row>
    <row r="42" spans="1:9" x14ac:dyDescent="0.3">
      <c r="A42" s="1" t="s">
        <v>36</v>
      </c>
      <c r="B42" s="1" t="s">
        <v>42</v>
      </c>
      <c r="C42" s="1" t="s">
        <v>52</v>
      </c>
      <c r="D42" s="1" t="s">
        <v>20</v>
      </c>
      <c r="E42" s="1" t="s">
        <v>24</v>
      </c>
      <c r="F42" s="1" t="s">
        <v>20</v>
      </c>
      <c r="G42" s="1" t="s">
        <v>36</v>
      </c>
      <c r="H42" s="1" t="s">
        <v>20</v>
      </c>
      <c r="I42" s="1" t="s">
        <v>20</v>
      </c>
    </row>
    <row r="43" spans="1:9" x14ac:dyDescent="0.3">
      <c r="A43" s="1" t="s">
        <v>24</v>
      </c>
      <c r="B43" s="1" t="s">
        <v>23</v>
      </c>
      <c r="C43" s="1" t="s">
        <v>23</v>
      </c>
      <c r="D43" s="1" t="s">
        <v>42</v>
      </c>
      <c r="E43" s="1" t="s">
        <v>49</v>
      </c>
      <c r="F43" s="1" t="s">
        <v>36</v>
      </c>
      <c r="G43" s="1" t="s">
        <v>36</v>
      </c>
      <c r="H43" s="1" t="s">
        <v>36</v>
      </c>
      <c r="I43" s="1" t="s">
        <v>23</v>
      </c>
    </row>
    <row r="44" spans="1:9" x14ac:dyDescent="0.3">
      <c r="A44" s="1" t="s">
        <v>36</v>
      </c>
      <c r="B44" s="1" t="s">
        <v>36</v>
      </c>
      <c r="C44" s="1" t="s">
        <v>36</v>
      </c>
      <c r="D44" s="1" t="s">
        <v>36</v>
      </c>
      <c r="E44" s="1" t="s">
        <v>36</v>
      </c>
      <c r="F44" s="1" t="s">
        <v>36</v>
      </c>
      <c r="G44" s="1" t="s">
        <v>36</v>
      </c>
      <c r="H44" s="1" t="s">
        <v>36</v>
      </c>
      <c r="I44" s="1" t="s">
        <v>36</v>
      </c>
    </row>
    <row r="45" spans="1:9" x14ac:dyDescent="0.3">
      <c r="A45" s="1" t="s">
        <v>24</v>
      </c>
      <c r="B45" s="1" t="s">
        <v>42</v>
      </c>
      <c r="C45" s="1" t="s">
        <v>36</v>
      </c>
      <c r="D45" s="1" t="s">
        <v>20</v>
      </c>
      <c r="E45" s="1" t="s">
        <v>36</v>
      </c>
      <c r="F45" s="1" t="s">
        <v>36</v>
      </c>
      <c r="G45" s="1" t="s">
        <v>36</v>
      </c>
      <c r="H45" s="1" t="s">
        <v>20</v>
      </c>
      <c r="I45" s="1" t="s">
        <v>36</v>
      </c>
    </row>
    <row r="46" spans="1:9" x14ac:dyDescent="0.3">
      <c r="A46" s="1" t="s">
        <v>24</v>
      </c>
      <c r="B46" s="1" t="s">
        <v>23</v>
      </c>
      <c r="C46" s="1" t="s">
        <v>36</v>
      </c>
      <c r="D46" s="1" t="s">
        <v>42</v>
      </c>
      <c r="E46" s="1" t="s">
        <v>36</v>
      </c>
      <c r="F46" s="1" t="s">
        <v>20</v>
      </c>
      <c r="G46" s="1" t="s">
        <v>20</v>
      </c>
      <c r="H46" s="1" t="s">
        <v>52</v>
      </c>
      <c r="I46" s="1" t="s">
        <v>36</v>
      </c>
    </row>
    <row r="47" spans="1:9" x14ac:dyDescent="0.3">
      <c r="A47" s="1" t="s">
        <v>36</v>
      </c>
      <c r="B47" s="1" t="s">
        <v>23</v>
      </c>
      <c r="C47" s="1" t="s">
        <v>49</v>
      </c>
      <c r="D47" s="1" t="s">
        <v>42</v>
      </c>
      <c r="E47" s="1" t="s">
        <v>42</v>
      </c>
      <c r="F47" s="1" t="s">
        <v>42</v>
      </c>
      <c r="G47" s="1" t="s">
        <v>52</v>
      </c>
      <c r="H47" s="1" t="s">
        <v>20</v>
      </c>
      <c r="I47" s="1" t="s">
        <v>20</v>
      </c>
    </row>
    <row r="48" spans="1:9" x14ac:dyDescent="0.3">
      <c r="A48" s="1" t="s">
        <v>24</v>
      </c>
      <c r="B48" s="1" t="s">
        <v>23</v>
      </c>
      <c r="C48" s="1" t="s">
        <v>20</v>
      </c>
      <c r="D48" s="1" t="s">
        <v>20</v>
      </c>
      <c r="E48" s="1" t="s">
        <v>36</v>
      </c>
      <c r="F48" s="1" t="s">
        <v>20</v>
      </c>
      <c r="G48" s="1" t="s">
        <v>49</v>
      </c>
      <c r="H48" s="1" t="s">
        <v>20</v>
      </c>
      <c r="I48" s="1" t="s">
        <v>20</v>
      </c>
    </row>
    <row r="49" spans="1:10" x14ac:dyDescent="0.3">
      <c r="A49" s="1" t="s">
        <v>24</v>
      </c>
      <c r="B49" s="1" t="s">
        <v>49</v>
      </c>
      <c r="C49" s="1" t="s">
        <v>36</v>
      </c>
      <c r="D49" s="1" t="s">
        <v>42</v>
      </c>
      <c r="E49" s="1" t="s">
        <v>20</v>
      </c>
      <c r="F49" s="1" t="s">
        <v>52</v>
      </c>
      <c r="G49" s="1" t="s">
        <v>23</v>
      </c>
      <c r="H49" s="1" t="s">
        <v>36</v>
      </c>
      <c r="I49" s="1" t="s">
        <v>23</v>
      </c>
    </row>
    <row r="50" spans="1:10" x14ac:dyDescent="0.3">
      <c r="A50" s="1" t="s">
        <v>52</v>
      </c>
      <c r="B50" s="1" t="s">
        <v>36</v>
      </c>
      <c r="C50" s="1" t="s">
        <v>23</v>
      </c>
      <c r="D50" s="1" t="s">
        <v>42</v>
      </c>
      <c r="E50" s="1" t="s">
        <v>42</v>
      </c>
      <c r="F50" s="1" t="s">
        <v>42</v>
      </c>
      <c r="G50" s="1" t="s">
        <v>52</v>
      </c>
      <c r="H50" s="1" t="s">
        <v>20</v>
      </c>
      <c r="I50" s="1" t="s">
        <v>36</v>
      </c>
    </row>
    <row r="51" spans="1:10" x14ac:dyDescent="0.3">
      <c r="A51" s="1" t="s">
        <v>24</v>
      </c>
      <c r="B51" s="1" t="s">
        <v>49</v>
      </c>
      <c r="C51" s="1" t="s">
        <v>36</v>
      </c>
      <c r="D51" s="1" t="s">
        <v>42</v>
      </c>
      <c r="E51" s="1" t="s">
        <v>52</v>
      </c>
      <c r="F51" s="1" t="s">
        <v>52</v>
      </c>
      <c r="G51" s="1" t="s">
        <v>23</v>
      </c>
      <c r="H51" s="1" t="s">
        <v>52</v>
      </c>
      <c r="I51" s="1" t="s">
        <v>42</v>
      </c>
    </row>
    <row r="52" spans="1:10" x14ac:dyDescent="0.3">
      <c r="A52" s="1" t="s">
        <v>23</v>
      </c>
      <c r="B52" s="1" t="s">
        <v>36</v>
      </c>
      <c r="C52" s="1" t="s">
        <v>36</v>
      </c>
      <c r="D52" s="1" t="s">
        <v>52</v>
      </c>
      <c r="E52" s="1" t="s">
        <v>52</v>
      </c>
      <c r="F52" s="1" t="s">
        <v>52</v>
      </c>
      <c r="G52" s="1" t="s">
        <v>52</v>
      </c>
      <c r="H52" s="1" t="s">
        <v>52</v>
      </c>
      <c r="I52" s="1" t="s">
        <v>52</v>
      </c>
    </row>
    <row r="53" spans="1:10" x14ac:dyDescent="0.3">
      <c r="A53" s="1" t="s">
        <v>23</v>
      </c>
      <c r="B53" s="1" t="s">
        <v>20</v>
      </c>
      <c r="C53" s="1" t="s">
        <v>42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</row>
    <row r="54" spans="1:10" x14ac:dyDescent="0.3">
      <c r="A54" s="1" t="s">
        <v>24</v>
      </c>
      <c r="B54" s="1" t="s">
        <v>36</v>
      </c>
      <c r="C54" s="1" t="s">
        <v>42</v>
      </c>
      <c r="D54" s="1" t="s">
        <v>42</v>
      </c>
      <c r="E54" s="1" t="s">
        <v>23</v>
      </c>
      <c r="F54" s="1" t="s">
        <v>49</v>
      </c>
      <c r="G54" s="1" t="s">
        <v>36</v>
      </c>
      <c r="H54" s="1" t="s">
        <v>49</v>
      </c>
      <c r="I54" s="1" t="s">
        <v>20</v>
      </c>
    </row>
    <row r="55" spans="1:10" x14ac:dyDescent="0.3">
      <c r="A55" s="1" t="s">
        <v>42</v>
      </c>
      <c r="B55" s="1" t="s">
        <v>24</v>
      </c>
      <c r="C55" s="1" t="s">
        <v>23</v>
      </c>
      <c r="D55" s="1" t="s">
        <v>23</v>
      </c>
      <c r="E55" s="1" t="s">
        <v>49</v>
      </c>
      <c r="F55" s="1" t="s">
        <v>42</v>
      </c>
      <c r="G55" s="1" t="s">
        <v>20</v>
      </c>
      <c r="H55" s="1" t="s">
        <v>20</v>
      </c>
      <c r="I55" s="1" t="s">
        <v>49</v>
      </c>
    </row>
    <row r="56" spans="1:10" x14ac:dyDescent="0.3">
      <c r="A56" s="1" t="s">
        <v>24</v>
      </c>
      <c r="B56" s="1" t="s">
        <v>23</v>
      </c>
      <c r="C56" s="1" t="s">
        <v>42</v>
      </c>
      <c r="D56" s="1" t="s">
        <v>36</v>
      </c>
      <c r="E56" s="1" t="s">
        <v>20</v>
      </c>
      <c r="F56" s="1" t="s">
        <v>42</v>
      </c>
      <c r="G56" s="1" t="s">
        <v>52</v>
      </c>
      <c r="H56" s="1" t="s">
        <v>52</v>
      </c>
      <c r="I56" s="1" t="s">
        <v>36</v>
      </c>
    </row>
    <row r="57" spans="1:10" x14ac:dyDescent="0.3">
      <c r="A57" s="1" t="s">
        <v>24</v>
      </c>
      <c r="B57" s="1" t="s">
        <v>36</v>
      </c>
      <c r="C57" s="1" t="s">
        <v>42</v>
      </c>
      <c r="D57" s="1" t="s">
        <v>24</v>
      </c>
      <c r="E57" s="1" t="s">
        <v>24</v>
      </c>
      <c r="F57" s="1" t="s">
        <v>42</v>
      </c>
      <c r="G57" s="1" t="s">
        <v>23</v>
      </c>
      <c r="H57" s="1" t="s">
        <v>20</v>
      </c>
      <c r="I57" s="1" t="s">
        <v>24</v>
      </c>
    </row>
    <row r="58" spans="1:10" x14ac:dyDescent="0.3">
      <c r="A58" s="1" t="s">
        <v>24</v>
      </c>
      <c r="B58" s="1" t="s">
        <v>36</v>
      </c>
      <c r="C58" s="1" t="s">
        <v>36</v>
      </c>
      <c r="D58" s="1" t="s">
        <v>42</v>
      </c>
      <c r="E58" s="1" t="s">
        <v>42</v>
      </c>
      <c r="F58" s="1" t="s">
        <v>42</v>
      </c>
      <c r="G58" s="1" t="s">
        <v>20</v>
      </c>
      <c r="H58" s="1" t="s">
        <v>20</v>
      </c>
      <c r="I58" s="1" t="s">
        <v>20</v>
      </c>
    </row>
    <row r="59" spans="1:10" x14ac:dyDescent="0.3">
      <c r="A59" s="1" t="s">
        <v>52</v>
      </c>
      <c r="B59" s="1" t="s">
        <v>42</v>
      </c>
      <c r="C59" s="1" t="s">
        <v>23</v>
      </c>
      <c r="D59" s="1" t="s">
        <v>23</v>
      </c>
      <c r="E59" s="1" t="s">
        <v>20</v>
      </c>
      <c r="F59" s="1" t="s">
        <v>20</v>
      </c>
      <c r="G59" s="1" t="s">
        <v>42</v>
      </c>
      <c r="H59" s="1" t="s">
        <v>20</v>
      </c>
      <c r="I59" s="1" t="s">
        <v>24</v>
      </c>
    </row>
    <row r="60" spans="1:10" ht="15.65" thickBot="1" x14ac:dyDescent="0.35">
      <c r="A60" s="1" t="s">
        <v>52</v>
      </c>
      <c r="B60" s="1" t="s">
        <v>23</v>
      </c>
      <c r="C60" s="1" t="s">
        <v>42</v>
      </c>
      <c r="D60" s="1" t="s">
        <v>36</v>
      </c>
      <c r="E60" s="1" t="s">
        <v>36</v>
      </c>
      <c r="F60" s="1" t="s">
        <v>42</v>
      </c>
      <c r="G60" s="1" t="s">
        <v>23</v>
      </c>
      <c r="H60" s="1" t="s">
        <v>23</v>
      </c>
      <c r="I60" s="1" t="s">
        <v>36</v>
      </c>
    </row>
    <row r="61" spans="1:10" x14ac:dyDescent="0.3">
      <c r="A61" s="22">
        <f t="shared" ref="A61:A66" si="0">COUNTIF(A$1:A$60,$J61)</f>
        <v>24</v>
      </c>
      <c r="B61" s="23">
        <f t="shared" ref="B61:I66" si="1">COUNTIF(B$1:B$60,$J61)</f>
        <v>4</v>
      </c>
      <c r="C61" s="23">
        <f t="shared" si="1"/>
        <v>6</v>
      </c>
      <c r="D61" s="23">
        <f t="shared" si="1"/>
        <v>5</v>
      </c>
      <c r="E61" s="23">
        <f t="shared" si="1"/>
        <v>6</v>
      </c>
      <c r="F61" s="23">
        <f t="shared" si="1"/>
        <v>1</v>
      </c>
      <c r="G61" s="23">
        <f t="shared" si="1"/>
        <v>1</v>
      </c>
      <c r="H61" s="23">
        <f t="shared" si="1"/>
        <v>0</v>
      </c>
      <c r="I61" s="23">
        <f t="shared" si="1"/>
        <v>3</v>
      </c>
      <c r="J61" s="24" t="s">
        <v>24</v>
      </c>
    </row>
    <row r="62" spans="1:10" x14ac:dyDescent="0.3">
      <c r="A62" s="25">
        <f t="shared" si="0"/>
        <v>8</v>
      </c>
      <c r="B62" s="26">
        <f t="shared" si="1"/>
        <v>14</v>
      </c>
      <c r="C62" s="27">
        <f t="shared" si="1"/>
        <v>18</v>
      </c>
      <c r="D62" s="26">
        <f t="shared" si="1"/>
        <v>7</v>
      </c>
      <c r="E62" s="28">
        <f t="shared" si="1"/>
        <v>10</v>
      </c>
      <c r="F62" s="26">
        <f t="shared" si="1"/>
        <v>9</v>
      </c>
      <c r="G62" s="28">
        <f t="shared" si="1"/>
        <v>10</v>
      </c>
      <c r="H62" s="28">
        <f t="shared" si="1"/>
        <v>10</v>
      </c>
      <c r="I62" s="28">
        <f t="shared" si="1"/>
        <v>16</v>
      </c>
      <c r="J62" s="29" t="s">
        <v>36</v>
      </c>
    </row>
    <row r="63" spans="1:10" x14ac:dyDescent="0.3">
      <c r="A63" s="25">
        <f t="shared" si="0"/>
        <v>7</v>
      </c>
      <c r="B63" s="26">
        <f t="shared" si="1"/>
        <v>8</v>
      </c>
      <c r="C63" s="26">
        <f t="shared" si="1"/>
        <v>11</v>
      </c>
      <c r="D63" s="27">
        <f t="shared" si="1"/>
        <v>16</v>
      </c>
      <c r="E63" s="26">
        <f t="shared" si="1"/>
        <v>9</v>
      </c>
      <c r="F63" s="27">
        <f t="shared" si="1"/>
        <v>16</v>
      </c>
      <c r="G63" s="26">
        <f t="shared" si="1"/>
        <v>3</v>
      </c>
      <c r="H63" s="26">
        <f t="shared" si="1"/>
        <v>3</v>
      </c>
      <c r="I63" s="26">
        <f t="shared" si="1"/>
        <v>6</v>
      </c>
      <c r="J63" s="29" t="s">
        <v>42</v>
      </c>
    </row>
    <row r="64" spans="1:10" x14ac:dyDescent="0.3">
      <c r="A64" s="25">
        <f t="shared" si="0"/>
        <v>9</v>
      </c>
      <c r="B64" s="27">
        <f t="shared" si="1"/>
        <v>19</v>
      </c>
      <c r="C64" s="26">
        <f t="shared" si="1"/>
        <v>11</v>
      </c>
      <c r="D64" s="26">
        <f t="shared" si="1"/>
        <v>12</v>
      </c>
      <c r="E64" s="26">
        <f t="shared" si="1"/>
        <v>7</v>
      </c>
      <c r="F64" s="26">
        <f t="shared" si="1"/>
        <v>5</v>
      </c>
      <c r="G64" s="28">
        <f t="shared" si="1"/>
        <v>10</v>
      </c>
      <c r="H64" s="26">
        <f t="shared" si="1"/>
        <v>6</v>
      </c>
      <c r="I64" s="26">
        <f t="shared" si="1"/>
        <v>5</v>
      </c>
      <c r="J64" s="29" t="s">
        <v>23</v>
      </c>
    </row>
    <row r="65" spans="1:12" x14ac:dyDescent="0.3">
      <c r="A65" s="25">
        <f t="shared" si="0"/>
        <v>7</v>
      </c>
      <c r="B65" s="26">
        <f t="shared" si="1"/>
        <v>1</v>
      </c>
      <c r="C65" s="26">
        <f t="shared" si="1"/>
        <v>3</v>
      </c>
      <c r="D65" s="26">
        <f t="shared" si="1"/>
        <v>5</v>
      </c>
      <c r="E65" s="26">
        <f t="shared" si="1"/>
        <v>7</v>
      </c>
      <c r="F65" s="26">
        <f t="shared" si="1"/>
        <v>6</v>
      </c>
      <c r="G65" s="26">
        <f t="shared" si="1"/>
        <v>7</v>
      </c>
      <c r="H65" s="26">
        <f t="shared" si="1"/>
        <v>8</v>
      </c>
      <c r="I65" s="26">
        <f t="shared" si="1"/>
        <v>2</v>
      </c>
      <c r="J65" s="29" t="s">
        <v>52</v>
      </c>
    </row>
    <row r="66" spans="1:12" ht="15.65" thickBot="1" x14ac:dyDescent="0.35">
      <c r="A66" s="30">
        <f t="shared" si="0"/>
        <v>0</v>
      </c>
      <c r="B66" s="31">
        <f t="shared" si="1"/>
        <v>5</v>
      </c>
      <c r="C66" s="31">
        <f t="shared" si="1"/>
        <v>3</v>
      </c>
      <c r="D66" s="31">
        <f t="shared" si="1"/>
        <v>2</v>
      </c>
      <c r="E66" s="31">
        <f t="shared" si="1"/>
        <v>4</v>
      </c>
      <c r="F66" s="31">
        <f t="shared" si="1"/>
        <v>5</v>
      </c>
      <c r="G66" s="31">
        <f t="shared" si="1"/>
        <v>6</v>
      </c>
      <c r="H66" s="31">
        <f t="shared" si="1"/>
        <v>5</v>
      </c>
      <c r="I66" s="31">
        <f t="shared" si="1"/>
        <v>7</v>
      </c>
      <c r="J66" s="32" t="s">
        <v>49</v>
      </c>
    </row>
    <row r="68" spans="1:12" x14ac:dyDescent="0.3">
      <c r="K68" t="s">
        <v>188</v>
      </c>
      <c r="L68" t="s">
        <v>189</v>
      </c>
    </row>
    <row r="69" spans="1:12" x14ac:dyDescent="0.3">
      <c r="K69" t="s">
        <v>9</v>
      </c>
      <c r="L69" t="s">
        <v>23</v>
      </c>
    </row>
    <row r="70" spans="1:12" x14ac:dyDescent="0.3">
      <c r="K70" t="s">
        <v>10</v>
      </c>
      <c r="L70" t="s">
        <v>36</v>
      </c>
    </row>
    <row r="71" spans="1:12" x14ac:dyDescent="0.3">
      <c r="K71" t="s">
        <v>190</v>
      </c>
      <c r="L71" t="s">
        <v>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tabSelected="1" topLeftCell="G1" zoomScale="90" zoomScaleNormal="90" workbookViewId="0">
      <selection activeCell="O47" sqref="O47"/>
    </sheetView>
  </sheetViews>
  <sheetFormatPr defaultRowHeight="15.05" x14ac:dyDescent="0.3"/>
  <cols>
    <col min="1" max="1" width="8.88671875" style="10"/>
    <col min="3" max="4" width="8.88671875" style="10"/>
    <col min="5" max="10" width="8.88671875" style="1"/>
    <col min="11" max="11" width="8.88671875" style="1" customWidth="1"/>
    <col min="12" max="12" width="8.88671875" style="1"/>
    <col min="13" max="21" width="8.88671875" style="10"/>
    <col min="22" max="22" width="17.44140625" style="10" bestFit="1" customWidth="1"/>
    <col min="23" max="23" width="14.44140625" style="10" bestFit="1" customWidth="1"/>
    <col min="24" max="16384" width="8.88671875" style="10"/>
  </cols>
  <sheetData>
    <row r="1" spans="1:24" x14ac:dyDescent="0.3">
      <c r="A1" s="1" t="s">
        <v>7</v>
      </c>
      <c r="E1" s="3" t="s">
        <v>1</v>
      </c>
      <c r="F1" s="3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/>
      <c r="M1" s="1" t="s">
        <v>7</v>
      </c>
    </row>
    <row r="2" spans="1:24" x14ac:dyDescent="0.3">
      <c r="A2" s="1">
        <v>1136</v>
      </c>
      <c r="E2" s="13">
        <v>2</v>
      </c>
      <c r="F2" s="13">
        <f>E2*E2*E2</f>
        <v>8</v>
      </c>
      <c r="G2" s="13">
        <v>2</v>
      </c>
      <c r="H2" s="13">
        <v>2</v>
      </c>
      <c r="I2" s="13">
        <v>2</v>
      </c>
      <c r="J2" s="13">
        <v>0</v>
      </c>
      <c r="K2" s="13">
        <v>0</v>
      </c>
      <c r="L2" s="13">
        <f>K2*K2*K2</f>
        <v>0</v>
      </c>
      <c r="M2" s="13">
        <v>519</v>
      </c>
    </row>
    <row r="3" spans="1:24" x14ac:dyDescent="0.3">
      <c r="A3" s="1">
        <v>1781</v>
      </c>
      <c r="E3" s="13">
        <v>2</v>
      </c>
      <c r="F3" s="13">
        <f t="shared" ref="F3:F61" si="0">E3*E3*E3</f>
        <v>8</v>
      </c>
      <c r="G3" s="13">
        <v>2.25</v>
      </c>
      <c r="H3" s="13">
        <v>2.2000000000000002</v>
      </c>
      <c r="I3" s="13">
        <v>2.2000000000000002</v>
      </c>
      <c r="J3" s="13">
        <v>2.3333333333333335</v>
      </c>
      <c r="K3" s="13">
        <v>2.25</v>
      </c>
      <c r="L3" s="13">
        <f t="shared" ref="L3:L61" si="1">K3*K3*K3</f>
        <v>11.390625</v>
      </c>
      <c r="M3" s="13">
        <v>524</v>
      </c>
    </row>
    <row r="4" spans="1:24" x14ac:dyDescent="0.3">
      <c r="A4" s="1">
        <v>866</v>
      </c>
      <c r="E4" s="13">
        <v>2.75</v>
      </c>
      <c r="F4" s="13">
        <f t="shared" si="0"/>
        <v>20.796875</v>
      </c>
      <c r="G4" s="13">
        <v>5</v>
      </c>
      <c r="H4" s="13">
        <v>3</v>
      </c>
      <c r="I4" s="13">
        <v>3</v>
      </c>
      <c r="J4" s="13">
        <v>4</v>
      </c>
      <c r="K4" s="13">
        <v>4</v>
      </c>
      <c r="L4" s="13">
        <f t="shared" si="1"/>
        <v>64</v>
      </c>
      <c r="M4" s="13">
        <v>708</v>
      </c>
    </row>
    <row r="5" spans="1:24" x14ac:dyDescent="0.3">
      <c r="A5" s="1">
        <v>1511</v>
      </c>
      <c r="E5" s="13">
        <v>3.5</v>
      </c>
      <c r="F5" s="13">
        <f t="shared" si="0"/>
        <v>42.875</v>
      </c>
      <c r="G5" s="13">
        <v>5</v>
      </c>
      <c r="H5" s="13">
        <v>3</v>
      </c>
      <c r="I5" s="13">
        <v>1.8</v>
      </c>
      <c r="J5" s="13">
        <v>2.6666666666666665</v>
      </c>
      <c r="K5" s="13">
        <v>2.75</v>
      </c>
      <c r="L5" s="13">
        <f t="shared" si="1"/>
        <v>20.796875</v>
      </c>
      <c r="M5" s="13">
        <v>711</v>
      </c>
    </row>
    <row r="6" spans="1:24" x14ac:dyDescent="0.3">
      <c r="A6" s="1">
        <v>711</v>
      </c>
      <c r="E6" s="13">
        <v>3.25</v>
      </c>
      <c r="F6" s="13">
        <f t="shared" si="0"/>
        <v>34.328125</v>
      </c>
      <c r="G6" s="13">
        <v>4.75</v>
      </c>
      <c r="H6" s="13">
        <v>4.4000000000000004</v>
      </c>
      <c r="I6" s="13">
        <v>2.8</v>
      </c>
      <c r="J6" s="13">
        <v>4</v>
      </c>
      <c r="K6" s="13">
        <v>3.25</v>
      </c>
      <c r="L6" s="13">
        <f t="shared" si="1"/>
        <v>34.328125</v>
      </c>
      <c r="M6" s="13">
        <v>750</v>
      </c>
    </row>
    <row r="7" spans="1:24" x14ac:dyDescent="0.3">
      <c r="A7" s="11">
        <v>1930.6440677966102</v>
      </c>
      <c r="E7" s="13">
        <v>3.25</v>
      </c>
      <c r="F7" s="13">
        <f t="shared" si="0"/>
        <v>34.328125</v>
      </c>
      <c r="G7" s="13">
        <v>3.75</v>
      </c>
      <c r="H7" s="13">
        <v>3.4</v>
      </c>
      <c r="I7" s="13">
        <v>1.8</v>
      </c>
      <c r="J7" s="13">
        <v>2.6666666666666665</v>
      </c>
      <c r="K7" s="13">
        <v>2.5</v>
      </c>
      <c r="L7" s="13">
        <f t="shared" si="1"/>
        <v>15.625</v>
      </c>
      <c r="M7" s="13">
        <v>768</v>
      </c>
    </row>
    <row r="8" spans="1:24" x14ac:dyDescent="0.3">
      <c r="A8" s="1">
        <v>2478</v>
      </c>
      <c r="E8" s="13">
        <v>4.25</v>
      </c>
      <c r="F8" s="13">
        <f t="shared" si="0"/>
        <v>76.765625</v>
      </c>
      <c r="G8" s="13">
        <v>4.75</v>
      </c>
      <c r="H8" s="13">
        <v>4.4000000000000004</v>
      </c>
      <c r="I8" s="13">
        <v>3.8</v>
      </c>
      <c r="J8" s="13">
        <v>4.666666666666667</v>
      </c>
      <c r="K8" s="13">
        <v>4.25</v>
      </c>
      <c r="L8" s="13">
        <f t="shared" si="1"/>
        <v>76.765625</v>
      </c>
      <c r="M8" s="13">
        <v>810</v>
      </c>
      <c r="U8"/>
      <c r="V8" t="s">
        <v>5</v>
      </c>
      <c r="W8" t="s">
        <v>6</v>
      </c>
      <c r="X8" t="s">
        <v>7</v>
      </c>
    </row>
    <row r="9" spans="1:24" x14ac:dyDescent="0.3">
      <c r="A9" s="1">
        <v>2007</v>
      </c>
      <c r="E9" s="13">
        <v>4.25</v>
      </c>
      <c r="F9" s="13">
        <f t="shared" si="0"/>
        <v>76.765625</v>
      </c>
      <c r="G9" s="13">
        <v>4.75</v>
      </c>
      <c r="H9" s="13">
        <v>4.8</v>
      </c>
      <c r="I9" s="13">
        <v>3.6</v>
      </c>
      <c r="J9" s="13">
        <v>4.666666666666667</v>
      </c>
      <c r="K9" s="13">
        <v>3.75</v>
      </c>
      <c r="L9" s="13">
        <f t="shared" si="1"/>
        <v>52.734375</v>
      </c>
      <c r="M9" s="13">
        <v>866</v>
      </c>
      <c r="U9" t="s">
        <v>5</v>
      </c>
      <c r="V9">
        <v>1</v>
      </c>
      <c r="W9"/>
      <c r="X9"/>
    </row>
    <row r="10" spans="1:24" x14ac:dyDescent="0.3">
      <c r="A10" s="1">
        <v>1879</v>
      </c>
      <c r="E10" s="13">
        <v>3.5</v>
      </c>
      <c r="F10" s="13">
        <f t="shared" si="0"/>
        <v>42.875</v>
      </c>
      <c r="G10" s="13">
        <v>3</v>
      </c>
      <c r="H10" s="13">
        <v>3</v>
      </c>
      <c r="I10" s="13">
        <v>3</v>
      </c>
      <c r="J10" s="13">
        <v>3</v>
      </c>
      <c r="K10" s="13">
        <v>3</v>
      </c>
      <c r="L10" s="13">
        <f t="shared" si="1"/>
        <v>27</v>
      </c>
      <c r="M10" s="13">
        <v>927</v>
      </c>
      <c r="U10" t="s">
        <v>6</v>
      </c>
      <c r="V10">
        <v>0.66897855613077017</v>
      </c>
      <c r="W10">
        <v>1</v>
      </c>
      <c r="X10"/>
    </row>
    <row r="11" spans="1:24" x14ac:dyDescent="0.3">
      <c r="A11" s="1">
        <v>1040</v>
      </c>
      <c r="E11" s="13">
        <v>4.5</v>
      </c>
      <c r="F11" s="13">
        <f t="shared" si="0"/>
        <v>91.125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f t="shared" si="1"/>
        <v>125</v>
      </c>
      <c r="M11" s="13">
        <v>1002</v>
      </c>
      <c r="U11" t="s">
        <v>7</v>
      </c>
      <c r="V11">
        <v>0.33032152685277583</v>
      </c>
      <c r="W11">
        <v>0.1223851529069135</v>
      </c>
      <c r="X11">
        <v>1</v>
      </c>
    </row>
    <row r="12" spans="1:24" x14ac:dyDescent="0.3">
      <c r="A12" s="7">
        <v>1705.5073254811837</v>
      </c>
      <c r="E12" s="13">
        <v>3</v>
      </c>
      <c r="F12" s="13">
        <f t="shared" si="0"/>
        <v>27</v>
      </c>
      <c r="G12" s="13">
        <v>4.75</v>
      </c>
      <c r="H12" s="13">
        <v>4.2</v>
      </c>
      <c r="I12" s="13">
        <v>4</v>
      </c>
      <c r="J12" s="13">
        <v>3</v>
      </c>
      <c r="K12" s="13">
        <v>3.5</v>
      </c>
      <c r="L12" s="13">
        <f t="shared" si="1"/>
        <v>42.875</v>
      </c>
      <c r="M12" s="13">
        <v>1009</v>
      </c>
    </row>
    <row r="13" spans="1:24" x14ac:dyDescent="0.3">
      <c r="A13" s="1">
        <v>2370</v>
      </c>
      <c r="E13" s="13">
        <v>3.25</v>
      </c>
      <c r="F13" s="13">
        <f t="shared" si="0"/>
        <v>34.328125</v>
      </c>
      <c r="G13" s="13">
        <v>3.5</v>
      </c>
      <c r="H13" s="13">
        <v>2.8</v>
      </c>
      <c r="I13" s="13">
        <v>3.4</v>
      </c>
      <c r="J13" s="13">
        <v>4</v>
      </c>
      <c r="K13" s="13">
        <v>2.5</v>
      </c>
      <c r="L13" s="13">
        <f t="shared" si="1"/>
        <v>15.625</v>
      </c>
      <c r="M13" s="13">
        <v>1027</v>
      </c>
    </row>
    <row r="14" spans="1:24" ht="15.65" thickBot="1" x14ac:dyDescent="0.35">
      <c r="A14" s="7">
        <v>1705.5073254811837</v>
      </c>
      <c r="E14" s="13">
        <v>4.25</v>
      </c>
      <c r="F14" s="13">
        <f t="shared" si="0"/>
        <v>76.765625</v>
      </c>
      <c r="G14" s="13">
        <v>4.75</v>
      </c>
      <c r="H14" s="13">
        <v>4.4000000000000004</v>
      </c>
      <c r="I14" s="13">
        <v>3.6</v>
      </c>
      <c r="J14" s="13">
        <v>3</v>
      </c>
      <c r="K14" s="13">
        <v>3</v>
      </c>
      <c r="L14" s="13">
        <f t="shared" si="1"/>
        <v>27</v>
      </c>
      <c r="M14" s="13">
        <v>1040</v>
      </c>
    </row>
    <row r="15" spans="1:24" x14ac:dyDescent="0.3">
      <c r="A15" s="1">
        <v>524</v>
      </c>
      <c r="E15" s="13">
        <v>4.25</v>
      </c>
      <c r="F15" s="13">
        <f t="shared" si="0"/>
        <v>76.765625</v>
      </c>
      <c r="G15" s="13">
        <v>4.75</v>
      </c>
      <c r="H15" s="13">
        <v>4.8</v>
      </c>
      <c r="I15" s="13">
        <v>4.5999999999999996</v>
      </c>
      <c r="J15" s="13">
        <v>4.666666666666667</v>
      </c>
      <c r="K15" s="13">
        <v>4</v>
      </c>
      <c r="L15" s="13">
        <f t="shared" si="1"/>
        <v>64</v>
      </c>
      <c r="M15" s="13">
        <v>1064</v>
      </c>
      <c r="U15" s="12"/>
      <c r="V15" s="12" t="s">
        <v>5</v>
      </c>
      <c r="W15" s="12" t="s">
        <v>6</v>
      </c>
      <c r="X15" s="12" t="s">
        <v>7</v>
      </c>
    </row>
    <row r="16" spans="1:24" x14ac:dyDescent="0.3">
      <c r="A16" s="1">
        <v>2085</v>
      </c>
      <c r="E16" s="13">
        <v>3.75</v>
      </c>
      <c r="F16" s="13">
        <f t="shared" si="0"/>
        <v>52.734375</v>
      </c>
      <c r="G16" s="13">
        <v>4.5</v>
      </c>
      <c r="H16" s="13">
        <v>3.8</v>
      </c>
      <c r="I16" s="13">
        <v>3.8</v>
      </c>
      <c r="J16" s="13">
        <v>4</v>
      </c>
      <c r="K16" s="13">
        <v>3.25</v>
      </c>
      <c r="L16" s="13">
        <f t="shared" si="1"/>
        <v>34.328125</v>
      </c>
      <c r="M16" s="13">
        <v>1097</v>
      </c>
      <c r="U16" s="7" t="s">
        <v>5</v>
      </c>
      <c r="V16" s="7">
        <v>1</v>
      </c>
      <c r="W16" s="7"/>
      <c r="X16" s="7"/>
    </row>
    <row r="17" spans="1:28" x14ac:dyDescent="0.3">
      <c r="A17" s="1">
        <v>1476</v>
      </c>
      <c r="E17" s="13">
        <v>4</v>
      </c>
      <c r="F17" s="13">
        <f t="shared" si="0"/>
        <v>64</v>
      </c>
      <c r="G17" s="13">
        <v>4.75</v>
      </c>
      <c r="H17" s="13">
        <v>4.5999999999999996</v>
      </c>
      <c r="I17" s="13">
        <v>3.8</v>
      </c>
      <c r="J17" s="13">
        <v>4</v>
      </c>
      <c r="K17" s="13">
        <v>4.25</v>
      </c>
      <c r="L17" s="13">
        <f t="shared" si="1"/>
        <v>76.765625</v>
      </c>
      <c r="M17" s="13">
        <v>1098</v>
      </c>
      <c r="U17" s="7" t="s">
        <v>6</v>
      </c>
      <c r="V17" s="7">
        <v>0.66897855613077017</v>
      </c>
      <c r="W17" s="7">
        <v>1</v>
      </c>
      <c r="X17" s="7"/>
    </row>
    <row r="18" spans="1:28" ht="15.65" thickBot="1" x14ac:dyDescent="0.35">
      <c r="A18" s="1">
        <v>768</v>
      </c>
      <c r="E18" s="13">
        <v>3</v>
      </c>
      <c r="F18" s="13">
        <f t="shared" si="0"/>
        <v>27</v>
      </c>
      <c r="G18" s="13">
        <v>3.5</v>
      </c>
      <c r="H18" s="13">
        <v>3.8</v>
      </c>
      <c r="I18" s="13">
        <v>3.2</v>
      </c>
      <c r="J18" s="13">
        <v>4.333333333333333</v>
      </c>
      <c r="K18" s="13">
        <v>3.5</v>
      </c>
      <c r="L18" s="13">
        <f t="shared" si="1"/>
        <v>42.875</v>
      </c>
      <c r="M18" s="13">
        <v>1100</v>
      </c>
      <c r="U18" s="8" t="s">
        <v>7</v>
      </c>
      <c r="V18" s="8">
        <v>0.33032152685277583</v>
      </c>
      <c r="W18" s="8">
        <v>0.1223851529069135</v>
      </c>
      <c r="X18" s="8">
        <v>1</v>
      </c>
    </row>
    <row r="19" spans="1:28" x14ac:dyDescent="0.3">
      <c r="A19" s="1">
        <v>1106</v>
      </c>
      <c r="E19" s="13">
        <v>2.5</v>
      </c>
      <c r="F19" s="13">
        <f t="shared" si="0"/>
        <v>15.625</v>
      </c>
      <c r="G19" s="13">
        <v>3</v>
      </c>
      <c r="H19" s="13">
        <v>3.2</v>
      </c>
      <c r="I19" s="13">
        <v>3</v>
      </c>
      <c r="J19" s="13">
        <v>3.6666666666666665</v>
      </c>
      <c r="K19" s="13">
        <v>3.25</v>
      </c>
      <c r="L19" s="13">
        <f t="shared" si="1"/>
        <v>34.328125</v>
      </c>
      <c r="M19" s="13">
        <v>1106</v>
      </c>
    </row>
    <row r="20" spans="1:28" x14ac:dyDescent="0.3">
      <c r="A20" s="7">
        <v>1705.5073254811837</v>
      </c>
      <c r="E20" s="13">
        <v>3.25</v>
      </c>
      <c r="F20" s="13">
        <f t="shared" si="0"/>
        <v>34.328125</v>
      </c>
      <c r="G20" s="13">
        <v>4.75</v>
      </c>
      <c r="H20" s="13">
        <v>4</v>
      </c>
      <c r="I20" s="13">
        <v>4</v>
      </c>
      <c r="J20" s="13">
        <v>3.3333333333333335</v>
      </c>
      <c r="K20" s="13">
        <v>3.25</v>
      </c>
      <c r="L20" s="13">
        <f t="shared" si="1"/>
        <v>34.328125</v>
      </c>
      <c r="M20" s="13">
        <v>1131</v>
      </c>
    </row>
    <row r="21" spans="1:28" ht="15.65" thickBot="1" x14ac:dyDescent="0.35">
      <c r="A21" s="1">
        <v>2504</v>
      </c>
      <c r="E21" s="13">
        <v>4</v>
      </c>
      <c r="F21" s="13">
        <f t="shared" si="0"/>
        <v>64</v>
      </c>
      <c r="G21" s="13">
        <v>5</v>
      </c>
      <c r="H21" s="13">
        <v>4.2</v>
      </c>
      <c r="I21" s="13">
        <v>4.2</v>
      </c>
      <c r="J21" s="13">
        <v>3.3333333333333335</v>
      </c>
      <c r="K21" s="13">
        <v>3.25</v>
      </c>
      <c r="L21" s="13">
        <f t="shared" si="1"/>
        <v>34.328125</v>
      </c>
      <c r="M21" s="13">
        <v>1136</v>
      </c>
    </row>
    <row r="22" spans="1:28" x14ac:dyDescent="0.3">
      <c r="A22" s="1">
        <v>1100</v>
      </c>
      <c r="E22" s="13">
        <v>3</v>
      </c>
      <c r="F22" s="13">
        <f t="shared" si="0"/>
        <v>27</v>
      </c>
      <c r="G22" s="13">
        <v>5</v>
      </c>
      <c r="H22" s="13">
        <v>3.8</v>
      </c>
      <c r="I22" s="13">
        <v>2.2000000000000002</v>
      </c>
      <c r="J22" s="13">
        <v>3.6666666666666665</v>
      </c>
      <c r="K22" s="13">
        <v>1.5</v>
      </c>
      <c r="L22" s="13">
        <f t="shared" si="1"/>
        <v>3.375</v>
      </c>
      <c r="M22" s="13">
        <v>1152</v>
      </c>
      <c r="U22" s="12"/>
      <c r="V22" s="12" t="s">
        <v>1</v>
      </c>
      <c r="W22" s="12" t="s">
        <v>2</v>
      </c>
      <c r="X22" s="12" t="s">
        <v>3</v>
      </c>
      <c r="Y22" s="12" t="s">
        <v>4</v>
      </c>
      <c r="Z22" s="12" t="s">
        <v>5</v>
      </c>
      <c r="AA22" s="12" t="s">
        <v>6</v>
      </c>
      <c r="AB22" s="12" t="s">
        <v>7</v>
      </c>
    </row>
    <row r="23" spans="1:28" x14ac:dyDescent="0.3">
      <c r="A23" s="1">
        <v>1097</v>
      </c>
      <c r="E23" s="13">
        <v>2.25</v>
      </c>
      <c r="F23" s="13">
        <f t="shared" si="0"/>
        <v>11.390625</v>
      </c>
      <c r="G23" s="13">
        <v>2</v>
      </c>
      <c r="H23" s="13">
        <v>4</v>
      </c>
      <c r="I23" s="13">
        <v>3.6</v>
      </c>
      <c r="J23" s="13">
        <v>3</v>
      </c>
      <c r="K23" s="13">
        <v>3</v>
      </c>
      <c r="L23" s="13">
        <f t="shared" si="1"/>
        <v>27</v>
      </c>
      <c r="M23" s="13">
        <v>1232</v>
      </c>
      <c r="U23" s="7" t="s">
        <v>1</v>
      </c>
      <c r="V23" s="7">
        <v>1</v>
      </c>
      <c r="W23" s="7"/>
      <c r="X23" s="7"/>
      <c r="Y23" s="7"/>
      <c r="Z23" s="7"/>
      <c r="AA23" s="7"/>
      <c r="AB23" s="7"/>
    </row>
    <row r="24" spans="1:28" x14ac:dyDescent="0.3">
      <c r="A24" s="1">
        <v>708</v>
      </c>
      <c r="E24" s="13">
        <v>4</v>
      </c>
      <c r="F24" s="13">
        <f t="shared" si="0"/>
        <v>64</v>
      </c>
      <c r="G24" s="13">
        <v>4.5</v>
      </c>
      <c r="H24" s="13">
        <v>4.4000000000000004</v>
      </c>
      <c r="I24" s="13">
        <v>2.6</v>
      </c>
      <c r="J24" s="13">
        <v>3.6666666666666665</v>
      </c>
      <c r="K24" s="13">
        <v>2</v>
      </c>
      <c r="L24" s="13">
        <f t="shared" si="1"/>
        <v>8</v>
      </c>
      <c r="M24" s="13">
        <v>1315</v>
      </c>
      <c r="U24" s="7" t="s">
        <v>2</v>
      </c>
      <c r="V24" s="7">
        <v>0.60691052917012667</v>
      </c>
      <c r="W24" s="7">
        <v>1</v>
      </c>
      <c r="X24" s="7"/>
      <c r="Y24" s="7"/>
      <c r="Z24" s="7"/>
      <c r="AA24" s="7"/>
      <c r="AB24" s="7"/>
    </row>
    <row r="25" spans="1:28" x14ac:dyDescent="0.3">
      <c r="A25" s="1">
        <v>810</v>
      </c>
      <c r="E25" s="13">
        <v>3.75</v>
      </c>
      <c r="F25" s="13">
        <f t="shared" si="0"/>
        <v>52.734375</v>
      </c>
      <c r="G25" s="13">
        <v>4.5</v>
      </c>
      <c r="H25" s="13">
        <v>4.4000000000000004</v>
      </c>
      <c r="I25" s="13">
        <v>3.2</v>
      </c>
      <c r="J25" s="13">
        <v>4.666666666666667</v>
      </c>
      <c r="K25" s="13">
        <v>2.75</v>
      </c>
      <c r="L25" s="13">
        <f t="shared" si="1"/>
        <v>20.796875</v>
      </c>
      <c r="M25" s="13">
        <v>1425</v>
      </c>
      <c r="U25" s="7" t="s">
        <v>3</v>
      </c>
      <c r="V25" s="7">
        <v>0.63471939135217881</v>
      </c>
      <c r="W25" s="7">
        <v>0.60983536539149619</v>
      </c>
      <c r="X25" s="7">
        <v>1</v>
      </c>
      <c r="Y25" s="7"/>
      <c r="Z25" s="7"/>
      <c r="AA25" s="7"/>
      <c r="AB25" s="7"/>
    </row>
    <row r="26" spans="1:28" x14ac:dyDescent="0.3">
      <c r="A26" s="7">
        <v>1705.5073254811837</v>
      </c>
      <c r="E26" s="13">
        <v>2.75</v>
      </c>
      <c r="F26" s="13">
        <f t="shared" si="0"/>
        <v>20.796875</v>
      </c>
      <c r="G26" s="13">
        <v>4</v>
      </c>
      <c r="H26" s="13">
        <v>4</v>
      </c>
      <c r="I26" s="13">
        <v>3.4</v>
      </c>
      <c r="J26" s="13">
        <v>3.3333333333333335</v>
      </c>
      <c r="K26" s="13">
        <v>3.25</v>
      </c>
      <c r="L26" s="13">
        <f t="shared" si="1"/>
        <v>34.328125</v>
      </c>
      <c r="M26" s="13">
        <v>1476</v>
      </c>
      <c r="U26" s="7" t="s">
        <v>4</v>
      </c>
      <c r="V26" s="7">
        <v>0.5466893172389462</v>
      </c>
      <c r="W26" s="7">
        <v>0.32723826726515154</v>
      </c>
      <c r="X26" s="7">
        <v>0.62195122423841753</v>
      </c>
      <c r="Y26" s="7">
        <v>1</v>
      </c>
      <c r="Z26" s="7"/>
      <c r="AA26" s="7"/>
      <c r="AB26" s="7"/>
    </row>
    <row r="27" spans="1:28" x14ac:dyDescent="0.3">
      <c r="A27" s="1">
        <v>1501</v>
      </c>
      <c r="E27" s="13">
        <v>3</v>
      </c>
      <c r="F27" s="13">
        <f t="shared" si="0"/>
        <v>27</v>
      </c>
      <c r="G27" s="13">
        <v>4.25</v>
      </c>
      <c r="H27" s="13">
        <v>3.6</v>
      </c>
      <c r="I27" s="13">
        <v>3.4</v>
      </c>
      <c r="J27" s="13">
        <v>3.6666666666666665</v>
      </c>
      <c r="K27" s="13">
        <v>3.25</v>
      </c>
      <c r="L27" s="13">
        <f t="shared" si="1"/>
        <v>34.328125</v>
      </c>
      <c r="M27" s="13">
        <v>1500</v>
      </c>
      <c r="U27" s="7" t="s">
        <v>5</v>
      </c>
      <c r="V27" s="7">
        <v>0.55058058076917371</v>
      </c>
      <c r="W27" s="7">
        <v>0.48652283185954043</v>
      </c>
      <c r="X27" s="7">
        <v>0.68932657699604405</v>
      </c>
      <c r="Y27" s="7">
        <v>0.62160650255140648</v>
      </c>
      <c r="Z27" s="7">
        <v>1</v>
      </c>
      <c r="AA27" s="7"/>
      <c r="AB27" s="7"/>
    </row>
    <row r="28" spans="1:28" x14ac:dyDescent="0.3">
      <c r="A28" s="1">
        <v>1500</v>
      </c>
      <c r="E28" s="13">
        <v>4</v>
      </c>
      <c r="F28" s="13">
        <f t="shared" si="0"/>
        <v>64</v>
      </c>
      <c r="G28" s="13">
        <v>5</v>
      </c>
      <c r="H28" s="13">
        <v>4.4000000000000004</v>
      </c>
      <c r="I28" s="13">
        <v>3.6</v>
      </c>
      <c r="J28" s="13">
        <v>5</v>
      </c>
      <c r="K28" s="13">
        <v>2.75</v>
      </c>
      <c r="L28" s="13">
        <f t="shared" si="1"/>
        <v>20.796875</v>
      </c>
      <c r="M28" s="13">
        <v>1501</v>
      </c>
      <c r="U28" s="7" t="s">
        <v>6</v>
      </c>
      <c r="V28" s="7">
        <v>0.50648323662121342</v>
      </c>
      <c r="W28" s="7">
        <v>0.36745149230419361</v>
      </c>
      <c r="X28" s="7">
        <v>0.58703816475789705</v>
      </c>
      <c r="Y28" s="7">
        <v>0.64216287297334607</v>
      </c>
      <c r="Z28" s="7">
        <v>0.66897855613077017</v>
      </c>
      <c r="AA28" s="7">
        <v>1</v>
      </c>
      <c r="AB28" s="7"/>
    </row>
    <row r="29" spans="1:28" ht="15.65" thickBot="1" x14ac:dyDescent="0.35">
      <c r="A29" s="1">
        <v>750</v>
      </c>
      <c r="E29" s="13">
        <v>3.5</v>
      </c>
      <c r="F29" s="13">
        <f t="shared" si="0"/>
        <v>42.875</v>
      </c>
      <c r="G29" s="13">
        <v>4.75</v>
      </c>
      <c r="H29" s="13">
        <v>3.6</v>
      </c>
      <c r="I29" s="13">
        <v>3.4</v>
      </c>
      <c r="J29" s="13">
        <v>2.3333333333333335</v>
      </c>
      <c r="K29" s="13">
        <v>1.5</v>
      </c>
      <c r="L29" s="13">
        <f t="shared" si="1"/>
        <v>3.375</v>
      </c>
      <c r="M29" s="13">
        <v>1503</v>
      </c>
      <c r="U29" s="8" t="s">
        <v>7</v>
      </c>
      <c r="V29" s="16">
        <v>0.24346091534254255</v>
      </c>
      <c r="W29" s="8">
        <v>0.14384162920283919</v>
      </c>
      <c r="X29" s="8">
        <v>0.16672303450454257</v>
      </c>
      <c r="Y29" s="16">
        <v>0.30295178600987244</v>
      </c>
      <c r="Z29" s="16">
        <v>0.33032152685277583</v>
      </c>
      <c r="AA29" s="8">
        <v>0.1223851529069135</v>
      </c>
      <c r="AB29" s="8">
        <v>1</v>
      </c>
    </row>
    <row r="30" spans="1:28" x14ac:dyDescent="0.3">
      <c r="A30" s="11">
        <v>1930.6440677966102</v>
      </c>
      <c r="E30" s="13">
        <v>3</v>
      </c>
      <c r="F30" s="13">
        <f t="shared" si="0"/>
        <v>27</v>
      </c>
      <c r="G30" s="13">
        <v>3</v>
      </c>
      <c r="H30" s="13">
        <v>3</v>
      </c>
      <c r="I30" s="13">
        <v>3</v>
      </c>
      <c r="J30" s="13">
        <v>3</v>
      </c>
      <c r="K30" s="13">
        <v>3</v>
      </c>
      <c r="L30" s="13">
        <f t="shared" si="1"/>
        <v>27</v>
      </c>
      <c r="M30" s="13">
        <v>1506</v>
      </c>
    </row>
    <row r="31" spans="1:28" x14ac:dyDescent="0.3">
      <c r="A31" s="1">
        <v>1566</v>
      </c>
      <c r="E31" s="13">
        <v>2.75</v>
      </c>
      <c r="F31" s="13">
        <f t="shared" si="0"/>
        <v>20.796875</v>
      </c>
      <c r="G31" s="13">
        <v>3.5</v>
      </c>
      <c r="H31" s="13">
        <v>4.4000000000000004</v>
      </c>
      <c r="I31" s="13">
        <v>3.2</v>
      </c>
      <c r="J31" s="13">
        <v>4</v>
      </c>
      <c r="K31" s="13">
        <v>3.25</v>
      </c>
      <c r="L31" s="13">
        <f t="shared" si="1"/>
        <v>34.328125</v>
      </c>
      <c r="M31" s="13">
        <v>1511</v>
      </c>
    </row>
    <row r="32" spans="1:28" x14ac:dyDescent="0.3">
      <c r="A32" s="1">
        <v>2527</v>
      </c>
      <c r="E32" s="13">
        <v>5</v>
      </c>
      <c r="F32" s="13">
        <f t="shared" si="0"/>
        <v>125</v>
      </c>
      <c r="G32" s="13">
        <v>5</v>
      </c>
      <c r="H32" s="13">
        <v>5</v>
      </c>
      <c r="I32" s="13">
        <v>4.2</v>
      </c>
      <c r="J32" s="13">
        <v>5</v>
      </c>
      <c r="K32" s="13">
        <v>5</v>
      </c>
      <c r="L32" s="13">
        <f t="shared" si="1"/>
        <v>125</v>
      </c>
      <c r="M32" s="13">
        <v>1545</v>
      </c>
    </row>
    <row r="33" spans="1:30" x14ac:dyDescent="0.3">
      <c r="A33" s="1">
        <v>1545</v>
      </c>
      <c r="E33" s="13">
        <v>3.75</v>
      </c>
      <c r="F33" s="13">
        <f t="shared" si="0"/>
        <v>52.734375</v>
      </c>
      <c r="G33" s="13">
        <v>4</v>
      </c>
      <c r="H33" s="13">
        <v>4.2</v>
      </c>
      <c r="I33" s="13">
        <v>3.6</v>
      </c>
      <c r="J33" s="13">
        <v>4.333333333333333</v>
      </c>
      <c r="K33" s="13">
        <v>3.75</v>
      </c>
      <c r="L33" s="13">
        <f t="shared" si="1"/>
        <v>52.734375</v>
      </c>
      <c r="M33" s="13">
        <v>1566</v>
      </c>
    </row>
    <row r="34" spans="1:30" x14ac:dyDescent="0.3">
      <c r="A34" s="1">
        <v>927</v>
      </c>
      <c r="E34" s="13">
        <v>4</v>
      </c>
      <c r="F34" s="13">
        <f t="shared" si="0"/>
        <v>64</v>
      </c>
      <c r="G34" s="13">
        <v>5</v>
      </c>
      <c r="H34" s="13">
        <v>4.4000000000000004</v>
      </c>
      <c r="I34" s="13">
        <v>5</v>
      </c>
      <c r="J34" s="13">
        <v>4</v>
      </c>
      <c r="K34" s="13">
        <v>4</v>
      </c>
      <c r="L34" s="13">
        <f t="shared" si="1"/>
        <v>64</v>
      </c>
      <c r="M34" s="13">
        <v>1566</v>
      </c>
    </row>
    <row r="35" spans="1:30" x14ac:dyDescent="0.3">
      <c r="A35" s="1">
        <v>1650</v>
      </c>
      <c r="E35" s="13">
        <v>3.75</v>
      </c>
      <c r="F35" s="13">
        <f t="shared" si="0"/>
        <v>52.734375</v>
      </c>
      <c r="G35" s="13">
        <v>5</v>
      </c>
      <c r="H35" s="13">
        <v>5</v>
      </c>
      <c r="I35" s="13">
        <v>3</v>
      </c>
      <c r="J35" s="13">
        <v>5</v>
      </c>
      <c r="K35" s="13">
        <v>4.5</v>
      </c>
      <c r="L35" s="13">
        <f t="shared" si="1"/>
        <v>91.125</v>
      </c>
      <c r="M35" s="13">
        <v>1618</v>
      </c>
    </row>
    <row r="36" spans="1:30" x14ac:dyDescent="0.3">
      <c r="A36" s="1">
        <v>1503</v>
      </c>
      <c r="E36" s="13">
        <v>5</v>
      </c>
      <c r="F36" s="13">
        <f t="shared" si="0"/>
        <v>125</v>
      </c>
      <c r="G36" s="13">
        <v>5</v>
      </c>
      <c r="H36" s="13">
        <v>5</v>
      </c>
      <c r="I36" s="13">
        <v>5</v>
      </c>
      <c r="J36" s="13">
        <v>5</v>
      </c>
      <c r="K36" s="13">
        <v>3</v>
      </c>
      <c r="L36" s="13">
        <f t="shared" si="1"/>
        <v>27</v>
      </c>
      <c r="M36" s="13">
        <v>1650</v>
      </c>
    </row>
    <row r="37" spans="1:30" x14ac:dyDescent="0.3">
      <c r="A37" s="1">
        <v>1064</v>
      </c>
      <c r="E37" s="13">
        <v>3.75</v>
      </c>
      <c r="F37" s="13">
        <f t="shared" si="0"/>
        <v>52.734375</v>
      </c>
      <c r="G37" s="13">
        <v>5</v>
      </c>
      <c r="H37" s="13">
        <v>3.6</v>
      </c>
      <c r="I37" s="13">
        <v>4.4000000000000004</v>
      </c>
      <c r="J37" s="13">
        <v>4</v>
      </c>
      <c r="K37" s="13">
        <v>4</v>
      </c>
      <c r="L37" s="13">
        <f t="shared" si="1"/>
        <v>64</v>
      </c>
      <c r="M37" s="14">
        <v>1705.5073254811837</v>
      </c>
      <c r="V37" t="s">
        <v>147</v>
      </c>
      <c r="W37"/>
      <c r="X37"/>
      <c r="Y37"/>
      <c r="Z37"/>
      <c r="AA37"/>
      <c r="AB37"/>
      <c r="AC37"/>
      <c r="AD37"/>
    </row>
    <row r="38" spans="1:30" ht="15.65" thickBot="1" x14ac:dyDescent="0.35">
      <c r="A38" s="1">
        <v>1315</v>
      </c>
      <c r="E38" s="13">
        <v>5</v>
      </c>
      <c r="F38" s="13">
        <f t="shared" si="0"/>
        <v>125</v>
      </c>
      <c r="G38" s="13">
        <v>4.25</v>
      </c>
      <c r="H38" s="13">
        <v>5</v>
      </c>
      <c r="I38" s="13">
        <v>5</v>
      </c>
      <c r="J38" s="13">
        <v>5</v>
      </c>
      <c r="K38" s="13">
        <v>4.75</v>
      </c>
      <c r="L38" s="13">
        <f t="shared" si="1"/>
        <v>107.171875</v>
      </c>
      <c r="M38" s="14">
        <v>1705.5073254811837</v>
      </c>
      <c r="V38"/>
      <c r="W38"/>
      <c r="X38"/>
      <c r="Y38"/>
      <c r="Z38"/>
      <c r="AA38"/>
      <c r="AB38"/>
      <c r="AC38"/>
      <c r="AD38"/>
    </row>
    <row r="39" spans="1:30" x14ac:dyDescent="0.3">
      <c r="A39" s="7">
        <v>1705.5073254811837</v>
      </c>
      <c r="E39" s="13">
        <v>5</v>
      </c>
      <c r="F39" s="13">
        <f t="shared" si="0"/>
        <v>125</v>
      </c>
      <c r="G39" s="13">
        <v>4.75</v>
      </c>
      <c r="H39" s="13">
        <v>4.4000000000000004</v>
      </c>
      <c r="I39" s="13">
        <v>4.2</v>
      </c>
      <c r="J39" s="13">
        <v>5</v>
      </c>
      <c r="K39" s="13">
        <v>5</v>
      </c>
      <c r="L39" s="13">
        <f t="shared" si="1"/>
        <v>125</v>
      </c>
      <c r="M39" s="14">
        <v>1705.5073254811837</v>
      </c>
      <c r="V39" s="9" t="s">
        <v>148</v>
      </c>
      <c r="W39" s="9"/>
      <c r="X39"/>
      <c r="Y39"/>
      <c r="Z39"/>
      <c r="AA39"/>
      <c r="AB39"/>
      <c r="AC39"/>
      <c r="AD39"/>
    </row>
    <row r="40" spans="1:30" x14ac:dyDescent="0.3">
      <c r="A40" s="1">
        <v>1131</v>
      </c>
      <c r="E40" s="13">
        <v>3.5</v>
      </c>
      <c r="F40" s="13">
        <f t="shared" si="0"/>
        <v>42.875</v>
      </c>
      <c r="G40" s="13">
        <v>4.75</v>
      </c>
      <c r="H40" s="13">
        <v>4.2</v>
      </c>
      <c r="I40" s="13">
        <v>3.4</v>
      </c>
      <c r="J40" s="13">
        <v>3.6666666666666665</v>
      </c>
      <c r="K40" s="13">
        <v>2.5</v>
      </c>
      <c r="L40" s="13">
        <f t="shared" si="1"/>
        <v>15.625</v>
      </c>
      <c r="M40" s="14">
        <v>1705.5073254811837</v>
      </c>
      <c r="V40" s="7" t="s">
        <v>149</v>
      </c>
      <c r="W40" s="7">
        <v>0.43237062881282456</v>
      </c>
      <c r="X40"/>
      <c r="Y40"/>
      <c r="Z40"/>
      <c r="AA40"/>
      <c r="AB40"/>
      <c r="AC40"/>
      <c r="AD40"/>
    </row>
    <row r="41" spans="1:30" x14ac:dyDescent="0.3">
      <c r="A41" s="1">
        <v>1877</v>
      </c>
      <c r="E41" s="13">
        <v>2.25</v>
      </c>
      <c r="F41" s="13">
        <f t="shared" si="0"/>
        <v>11.390625</v>
      </c>
      <c r="G41" s="13">
        <v>4.75</v>
      </c>
      <c r="H41" s="13">
        <v>4</v>
      </c>
      <c r="I41" s="13">
        <v>2.2000000000000002</v>
      </c>
      <c r="J41" s="13">
        <v>3.6666666666666665</v>
      </c>
      <c r="K41" s="13">
        <v>2</v>
      </c>
      <c r="L41" s="13">
        <f t="shared" si="1"/>
        <v>8</v>
      </c>
      <c r="M41" s="14">
        <v>1705.5073254811837</v>
      </c>
      <c r="V41" s="7" t="s">
        <v>150</v>
      </c>
      <c r="W41" s="7">
        <v>0.18694436065999731</v>
      </c>
      <c r="X41"/>
      <c r="Y41"/>
      <c r="Z41"/>
      <c r="AA41"/>
      <c r="AB41"/>
      <c r="AC41"/>
      <c r="AD41"/>
    </row>
    <row r="42" spans="1:30" x14ac:dyDescent="0.3">
      <c r="A42" s="1">
        <v>519</v>
      </c>
      <c r="E42" s="13">
        <v>4.5</v>
      </c>
      <c r="F42" s="13">
        <f t="shared" si="0"/>
        <v>91.125</v>
      </c>
      <c r="G42" s="13">
        <v>4.25</v>
      </c>
      <c r="H42" s="13">
        <v>4.2</v>
      </c>
      <c r="I42" s="13">
        <v>5</v>
      </c>
      <c r="J42" s="13">
        <v>4.333333333333333</v>
      </c>
      <c r="K42" s="13">
        <v>3.75</v>
      </c>
      <c r="L42" s="13">
        <f t="shared" si="1"/>
        <v>52.734375</v>
      </c>
      <c r="M42" s="14">
        <v>1705.5073254811837</v>
      </c>
      <c r="V42" s="7" t="s">
        <v>151</v>
      </c>
      <c r="W42" s="7">
        <v>9.3130248428458531E-2</v>
      </c>
      <c r="X42"/>
      <c r="Y42"/>
      <c r="Z42"/>
      <c r="AA42"/>
      <c r="AB42"/>
      <c r="AC42"/>
      <c r="AD42"/>
    </row>
    <row r="43" spans="1:30" x14ac:dyDescent="0.3">
      <c r="A43" s="1">
        <v>1506</v>
      </c>
      <c r="E43" s="13">
        <v>3.25</v>
      </c>
      <c r="F43" s="13">
        <f t="shared" si="0"/>
        <v>34.328125</v>
      </c>
      <c r="G43" s="13">
        <v>3.25</v>
      </c>
      <c r="H43" s="13">
        <v>3.8</v>
      </c>
      <c r="I43" s="13">
        <v>3.6</v>
      </c>
      <c r="J43" s="13">
        <v>3.6666666666666665</v>
      </c>
      <c r="K43" s="13">
        <v>3.75</v>
      </c>
      <c r="L43" s="13">
        <f t="shared" si="1"/>
        <v>52.734375</v>
      </c>
      <c r="M43" s="14">
        <v>1705.5073254811837</v>
      </c>
      <c r="V43" s="7" t="s">
        <v>146</v>
      </c>
      <c r="W43" s="7">
        <v>487.99492517676401</v>
      </c>
      <c r="X43"/>
      <c r="Y43"/>
      <c r="Z43"/>
      <c r="AA43"/>
      <c r="AB43"/>
      <c r="AC43"/>
      <c r="AD43"/>
    </row>
    <row r="44" spans="1:30" ht="15.65" thickBot="1" x14ac:dyDescent="0.35">
      <c r="A44" s="1">
        <v>2147</v>
      </c>
      <c r="E44" s="13">
        <v>3.25</v>
      </c>
      <c r="F44" s="13">
        <f t="shared" si="0"/>
        <v>34.328125</v>
      </c>
      <c r="G44" s="13">
        <v>5</v>
      </c>
      <c r="H44" s="13">
        <v>5</v>
      </c>
      <c r="I44" s="13">
        <v>5</v>
      </c>
      <c r="J44" s="13">
        <v>5</v>
      </c>
      <c r="K44" s="13">
        <v>4</v>
      </c>
      <c r="L44" s="13">
        <f t="shared" si="1"/>
        <v>64</v>
      </c>
      <c r="M44" s="14">
        <v>1705.5073254811837</v>
      </c>
      <c r="V44" s="8" t="s">
        <v>152</v>
      </c>
      <c r="W44" s="8">
        <v>59</v>
      </c>
      <c r="X44"/>
      <c r="Y44"/>
      <c r="Z44"/>
      <c r="AA44"/>
      <c r="AB44"/>
      <c r="AC44"/>
      <c r="AD44"/>
    </row>
    <row r="45" spans="1:30" x14ac:dyDescent="0.3">
      <c r="A45" s="1">
        <v>2343</v>
      </c>
      <c r="E45" s="13">
        <v>3</v>
      </c>
      <c r="F45" s="13">
        <f t="shared" si="0"/>
        <v>27</v>
      </c>
      <c r="G45" s="13">
        <v>5</v>
      </c>
      <c r="H45" s="13">
        <v>3.2</v>
      </c>
      <c r="I45" s="13">
        <v>2.2000000000000002</v>
      </c>
      <c r="J45" s="13">
        <v>2.6666666666666665</v>
      </c>
      <c r="K45" s="13">
        <v>3.5</v>
      </c>
      <c r="L45" s="13">
        <f t="shared" si="1"/>
        <v>42.875</v>
      </c>
      <c r="M45" s="13">
        <v>1781</v>
      </c>
      <c r="V45"/>
      <c r="W45"/>
      <c r="X45"/>
      <c r="Y45"/>
      <c r="Z45"/>
      <c r="AA45"/>
      <c r="AB45"/>
      <c r="AC45"/>
      <c r="AD45"/>
    </row>
    <row r="46" spans="1:30" ht="15.65" thickBot="1" x14ac:dyDescent="0.35">
      <c r="A46" s="1">
        <v>1002</v>
      </c>
      <c r="E46" s="13">
        <v>3.5</v>
      </c>
      <c r="F46" s="13">
        <f t="shared" si="0"/>
        <v>42.875</v>
      </c>
      <c r="G46" s="13">
        <v>4.25</v>
      </c>
      <c r="H46" s="13">
        <v>3.2</v>
      </c>
      <c r="I46" s="13">
        <v>3.4</v>
      </c>
      <c r="J46" s="13">
        <v>4</v>
      </c>
      <c r="K46" s="13">
        <v>3.5</v>
      </c>
      <c r="L46" s="13">
        <f t="shared" si="1"/>
        <v>42.875</v>
      </c>
      <c r="M46" s="13">
        <v>1877</v>
      </c>
      <c r="V46" t="s">
        <v>153</v>
      </c>
      <c r="W46"/>
      <c r="X46"/>
      <c r="Y46"/>
      <c r="Z46"/>
      <c r="AA46"/>
      <c r="AB46"/>
      <c r="AC46"/>
      <c r="AD46"/>
    </row>
    <row r="47" spans="1:30" x14ac:dyDescent="0.3">
      <c r="A47" s="1">
        <v>1425</v>
      </c>
      <c r="E47" s="13">
        <v>4</v>
      </c>
      <c r="F47" s="13">
        <f t="shared" si="0"/>
        <v>64</v>
      </c>
      <c r="G47" s="13">
        <v>4.5</v>
      </c>
      <c r="H47" s="13">
        <v>4.4000000000000004</v>
      </c>
      <c r="I47" s="13">
        <v>3.2</v>
      </c>
      <c r="J47" s="13">
        <v>5</v>
      </c>
      <c r="K47" s="13">
        <v>3</v>
      </c>
      <c r="L47" s="13">
        <f t="shared" si="1"/>
        <v>27</v>
      </c>
      <c r="M47" s="13">
        <v>1879</v>
      </c>
      <c r="V47" s="12"/>
      <c r="W47" s="12" t="s">
        <v>158</v>
      </c>
      <c r="X47" s="12" t="s">
        <v>159</v>
      </c>
      <c r="Y47" s="12" t="s">
        <v>160</v>
      </c>
      <c r="Z47" s="12" t="s">
        <v>161</v>
      </c>
      <c r="AA47" s="12" t="s">
        <v>162</v>
      </c>
      <c r="AB47"/>
      <c r="AC47"/>
      <c r="AD47"/>
    </row>
    <row r="48" spans="1:30" x14ac:dyDescent="0.3">
      <c r="A48" s="7">
        <v>1705.5073254811837</v>
      </c>
      <c r="E48" s="13">
        <v>4</v>
      </c>
      <c r="F48" s="13">
        <f t="shared" si="0"/>
        <v>64</v>
      </c>
      <c r="G48" s="13">
        <v>4.25</v>
      </c>
      <c r="H48" s="13">
        <v>3.8</v>
      </c>
      <c r="I48" s="13">
        <v>3.6</v>
      </c>
      <c r="J48" s="13">
        <v>3.3333333333333335</v>
      </c>
      <c r="K48" s="13">
        <v>3.75</v>
      </c>
      <c r="L48" s="13">
        <f t="shared" si="1"/>
        <v>52.734375</v>
      </c>
      <c r="M48" s="15">
        <v>1930.6440677966102</v>
      </c>
      <c r="V48" s="7" t="s">
        <v>154</v>
      </c>
      <c r="W48" s="7">
        <v>6</v>
      </c>
      <c r="X48" s="7">
        <v>2847252.9876570441</v>
      </c>
      <c r="Y48" s="7">
        <v>474542.16460950737</v>
      </c>
      <c r="Z48" s="7">
        <v>1.9927104378348495</v>
      </c>
      <c r="AA48" s="7">
        <v>8.3456797102936089E-2</v>
      </c>
      <c r="AB48"/>
      <c r="AC48"/>
      <c r="AD48"/>
    </row>
    <row r="49" spans="1:30" x14ac:dyDescent="0.3">
      <c r="A49" s="7">
        <v>1705.5073254811837</v>
      </c>
      <c r="E49" s="13">
        <v>4</v>
      </c>
      <c r="F49" s="13">
        <f t="shared" si="0"/>
        <v>64</v>
      </c>
      <c r="G49" s="13">
        <v>4.75</v>
      </c>
      <c r="H49" s="13">
        <v>4.4000000000000004</v>
      </c>
      <c r="I49" s="13">
        <v>4.4000000000000004</v>
      </c>
      <c r="J49" s="13">
        <v>3.6666666666666665</v>
      </c>
      <c r="K49" s="13">
        <v>3.5</v>
      </c>
      <c r="L49" s="13">
        <f t="shared" si="1"/>
        <v>42.875</v>
      </c>
      <c r="M49" s="15">
        <v>1930.6440677966102</v>
      </c>
      <c r="V49" s="7" t="s">
        <v>155</v>
      </c>
      <c r="W49" s="7">
        <v>52</v>
      </c>
      <c r="X49" s="7">
        <v>12383230.443910327</v>
      </c>
      <c r="Y49" s="7">
        <v>238139.0469982755</v>
      </c>
      <c r="Z49" s="7"/>
      <c r="AA49" s="7"/>
      <c r="AB49"/>
      <c r="AC49"/>
      <c r="AD49"/>
    </row>
    <row r="50" spans="1:30" ht="15.65" thickBot="1" x14ac:dyDescent="0.35">
      <c r="A50" s="1">
        <v>1996</v>
      </c>
      <c r="E50" s="13">
        <v>3.5</v>
      </c>
      <c r="F50" s="13">
        <f t="shared" si="0"/>
        <v>42.875</v>
      </c>
      <c r="G50" s="13">
        <v>4.25</v>
      </c>
      <c r="H50" s="13">
        <v>4</v>
      </c>
      <c r="I50" s="13">
        <v>2.6</v>
      </c>
      <c r="J50" s="13">
        <v>3</v>
      </c>
      <c r="K50" s="13">
        <v>2</v>
      </c>
      <c r="L50" s="13">
        <f t="shared" si="1"/>
        <v>8</v>
      </c>
      <c r="M50" s="15">
        <v>1930.6440677966102</v>
      </c>
      <c r="V50" s="8" t="s">
        <v>156</v>
      </c>
      <c r="W50" s="8">
        <v>58</v>
      </c>
      <c r="X50" s="8">
        <v>15230483.431567371</v>
      </c>
      <c r="Y50" s="8"/>
      <c r="Z50" s="8"/>
      <c r="AA50" s="8"/>
      <c r="AB50"/>
      <c r="AC50"/>
      <c r="AD50"/>
    </row>
    <row r="51" spans="1:30" ht="15.65" thickBot="1" x14ac:dyDescent="0.35">
      <c r="A51" s="7">
        <v>1705.5073254811837</v>
      </c>
      <c r="E51" s="13">
        <v>4</v>
      </c>
      <c r="F51" s="13">
        <f t="shared" si="0"/>
        <v>64</v>
      </c>
      <c r="G51" s="13">
        <v>4.5</v>
      </c>
      <c r="H51" s="13">
        <v>4.4000000000000004</v>
      </c>
      <c r="I51" s="13">
        <v>4.2</v>
      </c>
      <c r="J51" s="13">
        <v>4</v>
      </c>
      <c r="K51" s="13">
        <v>3.5</v>
      </c>
      <c r="L51" s="13">
        <f t="shared" si="1"/>
        <v>42.875</v>
      </c>
      <c r="M51" s="13">
        <v>1996</v>
      </c>
      <c r="V51"/>
      <c r="W51"/>
      <c r="X51"/>
      <c r="Y51"/>
      <c r="Z51"/>
      <c r="AA51"/>
      <c r="AB51"/>
      <c r="AC51"/>
      <c r="AD51"/>
    </row>
    <row r="52" spans="1:30" x14ac:dyDescent="0.3">
      <c r="A52" s="1">
        <v>1009</v>
      </c>
      <c r="E52" s="13">
        <v>4.25</v>
      </c>
      <c r="F52" s="13">
        <f t="shared" si="0"/>
        <v>76.765625</v>
      </c>
      <c r="G52" s="13">
        <v>4</v>
      </c>
      <c r="H52" s="13">
        <v>3.6</v>
      </c>
      <c r="I52" s="13">
        <v>3.6</v>
      </c>
      <c r="J52" s="13">
        <v>3.6666666666666665</v>
      </c>
      <c r="K52" s="13">
        <v>2.75</v>
      </c>
      <c r="L52" s="13">
        <f t="shared" si="1"/>
        <v>20.796875</v>
      </c>
      <c r="M52" s="13">
        <v>2007</v>
      </c>
      <c r="V52" s="12"/>
      <c r="W52" s="12" t="s">
        <v>163</v>
      </c>
      <c r="X52" s="12" t="s">
        <v>146</v>
      </c>
      <c r="Y52" s="12" t="s">
        <v>164</v>
      </c>
      <c r="Z52" s="12" t="s">
        <v>165</v>
      </c>
      <c r="AA52" s="12" t="s">
        <v>166</v>
      </c>
      <c r="AB52" s="12" t="s">
        <v>167</v>
      </c>
      <c r="AC52" s="12" t="s">
        <v>168</v>
      </c>
      <c r="AD52" s="12" t="s">
        <v>169</v>
      </c>
    </row>
    <row r="53" spans="1:30" x14ac:dyDescent="0.3">
      <c r="A53" s="11">
        <v>1930.6440677966102</v>
      </c>
      <c r="E53" s="13">
        <v>3</v>
      </c>
      <c r="F53" s="13">
        <f t="shared" si="0"/>
        <v>27</v>
      </c>
      <c r="G53" s="13">
        <v>2.75</v>
      </c>
      <c r="H53" s="13">
        <v>2.8</v>
      </c>
      <c r="I53" s="13">
        <v>2.8</v>
      </c>
      <c r="J53" s="13">
        <v>3</v>
      </c>
      <c r="K53" s="13">
        <v>3</v>
      </c>
      <c r="L53" s="13">
        <f t="shared" si="1"/>
        <v>27</v>
      </c>
      <c r="M53" s="13">
        <v>2085</v>
      </c>
      <c r="V53" s="7" t="s">
        <v>157</v>
      </c>
      <c r="W53" s="7">
        <v>811.99368906901282</v>
      </c>
      <c r="X53" s="7">
        <v>402.41672515777702</v>
      </c>
      <c r="Y53" s="7">
        <v>2.0177930943368505</v>
      </c>
      <c r="Z53" s="7">
        <v>4.8786546953081225E-2</v>
      </c>
      <c r="AA53" s="7">
        <v>4.4854532277729504</v>
      </c>
      <c r="AB53" s="7">
        <v>1619.5019249102527</v>
      </c>
      <c r="AC53" s="7">
        <v>4.4854532277729504</v>
      </c>
      <c r="AD53" s="7">
        <v>1619.5019249102527</v>
      </c>
    </row>
    <row r="54" spans="1:30" x14ac:dyDescent="0.3">
      <c r="A54" s="1">
        <v>2172</v>
      </c>
      <c r="E54" s="13">
        <v>5</v>
      </c>
      <c r="F54" s="13">
        <f t="shared" si="0"/>
        <v>125</v>
      </c>
      <c r="G54" s="13">
        <v>5</v>
      </c>
      <c r="H54" s="13">
        <v>5</v>
      </c>
      <c r="I54" s="13">
        <v>5</v>
      </c>
      <c r="J54" s="13">
        <v>5</v>
      </c>
      <c r="K54" s="13">
        <v>4.75</v>
      </c>
      <c r="L54" s="13">
        <f t="shared" si="1"/>
        <v>107.171875</v>
      </c>
      <c r="M54" s="13">
        <v>2147</v>
      </c>
      <c r="V54" s="11" t="s">
        <v>1</v>
      </c>
      <c r="W54" s="7">
        <v>93.34026054027666</v>
      </c>
      <c r="X54" s="7">
        <v>121.05692808669561</v>
      </c>
      <c r="Y54" s="7">
        <v>0.77104435091422852</v>
      </c>
      <c r="Z54" s="7">
        <v>0.44417015234980606</v>
      </c>
      <c r="AA54" s="7">
        <v>-149.57823743547337</v>
      </c>
      <c r="AB54" s="7">
        <v>336.25875851602666</v>
      </c>
      <c r="AC54" s="7">
        <v>-149.57823743547337</v>
      </c>
      <c r="AD54" s="7">
        <v>336.25875851602666</v>
      </c>
    </row>
    <row r="55" spans="1:30" x14ac:dyDescent="0.3">
      <c r="A55" s="1">
        <v>1098</v>
      </c>
      <c r="E55" s="13">
        <v>1.75</v>
      </c>
      <c r="F55" s="13">
        <f t="shared" si="0"/>
        <v>5.359375</v>
      </c>
      <c r="G55" s="13">
        <v>3.25</v>
      </c>
      <c r="H55" s="13">
        <v>3.8</v>
      </c>
      <c r="I55" s="13">
        <v>5</v>
      </c>
      <c r="J55" s="13">
        <v>5</v>
      </c>
      <c r="K55" s="13">
        <v>3.75</v>
      </c>
      <c r="L55" s="13">
        <f t="shared" si="1"/>
        <v>52.734375</v>
      </c>
      <c r="M55" s="13">
        <v>2172</v>
      </c>
      <c r="V55" s="7" t="s">
        <v>2</v>
      </c>
      <c r="W55" s="7">
        <v>1.193505629170152</v>
      </c>
      <c r="X55" s="7">
        <v>111.27110585219752</v>
      </c>
      <c r="Y55" s="7">
        <v>1.0726105578167769E-2</v>
      </c>
      <c r="Z55" s="7">
        <v>0.99148301630723024</v>
      </c>
      <c r="AA55" s="7">
        <v>-222.0883034248227</v>
      </c>
      <c r="AB55" s="7">
        <v>224.47531468316299</v>
      </c>
      <c r="AC55" s="7">
        <v>-222.0883034248227</v>
      </c>
      <c r="AD55" s="7">
        <v>224.47531468316299</v>
      </c>
    </row>
    <row r="56" spans="1:30" x14ac:dyDescent="0.3">
      <c r="A56" s="1">
        <v>1027</v>
      </c>
      <c r="E56" s="13">
        <v>4.25</v>
      </c>
      <c r="F56" s="13">
        <f t="shared" si="0"/>
        <v>76.765625</v>
      </c>
      <c r="G56" s="13">
        <v>4.75</v>
      </c>
      <c r="H56" s="13">
        <v>4.4000000000000004</v>
      </c>
      <c r="I56" s="13">
        <v>3.8</v>
      </c>
      <c r="J56" s="13">
        <v>4</v>
      </c>
      <c r="K56" s="13">
        <v>4.25</v>
      </c>
      <c r="L56" s="13">
        <f t="shared" si="1"/>
        <v>76.765625</v>
      </c>
      <c r="M56" s="13">
        <v>2343</v>
      </c>
      <c r="V56" s="7" t="s">
        <v>3</v>
      </c>
      <c r="W56" s="7">
        <v>-161.54722121499734</v>
      </c>
      <c r="X56" s="7">
        <v>151.08556780716887</v>
      </c>
      <c r="Y56" s="7">
        <v>-1.0692432345436245</v>
      </c>
      <c r="Z56" s="7">
        <v>0.28989850823011232</v>
      </c>
      <c r="AA56" s="7">
        <v>-464.7225931461835</v>
      </c>
      <c r="AB56" s="7">
        <v>141.6281507161888</v>
      </c>
      <c r="AC56" s="7">
        <v>-464.7225931461835</v>
      </c>
      <c r="AD56" s="7">
        <v>141.6281507161888</v>
      </c>
    </row>
    <row r="57" spans="1:30" x14ac:dyDescent="0.3">
      <c r="A57" s="1">
        <v>1152</v>
      </c>
      <c r="E57" s="13">
        <v>3.5</v>
      </c>
      <c r="F57" s="13">
        <f t="shared" si="0"/>
        <v>42.875</v>
      </c>
      <c r="G57" s="13">
        <v>4.25</v>
      </c>
      <c r="H57" s="13">
        <v>3.4</v>
      </c>
      <c r="I57" s="13">
        <v>2.8</v>
      </c>
      <c r="J57" s="13">
        <v>2.6666666666666665</v>
      </c>
      <c r="K57" s="13">
        <v>1.75</v>
      </c>
      <c r="L57" s="13">
        <f t="shared" si="1"/>
        <v>5.359375</v>
      </c>
      <c r="M57" s="13">
        <v>2370</v>
      </c>
      <c r="V57" s="11" t="s">
        <v>4</v>
      </c>
      <c r="W57" s="7">
        <v>169.61610071687213</v>
      </c>
      <c r="X57" s="7">
        <v>110.65315780281502</v>
      </c>
      <c r="Y57" s="7">
        <v>1.5328627224460203</v>
      </c>
      <c r="Z57" s="7">
        <v>0.13137169175283148</v>
      </c>
      <c r="AA57" s="7">
        <v>-52.425704858133201</v>
      </c>
      <c r="AB57" s="7">
        <v>391.65790629187745</v>
      </c>
      <c r="AC57" s="7">
        <v>-52.425704858133201</v>
      </c>
      <c r="AD57" s="7">
        <v>391.65790629187745</v>
      </c>
    </row>
    <row r="58" spans="1:30" x14ac:dyDescent="0.3">
      <c r="A58" s="1">
        <v>1232</v>
      </c>
      <c r="E58" s="13">
        <v>4</v>
      </c>
      <c r="F58" s="13">
        <f t="shared" si="0"/>
        <v>64</v>
      </c>
      <c r="G58" s="13">
        <v>4.5</v>
      </c>
      <c r="H58" s="13">
        <v>3.2</v>
      </c>
      <c r="I58" s="13">
        <v>3.8</v>
      </c>
      <c r="J58" s="13">
        <v>5</v>
      </c>
      <c r="K58" s="13">
        <v>2</v>
      </c>
      <c r="L58" s="13">
        <f t="shared" si="1"/>
        <v>8</v>
      </c>
      <c r="M58" s="13">
        <v>2478</v>
      </c>
      <c r="V58" s="11" t="s">
        <v>5</v>
      </c>
      <c r="W58" s="7">
        <v>225.78908787164357</v>
      </c>
      <c r="X58" s="7">
        <v>107.9127904015775</v>
      </c>
      <c r="Y58" s="7">
        <v>2.092329250605153</v>
      </c>
      <c r="Z58" s="7">
        <v>4.1307840659486617E-2</v>
      </c>
      <c r="AA58" s="7">
        <v>9.2462317870267157</v>
      </c>
      <c r="AB58" s="7">
        <v>442.33194395626043</v>
      </c>
      <c r="AC58" s="7">
        <v>9.2462317870267157</v>
      </c>
      <c r="AD58" s="7">
        <v>442.33194395626043</v>
      </c>
    </row>
    <row r="59" spans="1:30" ht="15.65" thickBot="1" x14ac:dyDescent="0.35">
      <c r="A59" s="1">
        <v>1618</v>
      </c>
      <c r="E59" s="13">
        <v>4</v>
      </c>
      <c r="F59" s="13">
        <f t="shared" si="0"/>
        <v>64</v>
      </c>
      <c r="G59" s="13">
        <v>4.5</v>
      </c>
      <c r="H59" s="13">
        <v>3.6</v>
      </c>
      <c r="I59" s="13">
        <v>3.6</v>
      </c>
      <c r="J59" s="13">
        <v>4.666666666666667</v>
      </c>
      <c r="K59" s="13">
        <v>3.75</v>
      </c>
      <c r="L59" s="13">
        <f t="shared" si="1"/>
        <v>52.734375</v>
      </c>
      <c r="M59" s="13">
        <v>2504</v>
      </c>
      <c r="V59" s="8" t="s">
        <v>6</v>
      </c>
      <c r="W59" s="8">
        <v>-150.44032202194427</v>
      </c>
      <c r="X59" s="8">
        <v>99.155559796171119</v>
      </c>
      <c r="Y59" s="8">
        <v>-1.5172151953072177</v>
      </c>
      <c r="Z59" s="8">
        <v>0.13526879448404788</v>
      </c>
      <c r="AA59" s="8">
        <v>-349.41050929103403</v>
      </c>
      <c r="AB59" s="8">
        <v>48.529865247145494</v>
      </c>
      <c r="AC59" s="8">
        <v>-349.41050929103403</v>
      </c>
      <c r="AD59" s="8">
        <v>48.529865247145494</v>
      </c>
    </row>
    <row r="60" spans="1:30" x14ac:dyDescent="0.3">
      <c r="A60" s="1">
        <v>1566</v>
      </c>
      <c r="E60" s="13">
        <v>3.25</v>
      </c>
      <c r="F60" s="13">
        <f t="shared" si="0"/>
        <v>34.328125</v>
      </c>
      <c r="G60" s="13">
        <v>4</v>
      </c>
      <c r="H60" s="13">
        <v>3.8</v>
      </c>
      <c r="I60" s="13">
        <v>3.4</v>
      </c>
      <c r="J60" s="13">
        <v>4</v>
      </c>
      <c r="K60" s="13">
        <v>2.75</v>
      </c>
      <c r="L60" s="13">
        <f t="shared" si="1"/>
        <v>20.796875</v>
      </c>
      <c r="M60" s="13">
        <v>2527</v>
      </c>
      <c r="V60"/>
      <c r="W60"/>
      <c r="X60"/>
      <c r="Y60"/>
      <c r="Z60"/>
      <c r="AA60"/>
      <c r="AB60"/>
      <c r="AC60"/>
      <c r="AD60"/>
    </row>
    <row r="61" spans="1:30" x14ac:dyDescent="0.3">
      <c r="E61" s="1">
        <f>SKEW(E2:E60)</f>
        <v>-0.2031435008653048</v>
      </c>
      <c r="F61" s="13">
        <f t="shared" si="0"/>
        <v>-8.383180125261569E-3</v>
      </c>
      <c r="G61" s="1">
        <f t="shared" ref="G61:M61" si="2">SKEW(G2:G60)</f>
        <v>-1.365350635681214</v>
      </c>
      <c r="H61" s="1">
        <f t="shared" si="2"/>
        <v>-0.55487589987710118</v>
      </c>
      <c r="I61" s="1">
        <f t="shared" si="2"/>
        <v>1.0896146622940863E-2</v>
      </c>
      <c r="J61" s="1">
        <f t="shared" si="2"/>
        <v>-1.1439551142664912</v>
      </c>
      <c r="K61" s="1">
        <f t="shared" si="2"/>
        <v>-0.61150579080993361</v>
      </c>
      <c r="L61" s="13">
        <f t="shared" si="1"/>
        <v>-0.22866606704828074</v>
      </c>
      <c r="M61" s="1">
        <f t="shared" si="2"/>
        <v>9.3181293037890189E-2</v>
      </c>
      <c r="V61"/>
      <c r="W61"/>
      <c r="X61"/>
      <c r="Y61"/>
      <c r="Z61"/>
      <c r="AA61"/>
      <c r="AB61"/>
      <c r="AC61"/>
      <c r="AD61"/>
    </row>
    <row r="62" spans="1:30" x14ac:dyDescent="0.3">
      <c r="V62"/>
      <c r="W62"/>
      <c r="X62"/>
      <c r="Y62"/>
      <c r="Z62"/>
      <c r="AA62"/>
      <c r="AB62"/>
      <c r="AC62"/>
      <c r="AD62"/>
    </row>
    <row r="63" spans="1:30" x14ac:dyDescent="0.3">
      <c r="V63" t="s">
        <v>170</v>
      </c>
      <c r="W63"/>
      <c r="X63"/>
      <c r="Y63"/>
      <c r="Z63"/>
      <c r="AA63"/>
      <c r="AB63"/>
      <c r="AC63"/>
      <c r="AD63"/>
    </row>
    <row r="64" spans="1:30" ht="15.65" thickBot="1" x14ac:dyDescent="0.35">
      <c r="V64"/>
      <c r="W64"/>
      <c r="X64"/>
      <c r="Y64"/>
      <c r="Z64"/>
      <c r="AA64"/>
      <c r="AB64"/>
      <c r="AC64"/>
      <c r="AD64"/>
    </row>
    <row r="65" spans="22:30" x14ac:dyDescent="0.3">
      <c r="V65" s="12" t="s">
        <v>171</v>
      </c>
      <c r="W65" s="12" t="s">
        <v>172</v>
      </c>
      <c r="X65" s="12" t="s">
        <v>173</v>
      </c>
      <c r="Y65" s="12" t="s">
        <v>174</v>
      </c>
      <c r="Z65"/>
      <c r="AA65"/>
      <c r="AB65"/>
      <c r="AC65"/>
      <c r="AD65"/>
    </row>
    <row r="66" spans="22:30" x14ac:dyDescent="0.3">
      <c r="V66" s="7">
        <v>1</v>
      </c>
      <c r="W66" s="7">
        <v>1017.1989804116558</v>
      </c>
      <c r="X66" s="7">
        <v>-498.19898041165584</v>
      </c>
      <c r="Y66" s="7">
        <v>-1.0782013064100924</v>
      </c>
      <c r="Z66"/>
      <c r="AA66"/>
      <c r="AB66"/>
      <c r="AC66"/>
      <c r="AD66"/>
    </row>
    <row r="67" spans="22:30" x14ac:dyDescent="0.3">
      <c r="V67" s="7">
        <v>2</v>
      </c>
      <c r="W67" s="7">
        <v>1207.4616132037841</v>
      </c>
      <c r="X67" s="7">
        <v>-683.46161320378405</v>
      </c>
      <c r="Y67" s="7">
        <v>-1.4791463515813901</v>
      </c>
      <c r="Z67"/>
      <c r="AA67"/>
      <c r="AB67"/>
      <c r="AC67"/>
      <c r="AD67"/>
    </row>
    <row r="68" spans="22:30" x14ac:dyDescent="0.3">
      <c r="V68" s="7">
        <v>3</v>
      </c>
      <c r="W68" s="7">
        <v>1400.248635605046</v>
      </c>
      <c r="X68" s="7">
        <v>-692.24863560504605</v>
      </c>
      <c r="Y68" s="7">
        <v>-1.4981632091122246</v>
      </c>
      <c r="Z68"/>
      <c r="AA68"/>
      <c r="AB68"/>
      <c r="AC68"/>
      <c r="AD68"/>
    </row>
    <row r="69" spans="22:30" x14ac:dyDescent="0.3">
      <c r="V69" s="7">
        <v>4</v>
      </c>
      <c r="W69" s="7">
        <v>1153.7127955152459</v>
      </c>
      <c r="X69" s="7">
        <v>-442.71279551524594</v>
      </c>
      <c r="Y69" s="7">
        <v>-0.95811820830020022</v>
      </c>
      <c r="Z69"/>
      <c r="AA69"/>
      <c r="AB69"/>
      <c r="AC69"/>
      <c r="AD69"/>
    </row>
    <row r="70" spans="22:30" x14ac:dyDescent="0.3">
      <c r="V70" s="7">
        <v>5</v>
      </c>
      <c r="W70" s="7">
        <v>1299.3613011399793</v>
      </c>
      <c r="X70" s="7">
        <v>-549.36130113997933</v>
      </c>
      <c r="Y70" s="7">
        <v>-1.1889267057328083</v>
      </c>
      <c r="Z70"/>
      <c r="AA70"/>
      <c r="AB70"/>
      <c r="AC70"/>
      <c r="AD70"/>
    </row>
    <row r="71" spans="22:30" x14ac:dyDescent="0.3">
      <c r="V71" s="7">
        <v>6</v>
      </c>
      <c r="W71" s="7">
        <v>1101.8770403632011</v>
      </c>
      <c r="X71" s="7">
        <v>-333.8770403632011</v>
      </c>
      <c r="Y71" s="7">
        <v>-0.72257606951039099</v>
      </c>
      <c r="Z71"/>
      <c r="AA71"/>
      <c r="AB71"/>
      <c r="AC71"/>
      <c r="AD71"/>
    </row>
    <row r="72" spans="22:30" x14ac:dyDescent="0.3">
      <c r="V72" s="7">
        <v>7</v>
      </c>
      <c r="W72" s="7">
        <v>1562.4033989562799</v>
      </c>
      <c r="X72" s="7">
        <v>-752.40339895627994</v>
      </c>
      <c r="Y72" s="7">
        <v>-1.6283500360272418</v>
      </c>
      <c r="Z72"/>
      <c r="AA72"/>
      <c r="AB72"/>
      <c r="AC72"/>
      <c r="AD72"/>
    </row>
    <row r="73" spans="22:30" x14ac:dyDescent="0.3">
      <c r="V73" s="7">
        <v>8</v>
      </c>
      <c r="W73" s="7">
        <v>1539.0814513378782</v>
      </c>
      <c r="X73" s="7">
        <v>-673.08145133787821</v>
      </c>
      <c r="Y73" s="7">
        <v>-1.4566816245855216</v>
      </c>
      <c r="Z73"/>
      <c r="AA73"/>
      <c r="AB73"/>
      <c r="AC73"/>
      <c r="AD73"/>
    </row>
    <row r="74" spans="22:30" x14ac:dyDescent="0.3">
      <c r="V74" s="7">
        <v>9</v>
      </c>
      <c r="W74" s="7">
        <v>1392.5180539022138</v>
      </c>
      <c r="X74" s="7">
        <v>-465.51805390221375</v>
      </c>
      <c r="Y74" s="7">
        <v>-1.0074733060676246</v>
      </c>
      <c r="Z74"/>
      <c r="AA74"/>
      <c r="AB74"/>
      <c r="AC74"/>
      <c r="AD74"/>
    </row>
    <row r="75" spans="22:30" x14ac:dyDescent="0.3">
      <c r="V75" s="7">
        <v>10</v>
      </c>
      <c r="W75" s="7">
        <v>1655.0806164039789</v>
      </c>
      <c r="X75" s="7">
        <v>-653.08061640397887</v>
      </c>
      <c r="Y75" s="7">
        <v>-1.4133958548370487</v>
      </c>
      <c r="Z75"/>
      <c r="AA75"/>
      <c r="AB75"/>
      <c r="AC75"/>
      <c r="AD75"/>
    </row>
    <row r="76" spans="22:30" x14ac:dyDescent="0.3">
      <c r="V76" s="7">
        <v>11</v>
      </c>
      <c r="W76" s="7">
        <v>1248.4758327310265</v>
      </c>
      <c r="X76" s="7">
        <v>-239.47583273102646</v>
      </c>
      <c r="Y76" s="7">
        <v>-0.51827315160478105</v>
      </c>
      <c r="Z76"/>
      <c r="AA76"/>
      <c r="AB76"/>
      <c r="AC76"/>
      <c r="AD76"/>
    </row>
    <row r="77" spans="22:30" x14ac:dyDescent="0.3">
      <c r="V77" s="7">
        <v>12</v>
      </c>
      <c r="W77" s="7">
        <v>1770.9448749940939</v>
      </c>
      <c r="X77" s="7">
        <v>-743.94487499409388</v>
      </c>
      <c r="Y77" s="7">
        <v>-1.6100441142070199</v>
      </c>
      <c r="Z77"/>
      <c r="AA77"/>
      <c r="AB77"/>
      <c r="AC77"/>
      <c r="AD77"/>
    </row>
    <row r="78" spans="22:30" x14ac:dyDescent="0.3">
      <c r="V78" s="7">
        <v>13</v>
      </c>
      <c r="W78" s="7">
        <v>1340.2154348875958</v>
      </c>
      <c r="X78" s="7">
        <v>-300.21543488759585</v>
      </c>
      <c r="Y78" s="7">
        <v>-0.64972568557409827</v>
      </c>
      <c r="Z78"/>
      <c r="AA78"/>
      <c r="AB78"/>
      <c r="AC78"/>
      <c r="AD78"/>
    </row>
    <row r="79" spans="22:30" x14ac:dyDescent="0.3">
      <c r="V79" s="7">
        <v>14</v>
      </c>
      <c r="W79" s="7">
        <v>1671.0874715492644</v>
      </c>
      <c r="X79" s="7">
        <v>-607.08747154926436</v>
      </c>
      <c r="Y79" s="7">
        <v>-1.3138575763217328</v>
      </c>
      <c r="Z79"/>
      <c r="AA79"/>
      <c r="AB79"/>
      <c r="AC79"/>
      <c r="AD79"/>
    </row>
    <row r="80" spans="22:30" x14ac:dyDescent="0.3">
      <c r="V80" s="7">
        <v>15</v>
      </c>
      <c r="W80" s="7">
        <v>1612.2774884486953</v>
      </c>
      <c r="X80" s="7">
        <v>-515.27748844869529</v>
      </c>
      <c r="Y80" s="7">
        <v>-1.1151625817259427</v>
      </c>
      <c r="Z80"/>
      <c r="AA80"/>
      <c r="AB80"/>
      <c r="AC80"/>
      <c r="AD80"/>
    </row>
    <row r="81" spans="22:30" x14ac:dyDescent="0.3">
      <c r="V81" s="7">
        <v>16</v>
      </c>
      <c r="W81" s="7">
        <v>1356.2328309971149</v>
      </c>
      <c r="X81" s="7">
        <v>-258.23283099711489</v>
      </c>
      <c r="Y81" s="7">
        <v>-0.55886701235117942</v>
      </c>
      <c r="Z81"/>
      <c r="AA81"/>
      <c r="AB81"/>
      <c r="AC81"/>
      <c r="AD81"/>
    </row>
    <row r="82" spans="22:30" x14ac:dyDescent="0.3">
      <c r="V82" s="7">
        <v>17</v>
      </c>
      <c r="W82" s="7">
        <v>1476.9620757692564</v>
      </c>
      <c r="X82" s="7">
        <v>-376.96207576925644</v>
      </c>
      <c r="Y82" s="7">
        <v>-0.81582062296802604</v>
      </c>
      <c r="Z82"/>
      <c r="AA82"/>
      <c r="AB82"/>
      <c r="AC82"/>
      <c r="AD82"/>
    </row>
    <row r="83" spans="22:30" x14ac:dyDescent="0.3">
      <c r="V83" s="7">
        <v>18</v>
      </c>
      <c r="W83" s="7">
        <v>1379.7843271945471</v>
      </c>
      <c r="X83" s="7">
        <v>-273.78432719454713</v>
      </c>
      <c r="Y83" s="7">
        <v>-0.59252353148505665</v>
      </c>
      <c r="Z83"/>
      <c r="AA83"/>
      <c r="AB83"/>
      <c r="AC83"/>
      <c r="AD83"/>
    </row>
    <row r="84" spans="22:30" x14ac:dyDescent="0.3">
      <c r="V84" s="7">
        <v>19</v>
      </c>
      <c r="W84" s="7">
        <v>1416.9934519051292</v>
      </c>
      <c r="X84" s="7">
        <v>-285.99345190512918</v>
      </c>
      <c r="Y84" s="7">
        <v>-0.61894649646622968</v>
      </c>
      <c r="Z84"/>
      <c r="AA84"/>
      <c r="AB84"/>
      <c r="AC84"/>
      <c r="AD84"/>
    </row>
    <row r="85" spans="22:30" x14ac:dyDescent="0.3">
      <c r="V85" s="7">
        <v>20</v>
      </c>
      <c r="W85" s="7">
        <v>1488.9107996180041</v>
      </c>
      <c r="X85" s="7">
        <v>-352.91079961800415</v>
      </c>
      <c r="Y85" s="7">
        <v>-0.76376889587359742</v>
      </c>
      <c r="Z85"/>
      <c r="AA85"/>
      <c r="AB85"/>
      <c r="AC85"/>
      <c r="AD85"/>
    </row>
    <row r="86" spans="22:30" x14ac:dyDescent="0.3">
      <c r="V86" s="7">
        <v>21</v>
      </c>
      <c r="W86" s="7">
        <v>1459.4908189589326</v>
      </c>
      <c r="X86" s="7">
        <v>-307.49081895893255</v>
      </c>
      <c r="Y86" s="7">
        <v>-0.66547105824400765</v>
      </c>
      <c r="Z86"/>
      <c r="AA86"/>
      <c r="AB86"/>
      <c r="AC86"/>
      <c r="AD86"/>
    </row>
    <row r="87" spans="22:30" x14ac:dyDescent="0.3">
      <c r="V87" s="7">
        <v>22</v>
      </c>
      <c r="W87" s="7">
        <v>1214.871661812824</v>
      </c>
      <c r="X87" s="7">
        <v>17.128338187176041</v>
      </c>
      <c r="Y87" s="7">
        <v>3.7069117634057298E-2</v>
      </c>
      <c r="Z87"/>
      <c r="AA87"/>
      <c r="AB87"/>
      <c r="AC87"/>
      <c r="AD87"/>
    </row>
    <row r="88" spans="22:30" x14ac:dyDescent="0.3">
      <c r="V88" s="7">
        <v>23</v>
      </c>
      <c r="W88" s="7">
        <v>1447.9322732314022</v>
      </c>
      <c r="X88" s="7">
        <v>-132.93227323140218</v>
      </c>
      <c r="Y88" s="7">
        <v>-0.28769177838086135</v>
      </c>
      <c r="Z88"/>
      <c r="AA88"/>
      <c r="AB88"/>
      <c r="AC88"/>
      <c r="AD88"/>
    </row>
    <row r="89" spans="22:30" x14ac:dyDescent="0.3">
      <c r="V89" s="7">
        <v>24</v>
      </c>
      <c r="W89" s="7">
        <v>1639.3257148816417</v>
      </c>
      <c r="X89" s="7">
        <v>-214.32571488164172</v>
      </c>
      <c r="Y89" s="7">
        <v>-0.46384331335186446</v>
      </c>
      <c r="Z89"/>
      <c r="AA89"/>
      <c r="AB89"/>
      <c r="AC89"/>
      <c r="AD89"/>
    </row>
    <row r="90" spans="22:30" x14ac:dyDescent="0.3">
      <c r="V90" s="7">
        <v>25</v>
      </c>
      <c r="W90" s="7">
        <v>1267.6585319829901</v>
      </c>
      <c r="X90" s="7">
        <v>208.3414680170099</v>
      </c>
      <c r="Y90" s="7">
        <v>0.45089221742229202</v>
      </c>
      <c r="Z90"/>
      <c r="AA90"/>
      <c r="AB90"/>
      <c r="AC90"/>
      <c r="AD90"/>
    </row>
    <row r="91" spans="22:30" x14ac:dyDescent="0.3">
      <c r="V91" s="7">
        <v>26</v>
      </c>
      <c r="W91" s="7">
        <v>1431.1738913018985</v>
      </c>
      <c r="X91" s="7">
        <v>68.826108698101507</v>
      </c>
      <c r="Y91" s="7">
        <v>0.14895333637997121</v>
      </c>
      <c r="Z91"/>
      <c r="AA91"/>
      <c r="AB91"/>
      <c r="AC91"/>
      <c r="AD91"/>
    </row>
    <row r="92" spans="22:30" x14ac:dyDescent="0.3">
      <c r="V92" s="7">
        <v>27</v>
      </c>
      <c r="W92" s="7">
        <v>1806.3670024085925</v>
      </c>
      <c r="X92" s="7">
        <v>-305.3670024085925</v>
      </c>
      <c r="Y92" s="7">
        <v>-0.66087469841753854</v>
      </c>
      <c r="Z92"/>
      <c r="AA92"/>
      <c r="AB92"/>
      <c r="AC92"/>
      <c r="AD92"/>
    </row>
    <row r="93" spans="22:30" x14ac:dyDescent="0.3">
      <c r="V93" s="7">
        <v>28</v>
      </c>
      <c r="W93" s="7">
        <v>1440.659220762833</v>
      </c>
      <c r="X93" s="7">
        <v>62.340779237166998</v>
      </c>
      <c r="Y93" s="7">
        <v>0.13491779842784285</v>
      </c>
      <c r="Z93"/>
      <c r="AA93"/>
      <c r="AB93"/>
      <c r="AC93"/>
      <c r="AD93"/>
    </row>
    <row r="94" spans="22:30" x14ac:dyDescent="0.3">
      <c r="V94" s="7">
        <v>29</v>
      </c>
      <c r="W94" s="7">
        <v>1345.8479236320752</v>
      </c>
      <c r="X94" s="7">
        <v>160.15207636792479</v>
      </c>
      <c r="Y94" s="7">
        <v>0.34660082568114675</v>
      </c>
      <c r="Z94"/>
      <c r="AA94"/>
      <c r="AB94"/>
      <c r="AC94"/>
      <c r="AD94"/>
    </row>
    <row r="95" spans="22:30" x14ac:dyDescent="0.3">
      <c r="V95" s="7">
        <v>30</v>
      </c>
      <c r="W95" s="7">
        <v>1319.0457291201274</v>
      </c>
      <c r="X95" s="7">
        <v>191.95427087987264</v>
      </c>
      <c r="Y95" s="7">
        <v>0.41542707586969052</v>
      </c>
      <c r="Z95"/>
      <c r="AA95"/>
      <c r="AB95"/>
      <c r="AC95"/>
      <c r="AD95"/>
    </row>
    <row r="96" spans="22:30" x14ac:dyDescent="0.3">
      <c r="V96" s="7">
        <v>31</v>
      </c>
      <c r="W96" s="7">
        <v>1566.0578661006195</v>
      </c>
      <c r="X96" s="7">
        <v>-21.057866100619549</v>
      </c>
      <c r="Y96" s="7">
        <v>-4.5573394632675158E-2</v>
      </c>
      <c r="Z96"/>
      <c r="AA96"/>
      <c r="AB96"/>
      <c r="AC96"/>
      <c r="AD96"/>
    </row>
    <row r="97" spans="22:30" x14ac:dyDescent="0.3">
      <c r="V97" s="7">
        <v>32</v>
      </c>
      <c r="W97" s="7">
        <v>1513.1814952843129</v>
      </c>
      <c r="X97" s="7">
        <v>52.818504715687141</v>
      </c>
      <c r="Y97" s="7">
        <v>0.11430970962651356</v>
      </c>
      <c r="Z97"/>
      <c r="AA97"/>
      <c r="AB97"/>
      <c r="AC97"/>
      <c r="AD97"/>
    </row>
    <row r="98" spans="22:30" x14ac:dyDescent="0.3">
      <c r="V98" s="7">
        <v>33</v>
      </c>
      <c r="W98" s="7">
        <v>1629.9900530131397</v>
      </c>
      <c r="X98" s="7">
        <v>-63.990053013139686</v>
      </c>
      <c r="Y98" s="7">
        <v>-0.13848715366500594</v>
      </c>
      <c r="Z98"/>
      <c r="AA98"/>
      <c r="AB98"/>
      <c r="AC98"/>
      <c r="AD98"/>
    </row>
    <row r="99" spans="22:30" x14ac:dyDescent="0.3">
      <c r="V99" s="7">
        <v>34</v>
      </c>
      <c r="W99" s="7">
        <v>1321.0633805759994</v>
      </c>
      <c r="X99" s="7">
        <v>296.93661942400058</v>
      </c>
      <c r="Y99" s="7">
        <v>0.64262967924866399</v>
      </c>
      <c r="Z99"/>
      <c r="AA99"/>
      <c r="AB99"/>
      <c r="AC99"/>
      <c r="AD99"/>
    </row>
    <row r="100" spans="22:30" x14ac:dyDescent="0.3">
      <c r="V100" s="7">
        <v>35</v>
      </c>
      <c r="W100" s="7">
        <v>2002.6313907180058</v>
      </c>
      <c r="X100" s="7">
        <v>-352.63139071800583</v>
      </c>
      <c r="Y100" s="7">
        <v>-0.76316419965211613</v>
      </c>
      <c r="Z100"/>
      <c r="AA100"/>
      <c r="AB100"/>
      <c r="AC100"/>
      <c r="AD100"/>
    </row>
    <row r="101" spans="22:30" x14ac:dyDescent="0.3">
      <c r="V101" s="7">
        <v>36</v>
      </c>
      <c r="W101" s="7">
        <v>1634.1231044199455</v>
      </c>
      <c r="X101" s="7">
        <v>71.384221061238122</v>
      </c>
      <c r="Y101" s="7">
        <v>0.15448959839640222</v>
      </c>
      <c r="Z101"/>
      <c r="AA101"/>
      <c r="AB101"/>
      <c r="AC101"/>
      <c r="AD101"/>
    </row>
    <row r="102" spans="22:30" x14ac:dyDescent="0.3">
      <c r="V102" s="7">
        <v>37</v>
      </c>
      <c r="W102" s="7">
        <v>1738.4656979577253</v>
      </c>
      <c r="X102" s="7">
        <v>-32.958372476541626</v>
      </c>
      <c r="Y102" s="7">
        <v>-7.1328448388221985E-2</v>
      </c>
      <c r="Z102"/>
      <c r="AA102"/>
      <c r="AB102"/>
      <c r="AC102"/>
      <c r="AD102"/>
    </row>
    <row r="103" spans="22:30" x14ac:dyDescent="0.3">
      <c r="V103" s="7">
        <v>38</v>
      </c>
      <c r="W103" s="7">
        <v>1662.6878224223253</v>
      </c>
      <c r="X103" s="7">
        <v>42.819503058858345</v>
      </c>
      <c r="Y103" s="7">
        <v>9.2669888845906323E-2</v>
      </c>
      <c r="Z103"/>
      <c r="AA103"/>
      <c r="AB103"/>
      <c r="AC103"/>
      <c r="AD103"/>
    </row>
    <row r="104" spans="22:30" x14ac:dyDescent="0.3">
      <c r="V104" s="7">
        <v>39</v>
      </c>
      <c r="W104" s="7">
        <v>1494.3426831740817</v>
      </c>
      <c r="X104" s="7">
        <v>211.16464230710199</v>
      </c>
      <c r="Y104" s="7">
        <v>0.4570021259678404</v>
      </c>
      <c r="Z104"/>
      <c r="AA104"/>
      <c r="AB104"/>
      <c r="AC104"/>
      <c r="AD104"/>
    </row>
    <row r="105" spans="22:30" x14ac:dyDescent="0.3">
      <c r="V105" s="7">
        <v>40</v>
      </c>
      <c r="W105" s="7">
        <v>1281.657641892461</v>
      </c>
      <c r="X105" s="7">
        <v>423.84968358872266</v>
      </c>
      <c r="Y105" s="7">
        <v>0.91729469656733398</v>
      </c>
      <c r="Z105"/>
      <c r="AA105"/>
      <c r="AB105"/>
      <c r="AC105"/>
      <c r="AD105"/>
    </row>
    <row r="106" spans="22:30" x14ac:dyDescent="0.3">
      <c r="V106" s="7">
        <v>41</v>
      </c>
      <c r="W106" s="7">
        <v>1820.9476081004341</v>
      </c>
      <c r="X106" s="7">
        <v>-115.44028261925041</v>
      </c>
      <c r="Y106" s="7">
        <v>-0.24983564484531814</v>
      </c>
      <c r="Z106"/>
      <c r="AA106"/>
      <c r="AB106"/>
      <c r="AC106"/>
      <c r="AD106"/>
    </row>
    <row r="107" spans="22:30" x14ac:dyDescent="0.3">
      <c r="V107" s="7">
        <v>42</v>
      </c>
      <c r="W107" s="7">
        <v>1379.7090656972</v>
      </c>
      <c r="X107" s="7">
        <v>325.79825978398367</v>
      </c>
      <c r="Y107" s="7">
        <v>0.70509198761300274</v>
      </c>
      <c r="Z107"/>
      <c r="AA107"/>
      <c r="AB107"/>
      <c r="AC107"/>
      <c r="AD107"/>
    </row>
    <row r="108" spans="22:30" x14ac:dyDescent="0.3">
      <c r="V108" s="7">
        <v>43</v>
      </c>
      <c r="W108" s="7">
        <v>1688.8456127505776</v>
      </c>
      <c r="X108" s="7">
        <v>16.661712730606041</v>
      </c>
      <c r="Y108" s="7">
        <v>3.6059247689196591E-2</v>
      </c>
      <c r="Z108"/>
      <c r="AA108"/>
      <c r="AB108"/>
      <c r="AC108"/>
      <c r="AD108"/>
    </row>
    <row r="109" spans="22:30" x14ac:dyDescent="0.3">
      <c r="V109" s="7">
        <v>44</v>
      </c>
      <c r="W109" s="7">
        <v>1029.7494197723986</v>
      </c>
      <c r="X109" s="7">
        <v>751.2505802276014</v>
      </c>
      <c r="Y109" s="7">
        <v>1.6258551078796808</v>
      </c>
      <c r="Z109"/>
      <c r="AA109"/>
      <c r="AB109"/>
      <c r="AC109"/>
      <c r="AD109"/>
    </row>
    <row r="110" spans="22:30" x14ac:dyDescent="0.3">
      <c r="V110" s="7">
        <v>45</v>
      </c>
      <c r="W110" s="7">
        <v>1580.1158588430976</v>
      </c>
      <c r="X110" s="7">
        <v>296.88414115690239</v>
      </c>
      <c r="Y110" s="7">
        <v>0.64251610588065611</v>
      </c>
      <c r="Z110"/>
      <c r="AA110"/>
      <c r="AB110"/>
      <c r="AC110"/>
      <c r="AD110"/>
    </row>
    <row r="111" spans="22:30" x14ac:dyDescent="0.3">
      <c r="V111" s="7">
        <v>46</v>
      </c>
      <c r="W111" s="7">
        <v>1700.3137288017722</v>
      </c>
      <c r="X111" s="7">
        <v>178.68627119822781</v>
      </c>
      <c r="Y111" s="7">
        <v>0.38671249564638777</v>
      </c>
      <c r="Z111"/>
      <c r="AA111"/>
      <c r="AB111"/>
      <c r="AC111"/>
      <c r="AD111"/>
    </row>
    <row r="112" spans="22:30" x14ac:dyDescent="0.3">
      <c r="V112" s="7">
        <v>47</v>
      </c>
      <c r="W112" s="7">
        <v>1375.64473744103</v>
      </c>
      <c r="X112" s="7">
        <v>554.99933035558024</v>
      </c>
      <c r="Y112" s="7">
        <v>1.2011285180705538</v>
      </c>
      <c r="Z112"/>
      <c r="AA112"/>
      <c r="AB112"/>
      <c r="AC112"/>
      <c r="AD112"/>
    </row>
    <row r="113" spans="22:30" x14ac:dyDescent="0.3">
      <c r="V113" s="7">
        <v>48</v>
      </c>
      <c r="W113" s="7">
        <v>1527.879147896148</v>
      </c>
      <c r="X113" s="7">
        <v>402.76491990046225</v>
      </c>
      <c r="Y113" s="7">
        <v>0.87166309022553479</v>
      </c>
      <c r="Z113"/>
      <c r="AA113"/>
      <c r="AB113"/>
      <c r="AC113"/>
      <c r="AD113"/>
    </row>
    <row r="114" spans="22:30" x14ac:dyDescent="0.3">
      <c r="V114" s="7">
        <v>49</v>
      </c>
      <c r="W114" s="7">
        <v>1315.056596458875</v>
      </c>
      <c r="X114" s="7">
        <v>615.58747133773522</v>
      </c>
      <c r="Y114" s="7">
        <v>1.3322532600480264</v>
      </c>
      <c r="Z114"/>
      <c r="AA114"/>
      <c r="AB114"/>
      <c r="AC114"/>
      <c r="AD114"/>
    </row>
    <row r="115" spans="22:30" x14ac:dyDescent="0.3">
      <c r="V115" s="7">
        <v>50</v>
      </c>
      <c r="W115" s="7">
        <v>1568.9205806360287</v>
      </c>
      <c r="X115" s="7">
        <v>427.07941936397128</v>
      </c>
      <c r="Y115" s="7">
        <v>0.92428448472257085</v>
      </c>
      <c r="Z115"/>
      <c r="AA115"/>
      <c r="AB115"/>
      <c r="AC115"/>
      <c r="AD115"/>
    </row>
    <row r="116" spans="22:30" x14ac:dyDescent="0.3">
      <c r="V116" s="7">
        <v>51</v>
      </c>
      <c r="W116" s="7">
        <v>1656.6942217242984</v>
      </c>
      <c r="X116" s="7">
        <v>350.30577827570164</v>
      </c>
      <c r="Y116" s="7">
        <v>0.7581311135317389</v>
      </c>
      <c r="Z116"/>
      <c r="AA116"/>
      <c r="AB116"/>
      <c r="AC116"/>
      <c r="AD116"/>
    </row>
    <row r="117" spans="22:30" x14ac:dyDescent="0.3">
      <c r="V117" s="7">
        <v>52</v>
      </c>
      <c r="W117" s="7">
        <v>1343.9357713244083</v>
      </c>
      <c r="X117" s="7">
        <v>741.06422867559172</v>
      </c>
      <c r="Y117" s="7">
        <v>1.6038098248045243</v>
      </c>
      <c r="Z117"/>
      <c r="AA117"/>
      <c r="AB117"/>
      <c r="AC117"/>
      <c r="AD117"/>
    </row>
    <row r="118" spans="22:30" x14ac:dyDescent="0.3">
      <c r="V118" s="7">
        <v>53</v>
      </c>
      <c r="W118" s="7">
        <v>1739.3608271796033</v>
      </c>
      <c r="X118" s="7">
        <v>407.63917282039665</v>
      </c>
      <c r="Y118" s="7">
        <v>0.88221193932535424</v>
      </c>
      <c r="Z118"/>
      <c r="AA118"/>
      <c r="AB118"/>
      <c r="AC118"/>
      <c r="AD118"/>
    </row>
    <row r="119" spans="22:30" x14ac:dyDescent="0.3">
      <c r="V119" s="7">
        <v>54</v>
      </c>
      <c r="W119" s="7">
        <v>1778.2133330525976</v>
      </c>
      <c r="X119" s="7">
        <v>393.78666694740241</v>
      </c>
      <c r="Y119" s="7">
        <v>0.85223237189032131</v>
      </c>
      <c r="Z119"/>
      <c r="AA119"/>
      <c r="AB119"/>
      <c r="AC119"/>
      <c r="AD119"/>
    </row>
    <row r="120" spans="22:30" x14ac:dyDescent="0.3">
      <c r="V120" s="7">
        <v>55</v>
      </c>
      <c r="W120" s="7">
        <v>1411.8773403751838</v>
      </c>
      <c r="X120" s="7">
        <v>931.12265962481615</v>
      </c>
      <c r="Y120" s="7">
        <v>2.0151339274238875</v>
      </c>
      <c r="Z120"/>
      <c r="AA120"/>
      <c r="AB120"/>
      <c r="AC120"/>
      <c r="AD120"/>
    </row>
    <row r="121" spans="22:30" x14ac:dyDescent="0.3">
      <c r="V121" s="7">
        <v>56</v>
      </c>
      <c r="W121" s="7">
        <v>1408.2552005461857</v>
      </c>
      <c r="X121" s="7">
        <v>961.74479945381427</v>
      </c>
      <c r="Y121" s="7">
        <v>2.0814063054633145</v>
      </c>
      <c r="Z121"/>
      <c r="AA121"/>
      <c r="AB121"/>
      <c r="AC121"/>
      <c r="AD121"/>
    </row>
    <row r="122" spans="22:30" x14ac:dyDescent="0.3">
      <c r="V122" s="7">
        <v>57</v>
      </c>
      <c r="W122" s="7">
        <v>2146.380376711837</v>
      </c>
      <c r="X122" s="7">
        <v>331.61962328816298</v>
      </c>
      <c r="Y122" s="7">
        <v>0.71769057167696027</v>
      </c>
      <c r="Z122"/>
      <c r="AA122"/>
      <c r="AB122"/>
      <c r="AC122"/>
      <c r="AD122"/>
    </row>
    <row r="123" spans="22:30" x14ac:dyDescent="0.3">
      <c r="V123" s="7">
        <v>58</v>
      </c>
      <c r="W123" s="7">
        <v>1709.3046752535129</v>
      </c>
      <c r="X123" s="7">
        <v>794.69532474648713</v>
      </c>
      <c r="Y123" s="7">
        <v>1.7198781431299941</v>
      </c>
      <c r="Z123"/>
      <c r="AA123"/>
      <c r="AB123"/>
      <c r="AC123"/>
      <c r="AD123"/>
    </row>
    <row r="124" spans="22:30" ht="15.65" thickBot="1" x14ac:dyDescent="0.35">
      <c r="V124" s="8">
        <v>59</v>
      </c>
      <c r="W124" s="8">
        <v>1572.3843260881956</v>
      </c>
      <c r="X124" s="8">
        <v>954.61567391180438</v>
      </c>
      <c r="Y124" s="8">
        <v>2.0659774652304317</v>
      </c>
      <c r="Z124"/>
      <c r="AA124"/>
      <c r="AB124"/>
      <c r="AC124"/>
      <c r="AD124"/>
    </row>
  </sheetData>
  <sortState ref="M2:M60">
    <sortCondition ref="M2"/>
  </sortState>
  <conditionalFormatting sqref="A1:A6 A8:A11 A31:A38 A54:A60 A13 A15:A19 A21:A25 A27:A29 A40:A47 A50 A52">
    <cfRule type="cellIs" dxfId="2" priority="4" operator="greaterThan">
      <formula>4612</formula>
    </cfRule>
  </conditionalFormatting>
  <conditionalFormatting sqref="M1:M6 M8:M11 M31:M38 M54:M60 M13 M15:M19 M21:M25 M27:M29 M40:M47 M50 M52">
    <cfRule type="cellIs" dxfId="1" priority="2" operator="greaterThan">
      <formula>4612</formula>
    </cfRule>
  </conditionalFormatting>
  <conditionalFormatting sqref="A1:A11 M1:M11 A13 M13 A15:A19 M15:M19 A21:A25 M21:M25 A27:A38 M27:M38 A40:A47 M40:M47 A50 M50 A52:A60 M52:M60">
    <cfRule type="cellIs" dxfId="0" priority="13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1" workbookViewId="0">
      <selection activeCell="J48" sqref="J48"/>
    </sheetView>
  </sheetViews>
  <sheetFormatPr defaultRowHeight="15.05" x14ac:dyDescent="0.3"/>
  <cols>
    <col min="1" max="1" width="8.88671875" style="1"/>
  </cols>
  <sheetData>
    <row r="1" spans="1:4" x14ac:dyDescent="0.3">
      <c r="A1" s="1" t="s">
        <v>140</v>
      </c>
    </row>
    <row r="2" spans="1:4" x14ac:dyDescent="0.3">
      <c r="A2" s="1" t="s">
        <v>175</v>
      </c>
      <c r="B2" t="s">
        <v>59</v>
      </c>
    </row>
    <row r="3" spans="1:4" x14ac:dyDescent="0.3">
      <c r="A3" s="1" t="s">
        <v>175</v>
      </c>
      <c r="B3" t="s">
        <v>59</v>
      </c>
      <c r="C3" t="s">
        <v>176</v>
      </c>
    </row>
    <row r="4" spans="1:4" x14ac:dyDescent="0.3">
      <c r="A4" s="1" t="s">
        <v>59</v>
      </c>
      <c r="B4" t="s">
        <v>176</v>
      </c>
    </row>
    <row r="5" spans="1:4" x14ac:dyDescent="0.3">
      <c r="A5" s="1" t="s">
        <v>59</v>
      </c>
      <c r="B5" t="s">
        <v>177</v>
      </c>
      <c r="C5" t="s">
        <v>178</v>
      </c>
    </row>
    <row r="6" spans="1:4" x14ac:dyDescent="0.3">
      <c r="A6" s="1" t="s">
        <v>175</v>
      </c>
      <c r="B6" t="s">
        <v>59</v>
      </c>
      <c r="C6" t="s">
        <v>177</v>
      </c>
    </row>
    <row r="7" spans="1:4" x14ac:dyDescent="0.3">
      <c r="A7" s="1" t="s">
        <v>175</v>
      </c>
      <c r="B7" t="s">
        <v>59</v>
      </c>
    </row>
    <row r="8" spans="1:4" x14ac:dyDescent="0.3">
      <c r="A8" s="1" t="s">
        <v>59</v>
      </c>
      <c r="B8" t="s">
        <v>179</v>
      </c>
    </row>
    <row r="9" spans="1:4" x14ac:dyDescent="0.3">
      <c r="A9" s="1" t="s">
        <v>59</v>
      </c>
    </row>
    <row r="10" spans="1:4" x14ac:dyDescent="0.3">
      <c r="A10" s="1" t="s">
        <v>59</v>
      </c>
      <c r="B10" t="s">
        <v>177</v>
      </c>
    </row>
    <row r="11" spans="1:4" x14ac:dyDescent="0.3">
      <c r="A11" s="1" t="s">
        <v>175</v>
      </c>
      <c r="B11" t="s">
        <v>59</v>
      </c>
      <c r="C11" t="s">
        <v>178</v>
      </c>
    </row>
    <row r="12" spans="1:4" x14ac:dyDescent="0.3">
      <c r="A12" s="1" t="s">
        <v>175</v>
      </c>
      <c r="B12" t="s">
        <v>59</v>
      </c>
      <c r="C12" t="s">
        <v>179</v>
      </c>
      <c r="D12" t="s">
        <v>178</v>
      </c>
    </row>
    <row r="13" spans="1:4" x14ac:dyDescent="0.3">
      <c r="A13" s="1" t="s">
        <v>59</v>
      </c>
      <c r="B13" t="s">
        <v>177</v>
      </c>
    </row>
    <row r="14" spans="1:4" x14ac:dyDescent="0.3">
      <c r="A14" s="1" t="s">
        <v>59</v>
      </c>
      <c r="B14" t="s">
        <v>177</v>
      </c>
    </row>
    <row r="15" spans="1:4" x14ac:dyDescent="0.3">
      <c r="A15" s="1" t="s">
        <v>59</v>
      </c>
    </row>
    <row r="16" spans="1:4" x14ac:dyDescent="0.3">
      <c r="A16" s="1" t="s">
        <v>59</v>
      </c>
      <c r="B16" t="s">
        <v>177</v>
      </c>
    </row>
    <row r="17" spans="1:6" x14ac:dyDescent="0.3">
      <c r="A17" s="1" t="s">
        <v>59</v>
      </c>
      <c r="B17" t="s">
        <v>177</v>
      </c>
      <c r="C17" t="s">
        <v>178</v>
      </c>
    </row>
    <row r="18" spans="1:6" x14ac:dyDescent="0.3">
      <c r="A18" s="1" t="s">
        <v>175</v>
      </c>
      <c r="B18" t="s">
        <v>59</v>
      </c>
      <c r="C18" t="s">
        <v>179</v>
      </c>
      <c r="D18" t="s">
        <v>178</v>
      </c>
    </row>
    <row r="19" spans="1:6" x14ac:dyDescent="0.3">
      <c r="A19" s="1" t="s">
        <v>59</v>
      </c>
      <c r="B19" t="s">
        <v>176</v>
      </c>
    </row>
    <row r="20" spans="1:6" x14ac:dyDescent="0.3">
      <c r="A20" s="1" t="s">
        <v>175</v>
      </c>
      <c r="B20" t="s">
        <v>59</v>
      </c>
      <c r="C20" t="s">
        <v>177</v>
      </c>
      <c r="D20" t="s">
        <v>178</v>
      </c>
    </row>
    <row r="21" spans="1:6" x14ac:dyDescent="0.3">
      <c r="A21" s="1" t="s">
        <v>59</v>
      </c>
      <c r="B21" t="s">
        <v>176</v>
      </c>
    </row>
    <row r="22" spans="1:6" x14ac:dyDescent="0.3">
      <c r="A22" s="1" t="s">
        <v>175</v>
      </c>
      <c r="B22" t="s">
        <v>59</v>
      </c>
      <c r="C22" t="s">
        <v>176</v>
      </c>
      <c r="D22" t="s">
        <v>179</v>
      </c>
      <c r="E22" t="s">
        <v>177</v>
      </c>
      <c r="F22" t="s">
        <v>178</v>
      </c>
    </row>
    <row r="23" spans="1:6" x14ac:dyDescent="0.3">
      <c r="A23" s="1" t="s">
        <v>175</v>
      </c>
      <c r="B23" t="s">
        <v>59</v>
      </c>
      <c r="C23" t="s">
        <v>179</v>
      </c>
      <c r="D23" t="s">
        <v>177</v>
      </c>
    </row>
    <row r="24" spans="1:6" x14ac:dyDescent="0.3">
      <c r="A24" s="1" t="s">
        <v>175</v>
      </c>
      <c r="B24" t="s">
        <v>59</v>
      </c>
    </row>
    <row r="25" spans="1:6" x14ac:dyDescent="0.3">
      <c r="A25" s="1" t="s">
        <v>59</v>
      </c>
      <c r="B25" t="s">
        <v>177</v>
      </c>
    </row>
    <row r="26" spans="1:6" x14ac:dyDescent="0.3">
      <c r="A26" s="1" t="s">
        <v>59</v>
      </c>
      <c r="B26" t="s">
        <v>177</v>
      </c>
    </row>
    <row r="27" spans="1:6" x14ac:dyDescent="0.3">
      <c r="A27" s="1" t="s">
        <v>59</v>
      </c>
    </row>
    <row r="28" spans="1:6" x14ac:dyDescent="0.3">
      <c r="A28" s="1" t="s">
        <v>175</v>
      </c>
      <c r="B28" t="s">
        <v>59</v>
      </c>
      <c r="C28" t="s">
        <v>178</v>
      </c>
    </row>
    <row r="29" spans="1:6" x14ac:dyDescent="0.3">
      <c r="A29" s="1" t="s">
        <v>59</v>
      </c>
      <c r="B29" t="s">
        <v>178</v>
      </c>
    </row>
    <row r="30" spans="1:6" x14ac:dyDescent="0.3">
      <c r="A30" s="1" t="s">
        <v>175</v>
      </c>
      <c r="B30" t="s">
        <v>59</v>
      </c>
      <c r="C30" t="s">
        <v>177</v>
      </c>
    </row>
    <row r="31" spans="1:6" x14ac:dyDescent="0.3">
      <c r="A31" s="1" t="s">
        <v>175</v>
      </c>
      <c r="B31" t="s">
        <v>59</v>
      </c>
      <c r="C31" t="s">
        <v>177</v>
      </c>
      <c r="D31" t="s">
        <v>178</v>
      </c>
    </row>
    <row r="32" spans="1:6" x14ac:dyDescent="0.3">
      <c r="A32" s="1" t="s">
        <v>59</v>
      </c>
      <c r="B32" t="s">
        <v>177</v>
      </c>
    </row>
    <row r="33" spans="1:6" x14ac:dyDescent="0.3">
      <c r="A33" s="1" t="s">
        <v>59</v>
      </c>
      <c r="B33" t="s">
        <v>177</v>
      </c>
    </row>
    <row r="34" spans="1:6" x14ac:dyDescent="0.3">
      <c r="A34" s="1" t="s">
        <v>59</v>
      </c>
    </row>
    <row r="35" spans="1:6" x14ac:dyDescent="0.3">
      <c r="A35" s="1" t="s">
        <v>175</v>
      </c>
      <c r="B35" t="s">
        <v>59</v>
      </c>
    </row>
    <row r="36" spans="1:6" x14ac:dyDescent="0.3">
      <c r="A36" s="1" t="s">
        <v>175</v>
      </c>
      <c r="B36" t="s">
        <v>59</v>
      </c>
      <c r="C36" t="s">
        <v>177</v>
      </c>
      <c r="D36" t="s">
        <v>178</v>
      </c>
    </row>
    <row r="37" spans="1:6" x14ac:dyDescent="0.3">
      <c r="A37" s="1" t="s">
        <v>175</v>
      </c>
      <c r="B37" t="s">
        <v>59</v>
      </c>
      <c r="C37" t="s">
        <v>176</v>
      </c>
      <c r="D37" t="s">
        <v>179</v>
      </c>
      <c r="E37" t="s">
        <v>177</v>
      </c>
      <c r="F37" t="s">
        <v>178</v>
      </c>
    </row>
    <row r="38" spans="1:6" x14ac:dyDescent="0.3">
      <c r="A38" s="1" t="s">
        <v>175</v>
      </c>
      <c r="B38" t="s">
        <v>59</v>
      </c>
      <c r="C38" t="s">
        <v>176</v>
      </c>
      <c r="D38" t="s">
        <v>179</v>
      </c>
      <c r="E38" t="s">
        <v>177</v>
      </c>
      <c r="F38" t="s">
        <v>178</v>
      </c>
    </row>
    <row r="39" spans="1:6" x14ac:dyDescent="0.3">
      <c r="A39" s="1" t="s">
        <v>176</v>
      </c>
      <c r="B39" t="s">
        <v>179</v>
      </c>
      <c r="C39" t="s">
        <v>177</v>
      </c>
    </row>
    <row r="40" spans="1:6" x14ac:dyDescent="0.3">
      <c r="A40" s="1" t="s">
        <v>175</v>
      </c>
      <c r="B40" t="s">
        <v>59</v>
      </c>
      <c r="C40" t="s">
        <v>178</v>
      </c>
    </row>
    <row r="41" spans="1:6" x14ac:dyDescent="0.3">
      <c r="A41" s="1" t="s">
        <v>175</v>
      </c>
      <c r="B41" t="s">
        <v>177</v>
      </c>
      <c r="C41" t="s">
        <v>178</v>
      </c>
    </row>
    <row r="42" spans="1:6" x14ac:dyDescent="0.3">
      <c r="A42" s="1" t="s">
        <v>175</v>
      </c>
      <c r="B42" t="s">
        <v>59</v>
      </c>
      <c r="C42" t="s">
        <v>176</v>
      </c>
      <c r="D42" t="s">
        <v>179</v>
      </c>
      <c r="E42" t="s">
        <v>177</v>
      </c>
      <c r="F42" t="s">
        <v>178</v>
      </c>
    </row>
    <row r="43" spans="1:6" x14ac:dyDescent="0.3">
      <c r="A43" s="1" t="s">
        <v>59</v>
      </c>
    </row>
    <row r="44" spans="1:6" x14ac:dyDescent="0.3">
      <c r="A44" s="1" t="s">
        <v>59</v>
      </c>
    </row>
    <row r="45" spans="1:6" x14ac:dyDescent="0.3">
      <c r="A45" s="1" t="s">
        <v>175</v>
      </c>
      <c r="B45" t="s">
        <v>59</v>
      </c>
      <c r="C45" t="s">
        <v>177</v>
      </c>
    </row>
    <row r="46" spans="1:6" x14ac:dyDescent="0.3">
      <c r="A46" s="1" t="s">
        <v>175</v>
      </c>
      <c r="B46" t="s">
        <v>177</v>
      </c>
    </row>
    <row r="47" spans="1:6" x14ac:dyDescent="0.3">
      <c r="A47" s="1" t="s">
        <v>175</v>
      </c>
      <c r="B47" t="s">
        <v>59</v>
      </c>
      <c r="C47" t="s">
        <v>177</v>
      </c>
      <c r="D47" t="s">
        <v>178</v>
      </c>
    </row>
    <row r="48" spans="1:6" x14ac:dyDescent="0.3">
      <c r="A48" s="1" t="s">
        <v>175</v>
      </c>
      <c r="B48" t="s">
        <v>59</v>
      </c>
      <c r="C48" t="s">
        <v>176</v>
      </c>
    </row>
    <row r="49" spans="1:10" x14ac:dyDescent="0.3">
      <c r="A49" s="1" t="s">
        <v>59</v>
      </c>
      <c r="B49" t="s">
        <v>177</v>
      </c>
    </row>
    <row r="50" spans="1:10" x14ac:dyDescent="0.3">
      <c r="A50" s="1" t="s">
        <v>175</v>
      </c>
      <c r="B50" t="s">
        <v>59</v>
      </c>
      <c r="C50" t="s">
        <v>179</v>
      </c>
      <c r="D50" t="s">
        <v>177</v>
      </c>
      <c r="E50" t="s">
        <v>178</v>
      </c>
    </row>
    <row r="51" spans="1:10" x14ac:dyDescent="0.3">
      <c r="A51" s="1" t="s">
        <v>59</v>
      </c>
      <c r="B51" t="s">
        <v>177</v>
      </c>
    </row>
    <row r="52" spans="1:10" x14ac:dyDescent="0.3">
      <c r="A52" s="1" t="s">
        <v>175</v>
      </c>
      <c r="B52" t="s">
        <v>177</v>
      </c>
      <c r="C52" t="s">
        <v>178</v>
      </c>
    </row>
    <row r="53" spans="1:10" x14ac:dyDescent="0.3">
      <c r="A53" s="1" t="s">
        <v>175</v>
      </c>
      <c r="B53" t="s">
        <v>177</v>
      </c>
    </row>
    <row r="54" spans="1:10" x14ac:dyDescent="0.3">
      <c r="A54" s="1" t="s">
        <v>175</v>
      </c>
      <c r="B54" t="s">
        <v>59</v>
      </c>
      <c r="C54" t="s">
        <v>176</v>
      </c>
      <c r="D54" t="s">
        <v>179</v>
      </c>
      <c r="E54" t="s">
        <v>177</v>
      </c>
      <c r="F54" t="s">
        <v>178</v>
      </c>
    </row>
    <row r="55" spans="1:10" x14ac:dyDescent="0.3">
      <c r="A55" s="1" t="s">
        <v>59</v>
      </c>
      <c r="B55" t="s">
        <v>176</v>
      </c>
    </row>
    <row r="56" spans="1:10" x14ac:dyDescent="0.3">
      <c r="A56" s="1" t="s">
        <v>175</v>
      </c>
      <c r="B56" t="s">
        <v>59</v>
      </c>
      <c r="C56" t="s">
        <v>177</v>
      </c>
      <c r="D56" t="s">
        <v>178</v>
      </c>
    </row>
    <row r="57" spans="1:10" x14ac:dyDescent="0.3">
      <c r="A57" s="1" t="s">
        <v>177</v>
      </c>
      <c r="B57" t="s">
        <v>178</v>
      </c>
    </row>
    <row r="58" spans="1:10" x14ac:dyDescent="0.3">
      <c r="A58" s="1" t="s">
        <v>175</v>
      </c>
      <c r="B58" t="s">
        <v>59</v>
      </c>
      <c r="C58" t="s">
        <v>177</v>
      </c>
      <c r="D58" t="s">
        <v>178</v>
      </c>
    </row>
    <row r="59" spans="1:10" x14ac:dyDescent="0.3">
      <c r="A59" s="1" t="s">
        <v>175</v>
      </c>
      <c r="B59" t="s">
        <v>59</v>
      </c>
      <c r="C59" t="s">
        <v>177</v>
      </c>
      <c r="D59" t="s">
        <v>178</v>
      </c>
    </row>
    <row r="60" spans="1:10" x14ac:dyDescent="0.3">
      <c r="A60" s="1" t="s">
        <v>175</v>
      </c>
      <c r="B60" t="s">
        <v>178</v>
      </c>
    </row>
    <row r="61" spans="1:10" x14ac:dyDescent="0.3">
      <c r="A61" s="1">
        <f>COUNTIF($A$1:$A$60,"Gaming")</f>
        <v>1</v>
      </c>
      <c r="B61" s="1">
        <f t="shared" ref="B61:H61" si="0">COUNTIF(B1:B60,"Gaming")</f>
        <v>4</v>
      </c>
      <c r="C61" s="1">
        <f t="shared" si="0"/>
        <v>7</v>
      </c>
      <c r="D61" s="1">
        <f t="shared" si="0"/>
        <v>0</v>
      </c>
      <c r="E61" s="1">
        <f t="shared" si="0"/>
        <v>0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t="s">
        <v>176</v>
      </c>
      <c r="J61" s="21">
        <f t="shared" ref="J61:J66" si="1">SUM(A61:H61)</f>
        <v>12</v>
      </c>
    </row>
    <row r="62" spans="1:10" x14ac:dyDescent="0.3">
      <c r="A62" s="1">
        <f>COUNTIF(A$1:A$60,$I62)</f>
        <v>33</v>
      </c>
      <c r="B62" s="1">
        <f t="shared" ref="B62:H64" si="2">COUNTIF(B$1:B$60,$I62)</f>
        <v>0</v>
      </c>
      <c r="C62" s="1">
        <f t="shared" si="2"/>
        <v>0</v>
      </c>
      <c r="D62" s="1">
        <f t="shared" si="2"/>
        <v>0</v>
      </c>
      <c r="E62" s="1">
        <f t="shared" si="2"/>
        <v>0</v>
      </c>
      <c r="F62" s="1">
        <f t="shared" si="2"/>
        <v>0</v>
      </c>
      <c r="G62" s="1">
        <f t="shared" si="2"/>
        <v>0</v>
      </c>
      <c r="H62" s="1">
        <f t="shared" si="2"/>
        <v>0</v>
      </c>
      <c r="I62" s="1" t="s">
        <v>175</v>
      </c>
      <c r="J62" s="21">
        <f t="shared" si="1"/>
        <v>33</v>
      </c>
    </row>
    <row r="63" spans="1:10" x14ac:dyDescent="0.3">
      <c r="A63" s="1">
        <f>COUNTIF(A$1:A$60,$I63)</f>
        <v>1</v>
      </c>
      <c r="B63" s="1">
        <f t="shared" si="2"/>
        <v>16</v>
      </c>
      <c r="C63" s="1">
        <f t="shared" si="2"/>
        <v>11</v>
      </c>
      <c r="D63" s="1">
        <f t="shared" si="2"/>
        <v>2</v>
      </c>
      <c r="E63" s="1">
        <f t="shared" si="2"/>
        <v>5</v>
      </c>
      <c r="F63" s="1">
        <f t="shared" si="2"/>
        <v>0</v>
      </c>
      <c r="G63" s="1">
        <f t="shared" si="2"/>
        <v>0</v>
      </c>
      <c r="H63" s="1">
        <f t="shared" si="2"/>
        <v>0</v>
      </c>
      <c r="I63" s="1" t="s">
        <v>177</v>
      </c>
      <c r="J63" s="21">
        <f t="shared" si="1"/>
        <v>35</v>
      </c>
    </row>
    <row r="64" spans="1:10" x14ac:dyDescent="0.3">
      <c r="A64" s="1">
        <f>COUNTIF(A$1:A$60,$I64)</f>
        <v>24</v>
      </c>
      <c r="B64" s="1">
        <f t="shared" si="2"/>
        <v>28</v>
      </c>
      <c r="C64" s="1">
        <f t="shared" si="2"/>
        <v>0</v>
      </c>
      <c r="D64" s="1">
        <f t="shared" si="2"/>
        <v>0</v>
      </c>
      <c r="E64" s="1">
        <f t="shared" si="2"/>
        <v>0</v>
      </c>
      <c r="F64" s="1">
        <f t="shared" si="2"/>
        <v>0</v>
      </c>
      <c r="G64" s="1">
        <f t="shared" si="2"/>
        <v>0</v>
      </c>
      <c r="H64" s="1">
        <f t="shared" si="2"/>
        <v>0</v>
      </c>
      <c r="I64" t="s">
        <v>59</v>
      </c>
      <c r="J64" s="21">
        <f t="shared" si="1"/>
        <v>52</v>
      </c>
    </row>
    <row r="65" spans="1:10" x14ac:dyDescent="0.3">
      <c r="A65" s="1">
        <f t="shared" ref="A65:H66" si="3">COUNTIF(A$1:A$60,$I65)</f>
        <v>0</v>
      </c>
      <c r="B65" s="1">
        <f t="shared" si="3"/>
        <v>3</v>
      </c>
      <c r="C65" s="1">
        <f t="shared" si="3"/>
        <v>7</v>
      </c>
      <c r="D65" s="1">
        <f t="shared" si="3"/>
        <v>9</v>
      </c>
      <c r="E65" s="1">
        <f t="shared" si="3"/>
        <v>1</v>
      </c>
      <c r="F65" s="1">
        <f t="shared" si="3"/>
        <v>5</v>
      </c>
      <c r="G65" s="1">
        <f t="shared" si="3"/>
        <v>0</v>
      </c>
      <c r="H65" s="1">
        <f t="shared" si="3"/>
        <v>0</v>
      </c>
      <c r="I65" t="s">
        <v>178</v>
      </c>
      <c r="J65" s="21">
        <f t="shared" si="1"/>
        <v>25</v>
      </c>
    </row>
    <row r="66" spans="1:10" x14ac:dyDescent="0.3">
      <c r="A66" s="1">
        <f t="shared" si="3"/>
        <v>0</v>
      </c>
      <c r="B66" s="1">
        <f t="shared" si="3"/>
        <v>2</v>
      </c>
      <c r="C66" s="1">
        <f t="shared" si="3"/>
        <v>4</v>
      </c>
      <c r="D66" s="1">
        <f t="shared" si="3"/>
        <v>5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t="s">
        <v>179</v>
      </c>
      <c r="J66" s="21">
        <f t="shared" si="1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AGE</vt:lpstr>
      <vt:lpstr>Usage</vt:lpstr>
      <vt:lpstr>Plan-buy</vt:lpstr>
      <vt:lpstr>Demographics</vt:lpstr>
      <vt:lpstr>Brand-cross tab</vt:lpstr>
      <vt:lpstr>regr</vt:lpstr>
      <vt:lpstr>Purpose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2024-04-09T15:25:40Z</dcterms:created>
  <dcterms:modified xsi:type="dcterms:W3CDTF">2024-04-23T08:12:02Z</dcterms:modified>
</cp:coreProperties>
</file>