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.singh\Google Drive\GRE\#Semesters\ISDS 551\Sanchit_Group Project\"/>
    </mc:Choice>
  </mc:AlternateContent>
  <xr:revisionPtr revIDLastSave="0" documentId="13_ncr:1_{62944931-DABF-4725-937A-A20392D034C9}" xr6:coauthVersionLast="32" xr6:coauthVersionMax="32" xr10:uidLastSave="{00000000-0000-0000-0000-000000000000}"/>
  <bookViews>
    <workbookView xWindow="0" yWindow="0" windowWidth="20490" windowHeight="6945" xr2:uid="{1479C6DD-88FD-4C46-A77D-A3DB800ADFFD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3" i="1"/>
  <c r="B9" i="1"/>
  <c r="B8" i="1"/>
  <c r="B10" i="1"/>
  <c r="B11" i="1"/>
  <c r="B12" i="1"/>
  <c r="B16" i="1"/>
  <c r="B18" i="1"/>
  <c r="B19" i="1"/>
  <c r="B20" i="1"/>
  <c r="F40" i="1" l="1"/>
  <c r="F39" i="1"/>
  <c r="F38" i="1"/>
  <c r="E35" i="1"/>
  <c r="E34" i="1"/>
  <c r="E32" i="1"/>
  <c r="E31" i="1"/>
  <c r="E30" i="1"/>
  <c r="E28" i="1"/>
  <c r="E27" i="1"/>
  <c r="E26" i="1"/>
  <c r="D24" i="1"/>
  <c r="D23" i="1"/>
  <c r="C17" i="1"/>
  <c r="C20" i="1"/>
  <c r="C19" i="1"/>
  <c r="C18" i="1"/>
  <c r="C16" i="1"/>
  <c r="E25" i="1" l="1"/>
  <c r="E29" i="1"/>
  <c r="E33" i="1"/>
  <c r="D25" i="1"/>
  <c r="D29" i="1"/>
  <c r="D33" i="1"/>
  <c r="C25" i="1"/>
  <c r="C29" i="1"/>
  <c r="C33" i="1"/>
  <c r="E2" i="2" l="1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15" i="1" l="1"/>
  <c r="D15" i="1"/>
  <c r="H15" i="1"/>
  <c r="F15" i="1"/>
  <c r="E15" i="1"/>
  <c r="C15" i="1"/>
  <c r="C36" i="1"/>
  <c r="E36" i="1"/>
  <c r="H36" i="1"/>
  <c r="F36" i="1"/>
  <c r="B36" i="1"/>
  <c r="D36" i="1"/>
  <c r="G36" i="1"/>
  <c r="B37" i="1"/>
  <c r="F37" i="1"/>
  <c r="C37" i="1"/>
  <c r="D37" i="1"/>
  <c r="H37" i="1"/>
  <c r="E37" i="1"/>
  <c r="E21" i="1"/>
  <c r="C21" i="1"/>
  <c r="F21" i="1"/>
  <c r="D21" i="1"/>
  <c r="B21" i="1"/>
  <c r="H21" i="1"/>
  <c r="B45" i="1"/>
  <c r="C45" i="1"/>
  <c r="F45" i="1"/>
  <c r="E45" i="1"/>
  <c r="D45" i="1"/>
  <c r="H45" i="1"/>
  <c r="B22" i="1"/>
  <c r="D22" i="1"/>
  <c r="H22" i="1"/>
  <c r="H53" i="1" s="1"/>
  <c r="H54" i="1" s="1"/>
  <c r="E22" i="1"/>
  <c r="C22" i="1"/>
  <c r="F22" i="1"/>
  <c r="B49" i="1"/>
  <c r="F49" i="1"/>
  <c r="E49" i="1"/>
  <c r="D49" i="1"/>
  <c r="C49" i="1"/>
  <c r="H49" i="1"/>
  <c r="H52" i="1"/>
  <c r="H14" i="1"/>
  <c r="G37" i="1"/>
  <c r="G42" i="1"/>
  <c r="F14" i="1"/>
  <c r="D14" i="1"/>
  <c r="D53" i="1"/>
  <c r="D54" i="1" s="1"/>
  <c r="H46" i="1"/>
  <c r="H41" i="1"/>
  <c r="E41" i="1"/>
  <c r="G41" i="1"/>
  <c r="F41" i="1"/>
  <c r="B14" i="1"/>
  <c r="G15" i="1"/>
  <c r="G45" i="1"/>
  <c r="G43" i="1"/>
  <c r="G22" i="1"/>
  <c r="G49" i="1"/>
  <c r="G44" i="1"/>
  <c r="H47" i="1"/>
  <c r="H50" i="1"/>
  <c r="H51" i="1"/>
  <c r="C14" i="1"/>
  <c r="G21" i="1"/>
  <c r="H48" i="1"/>
  <c r="G14" i="1"/>
  <c r="E14" i="1"/>
  <c r="E53" i="1" s="1"/>
  <c r="E54" i="1" s="1"/>
  <c r="B53" i="1" l="1"/>
  <c r="G53" i="1"/>
  <c r="G54" i="1" s="1"/>
  <c r="F53" i="1"/>
  <c r="F54" i="1" s="1"/>
  <c r="C53" i="1"/>
  <c r="C54" i="1" s="1"/>
  <c r="B54" i="1"/>
  <c r="I54" i="1" l="1"/>
  <c r="I53" i="1"/>
  <c r="I55" i="1"/>
</calcChain>
</file>

<file path=xl/sharedStrings.xml><?xml version="1.0" encoding="utf-8"?>
<sst xmlns="http://schemas.openxmlformats.org/spreadsheetml/2006/main" count="155" uniqueCount="78">
  <si>
    <t>Task Name</t>
  </si>
  <si>
    <t>WBS Categories / Hour</t>
  </si>
  <si>
    <t>Project Name: Green Computing Research</t>
  </si>
  <si>
    <t>1. Initiating</t>
  </si>
  <si>
    <t>2. Planning</t>
  </si>
  <si>
    <t xml:space="preserve">  2.1.1    Requirement tracking matrix</t>
  </si>
  <si>
    <t xml:space="preserve">  2.1.2    Set up a scope statement</t>
  </si>
  <si>
    <t xml:space="preserve">  2.1.3    List down the work breakdown structure</t>
  </si>
  <si>
    <t xml:space="preserve">  2.1.4    Create a Gantt Chart</t>
  </si>
  <si>
    <t>3. Analysis</t>
  </si>
  <si>
    <t xml:space="preserve">  3.1.1    Identify the effort involved in physical server virtualization</t>
  </si>
  <si>
    <t xml:space="preserve">  3.1.2    Analyze the reduction of space, energy and capital</t>
  </si>
  <si>
    <t xml:space="preserve">  3.2.1    Cost analysis</t>
  </si>
  <si>
    <t xml:space="preserve">  3.2.2    Identify the benefits</t>
  </si>
  <si>
    <t xml:space="preserve">  3.2.3    Effort prediction</t>
  </si>
  <si>
    <t xml:space="preserve"> 3.1   Virtualization of server resources</t>
  </si>
  <si>
    <t xml:space="preserve"> 3.2   Disposal of electronic waste and recycling</t>
  </si>
  <si>
    <t xml:space="preserve"> 3.3   Data Centre and overall energy efficiency</t>
  </si>
  <si>
    <t xml:space="preserve">  3.3.1    Analyze the current energy consumption</t>
  </si>
  <si>
    <t xml:space="preserve">  3.3.2    Prepare energy consumption reduction plan</t>
  </si>
  <si>
    <t xml:space="preserve">  3.3.3    Finalize the approach</t>
  </si>
  <si>
    <t xml:space="preserve"> 3.4   Development of new software to address green computing</t>
  </si>
  <si>
    <t xml:space="preserve">  3.4.1    Analyze the benefits of internal use</t>
  </si>
  <si>
    <t xml:space="preserve">  3.4.2    Analyze potential sale to other organizations</t>
  </si>
  <si>
    <t>4. Implementation</t>
  </si>
  <si>
    <t xml:space="preserve"> 4.1   Propose solution</t>
  </si>
  <si>
    <t xml:space="preserve">  4.1.1    Design and code</t>
  </si>
  <si>
    <t xml:space="preserve">  4.1.2    Create prototype</t>
  </si>
  <si>
    <t xml:space="preserve">  4.1.3    Create software to address green computing</t>
  </si>
  <si>
    <t xml:space="preserve"> 4.2   Testing</t>
  </si>
  <si>
    <t xml:space="preserve">  4.2.2    Test the product in different cycles - development, training, UAT</t>
  </si>
  <si>
    <t xml:space="preserve">  4.2.1    Create testing environment1</t>
  </si>
  <si>
    <t xml:space="preserve">  4.2.3    Track defects until resolution</t>
  </si>
  <si>
    <t>5. Performance report</t>
  </si>
  <si>
    <t xml:space="preserve"> 5.1   Change request analysis</t>
  </si>
  <si>
    <t xml:space="preserve"> 5.2   Requirement discussion</t>
  </si>
  <si>
    <t xml:space="preserve"> 5.3   Approve change request</t>
  </si>
  <si>
    <t>6. Project documentation and next release plan</t>
  </si>
  <si>
    <t xml:space="preserve"> 6.1   Submit Project report</t>
  </si>
  <si>
    <t xml:space="preserve"> 6.2   Present Final project report</t>
  </si>
  <si>
    <t xml:space="preserve"> 6.3   Project completion</t>
  </si>
  <si>
    <t xml:space="preserve"> 1.1   Assigning task to team members</t>
  </si>
  <si>
    <t xml:space="preserve"> 1.2   Research on Green Computing</t>
  </si>
  <si>
    <t xml:space="preserve"> 1.3   Kick Off meeting</t>
  </si>
  <si>
    <t xml:space="preserve"> 1.4   Prepare business case</t>
  </si>
  <si>
    <t xml:space="preserve"> 1.5   Prepare project charter and sign</t>
  </si>
  <si>
    <t xml:space="preserve"> 1.6   Create change request form</t>
  </si>
  <si>
    <t xml:space="preserve"> 2.1   Create a Project Plan</t>
  </si>
  <si>
    <t xml:space="preserve"> 2.2   Create a backup plan</t>
  </si>
  <si>
    <t>Duration</t>
  </si>
  <si>
    <t>Start</t>
  </si>
  <si>
    <t>Finish</t>
  </si>
  <si>
    <t>Task 3.3</t>
  </si>
  <si>
    <t>165 days</t>
  </si>
  <si>
    <t>23 days</t>
  </si>
  <si>
    <t>1 day</t>
  </si>
  <si>
    <t>7 days</t>
  </si>
  <si>
    <t>2 days</t>
  </si>
  <si>
    <t>5 days</t>
  </si>
  <si>
    <t>4 days</t>
  </si>
  <si>
    <t>9 days</t>
  </si>
  <si>
    <t>8 days</t>
  </si>
  <si>
    <t>40 days</t>
  </si>
  <si>
    <t>6 days</t>
  </si>
  <si>
    <t>3 days</t>
  </si>
  <si>
    <t>15 days</t>
  </si>
  <si>
    <t>17 days</t>
  </si>
  <si>
    <t>75 days</t>
  </si>
  <si>
    <t>10 days</t>
  </si>
  <si>
    <t>35 days</t>
  </si>
  <si>
    <t>20 days</t>
  </si>
  <si>
    <t>Subtotal</t>
  </si>
  <si>
    <t>Reserve</t>
  </si>
  <si>
    <t>Total</t>
  </si>
  <si>
    <t>Date: May 11th, 2018</t>
  </si>
  <si>
    <t>Total
Cost</t>
  </si>
  <si>
    <t>Month</t>
  </si>
  <si>
    <t>Cost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</si>
</sst>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h]:mm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 (Body)"/>
    </font>
    <font>
      <sz val="9"/>
      <color rgb="FF363636"/>
      <name val="Segoe U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0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2"/>
    </xf>
    <xf numFmtId="0" fontId="6" fillId="5" borderId="2" xfId="0" applyFont="1" applyFill="1" applyBorder="1" applyAlignment="1">
      <alignment vertical="center" wrapText="1"/>
    </xf>
    <xf numFmtId="164" fontId="6" fillId="5" borderId="3" xfId="0" applyNumberFormat="1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22" fontId="7" fillId="6" borderId="2" xfId="0" applyNumberFormat="1" applyFont="1" applyFill="1" applyBorder="1" applyAlignment="1">
      <alignment vertical="center" wrapText="1"/>
    </xf>
    <xf numFmtId="164" fontId="0" fillId="0" borderId="0" xfId="0" applyNumberFormat="1"/>
    <xf numFmtId="0" fontId="2" fillId="6" borderId="2" xfId="0" applyFont="1" applyFill="1" applyBorder="1" applyAlignment="1">
      <alignment vertical="center" wrapText="1"/>
    </xf>
    <xf numFmtId="22" fontId="2" fillId="6" borderId="2" xfId="0" applyNumberFormat="1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22" fontId="3" fillId="6" borderId="2" xfId="0" applyNumberFormat="1" applyFont="1" applyFill="1" applyBorder="1" applyAlignment="1">
      <alignment vertical="center" wrapText="1"/>
    </xf>
    <xf numFmtId="22" fontId="0" fillId="0" borderId="0" xfId="0" applyNumberFormat="1"/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5" fillId="7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/>
    <xf numFmtId="44" fontId="0" fillId="0" borderId="10" xfId="0" applyNumberFormat="1" applyFont="1" applyBorder="1"/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vertical="center" wrapText="1"/>
    </xf>
    <xf numFmtId="0" fontId="0" fillId="0" borderId="10" xfId="0" applyFont="1" applyBorder="1"/>
    <xf numFmtId="0" fontId="4" fillId="4" borderId="8" xfId="0" applyFont="1" applyFill="1" applyBorder="1" applyAlignment="1">
      <alignment vertical="center" wrapText="1"/>
    </xf>
    <xf numFmtId="44" fontId="0" fillId="0" borderId="11" xfId="0" applyNumberFormat="1" applyFont="1" applyBorder="1"/>
    <xf numFmtId="44" fontId="0" fillId="0" borderId="12" xfId="0" applyNumberFormat="1" applyFont="1" applyBorder="1"/>
    <xf numFmtId="44" fontId="0" fillId="0" borderId="13" xfId="0" applyNumberFormat="1" applyFont="1" applyBorder="1"/>
    <xf numFmtId="44" fontId="0" fillId="0" borderId="14" xfId="0" applyNumberFormat="1" applyFont="1" applyBorder="1"/>
    <xf numFmtId="0" fontId="0" fillId="0" borderId="8" xfId="0" applyFont="1" applyBorder="1"/>
    <xf numFmtId="44" fontId="9" fillId="0" borderId="11" xfId="1" applyFont="1" applyBorder="1"/>
    <xf numFmtId="0" fontId="8" fillId="8" borderId="11" xfId="0" applyFont="1" applyFill="1" applyBorder="1" applyAlignment="1">
      <alignment horizontal="left" vertical="center" wrapText="1"/>
    </xf>
    <xf numFmtId="44" fontId="1" fillId="8" borderId="11" xfId="1" applyFont="1" applyFill="1" applyBorder="1"/>
    <xf numFmtId="44" fontId="0" fillId="0" borderId="15" xfId="0" applyNumberFormat="1" applyFont="1" applyBorder="1"/>
    <xf numFmtId="44" fontId="0" fillId="8" borderId="16" xfId="0" applyNumberFormat="1" applyFont="1" applyFill="1" applyBorder="1"/>
    <xf numFmtId="44" fontId="0" fillId="8" borderId="17" xfId="0" applyNumberFormat="1" applyFont="1" applyFill="1" applyBorder="1"/>
    <xf numFmtId="44" fontId="0" fillId="0" borderId="0" xfId="0" applyNumberFormat="1" applyFont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4183-AB5A-41AB-A227-251904A3C361}">
  <dimension ref="A1:J55"/>
  <sheetViews>
    <sheetView tabSelected="1" topLeftCell="A42" zoomScale="110" zoomScaleNormal="110" workbookViewId="0">
      <selection activeCell="A55" sqref="A55"/>
    </sheetView>
  </sheetViews>
  <sheetFormatPr defaultRowHeight="15"/>
  <cols>
    <col min="1" max="1" width="47.7109375" style="20" customWidth="1"/>
    <col min="2" max="3" width="11.5703125" style="4" bestFit="1" customWidth="1"/>
    <col min="4" max="5" width="12.5703125" style="4" bestFit="1" customWidth="1"/>
    <col min="6" max="7" width="11.5703125" style="4" bestFit="1" customWidth="1"/>
    <col min="8" max="10" width="12.5703125" style="4" bestFit="1" customWidth="1"/>
    <col min="11" max="16384" width="9.140625" style="4"/>
  </cols>
  <sheetData>
    <row r="1" spans="1:10">
      <c r="A1" s="42" t="s">
        <v>77</v>
      </c>
      <c r="B1" s="42"/>
      <c r="C1" s="42"/>
      <c r="D1" s="42"/>
      <c r="E1" s="42"/>
      <c r="F1" s="42"/>
      <c r="G1" s="42"/>
      <c r="H1" s="42"/>
      <c r="I1" s="43"/>
    </row>
    <row r="2" spans="1:10">
      <c r="A2" s="21" t="s">
        <v>2</v>
      </c>
      <c r="B2" s="44" t="s">
        <v>74</v>
      </c>
      <c r="C2" s="45"/>
      <c r="D2" s="45"/>
      <c r="E2" s="45"/>
      <c r="F2" s="45"/>
      <c r="G2" s="45"/>
      <c r="H2" s="45"/>
      <c r="I2" s="45"/>
    </row>
    <row r="3" spans="1:10" s="2" customFormat="1" ht="30">
      <c r="A3" s="46" t="s">
        <v>0</v>
      </c>
      <c r="B3" s="48" t="s">
        <v>76</v>
      </c>
      <c r="C3" s="49"/>
      <c r="D3" s="49"/>
      <c r="E3" s="49"/>
      <c r="F3" s="49"/>
      <c r="G3" s="49"/>
      <c r="H3" s="49"/>
      <c r="I3" s="5" t="s">
        <v>75</v>
      </c>
    </row>
    <row r="4" spans="1:10" s="2" customFormat="1">
      <c r="A4" s="47"/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/>
    </row>
    <row r="5" spans="1:10">
      <c r="A5" s="19"/>
      <c r="B5" s="3"/>
      <c r="C5" s="3"/>
      <c r="D5" s="3"/>
      <c r="E5" s="3"/>
      <c r="F5" s="3"/>
      <c r="G5" s="3"/>
      <c r="H5" s="3"/>
      <c r="I5" s="3"/>
    </row>
    <row r="6" spans="1:10" ht="15.75" thickBot="1">
      <c r="A6" s="29" t="s">
        <v>1</v>
      </c>
      <c r="B6" s="3"/>
      <c r="C6" s="3"/>
      <c r="D6" s="3"/>
      <c r="E6" s="3"/>
      <c r="F6" s="3"/>
      <c r="G6" s="3"/>
      <c r="H6" s="3"/>
      <c r="I6" s="3"/>
    </row>
    <row r="7" spans="1:10" ht="15.75" thickBot="1">
      <c r="A7" s="27" t="s">
        <v>3</v>
      </c>
      <c r="B7" s="28"/>
      <c r="C7" s="3"/>
      <c r="D7" s="3"/>
      <c r="E7" s="3"/>
      <c r="F7" s="3"/>
      <c r="G7" s="3"/>
      <c r="H7" s="3"/>
      <c r="I7" s="34"/>
    </row>
    <row r="8" spans="1:10">
      <c r="A8" s="25" t="s">
        <v>41</v>
      </c>
      <c r="B8" s="22">
        <f t="shared" ref="B8:B13" si="0">I8</f>
        <v>2400</v>
      </c>
      <c r="C8" s="22"/>
      <c r="D8" s="22"/>
      <c r="E8" s="22"/>
      <c r="F8" s="22"/>
      <c r="G8" s="22"/>
      <c r="H8" s="22"/>
      <c r="I8" s="31">
        <v>2400</v>
      </c>
      <c r="J8" s="41"/>
    </row>
    <row r="9" spans="1:10">
      <c r="A9" s="18" t="s">
        <v>42</v>
      </c>
      <c r="B9" s="22">
        <f t="shared" si="0"/>
        <v>9040</v>
      </c>
      <c r="C9" s="22"/>
      <c r="D9" s="22"/>
      <c r="E9" s="22"/>
      <c r="F9" s="22"/>
      <c r="G9" s="22"/>
      <c r="H9" s="22"/>
      <c r="I9" s="32">
        <v>9040</v>
      </c>
      <c r="J9" s="41"/>
    </row>
    <row r="10" spans="1:10">
      <c r="A10" s="18" t="s">
        <v>43</v>
      </c>
      <c r="B10" s="22">
        <f t="shared" si="0"/>
        <v>800</v>
      </c>
      <c r="C10" s="22"/>
      <c r="D10" s="22"/>
      <c r="E10" s="22"/>
      <c r="F10" s="22"/>
      <c r="G10" s="22"/>
      <c r="H10" s="22"/>
      <c r="I10" s="32">
        <v>800</v>
      </c>
      <c r="J10" s="41"/>
    </row>
    <row r="11" spans="1:10">
      <c r="A11" s="18" t="s">
        <v>44</v>
      </c>
      <c r="B11" s="22">
        <f t="shared" si="0"/>
        <v>3200</v>
      </c>
      <c r="C11" s="22"/>
      <c r="D11" s="22"/>
      <c r="E11" s="22"/>
      <c r="F11" s="22"/>
      <c r="G11" s="22"/>
      <c r="H11" s="22"/>
      <c r="I11" s="32">
        <v>3200</v>
      </c>
      <c r="J11" s="41"/>
    </row>
    <row r="12" spans="1:10">
      <c r="A12" s="18" t="s">
        <v>45</v>
      </c>
      <c r="B12" s="22">
        <f t="shared" si="0"/>
        <v>2400</v>
      </c>
      <c r="C12" s="22"/>
      <c r="D12" s="22"/>
      <c r="E12" s="22"/>
      <c r="F12" s="22"/>
      <c r="G12" s="22"/>
      <c r="H12" s="22"/>
      <c r="I12" s="32">
        <v>2400</v>
      </c>
      <c r="J12" s="41"/>
    </row>
    <row r="13" spans="1:10" ht="15.75" thickBot="1">
      <c r="A13" s="24" t="s">
        <v>46</v>
      </c>
      <c r="B13" s="22">
        <f t="shared" si="0"/>
        <v>5600</v>
      </c>
      <c r="C13" s="22"/>
      <c r="D13" s="22"/>
      <c r="E13" s="22"/>
      <c r="F13" s="22"/>
      <c r="G13" s="22"/>
      <c r="H13" s="22"/>
      <c r="I13" s="33">
        <v>5600</v>
      </c>
      <c r="J13" s="41"/>
    </row>
    <row r="14" spans="1:10" ht="15.75" thickBot="1">
      <c r="A14" s="27" t="s">
        <v>4</v>
      </c>
      <c r="B14" s="23">
        <f t="shared" ref="B14:B49" si="1">I14/8</f>
        <v>0</v>
      </c>
      <c r="C14" s="22">
        <f t="shared" ref="C14:C49" si="2">I14/8</f>
        <v>0</v>
      </c>
      <c r="D14" s="22">
        <f t="shared" ref="D14:D49" si="3">I14/8</f>
        <v>0</v>
      </c>
      <c r="E14" s="22">
        <f t="shared" ref="E14:E49" si="4">I14/8</f>
        <v>0</v>
      </c>
      <c r="F14" s="22">
        <f t="shared" ref="F14:F49" si="5">I14/8</f>
        <v>0</v>
      </c>
      <c r="G14" s="22">
        <f t="shared" ref="G14:G49" si="6">I14/8</f>
        <v>0</v>
      </c>
      <c r="H14" s="22">
        <f t="shared" ref="H14:H49" si="7">I14/8</f>
        <v>0</v>
      </c>
      <c r="I14" s="31">
        <v>0</v>
      </c>
      <c r="J14" s="41"/>
    </row>
    <row r="15" spans="1:10">
      <c r="A15" s="25" t="s">
        <v>47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32">
        <v>0</v>
      </c>
      <c r="J15" s="41"/>
    </row>
    <row r="16" spans="1:10">
      <c r="A16" s="18" t="s">
        <v>5</v>
      </c>
      <c r="B16" s="22">
        <f>I16/2</f>
        <v>3500</v>
      </c>
      <c r="C16" s="22">
        <f>I16/2</f>
        <v>3500</v>
      </c>
      <c r="D16" s="22"/>
      <c r="E16" s="22"/>
      <c r="F16" s="22"/>
      <c r="G16" s="22"/>
      <c r="H16" s="22"/>
      <c r="I16" s="32">
        <v>7000</v>
      </c>
      <c r="J16" s="41"/>
    </row>
    <row r="17" spans="1:10">
      <c r="A17" s="18" t="s">
        <v>6</v>
      </c>
      <c r="B17" s="22">
        <f>I17/2</f>
        <v>3500</v>
      </c>
      <c r="C17" s="22">
        <f>I17/2</f>
        <v>3500</v>
      </c>
      <c r="D17" s="22"/>
      <c r="E17" s="22"/>
      <c r="F17" s="22"/>
      <c r="G17" s="22"/>
      <c r="H17" s="22"/>
      <c r="I17" s="32">
        <v>7000</v>
      </c>
      <c r="J17" s="41"/>
    </row>
    <row r="18" spans="1:10">
      <c r="A18" s="18" t="s">
        <v>7</v>
      </c>
      <c r="B18" s="22">
        <f>I18/2</f>
        <v>3500</v>
      </c>
      <c r="C18" s="22">
        <f>I18/2</f>
        <v>3500</v>
      </c>
      <c r="D18" s="22"/>
      <c r="E18" s="22"/>
      <c r="F18" s="22"/>
      <c r="G18" s="22"/>
      <c r="H18" s="22"/>
      <c r="I18" s="32">
        <v>7000</v>
      </c>
      <c r="J18" s="41"/>
    </row>
    <row r="19" spans="1:10">
      <c r="A19" s="18" t="s">
        <v>8</v>
      </c>
      <c r="B19" s="22">
        <f>I19/2</f>
        <v>3500</v>
      </c>
      <c r="C19" s="22">
        <f>I19/2</f>
        <v>3500</v>
      </c>
      <c r="D19" s="22"/>
      <c r="E19" s="22"/>
      <c r="F19" s="22"/>
      <c r="G19" s="22"/>
      <c r="H19" s="22"/>
      <c r="I19" s="32">
        <v>7000</v>
      </c>
      <c r="J19" s="41"/>
    </row>
    <row r="20" spans="1:10" ht="15.75" thickBot="1">
      <c r="A20" s="24" t="s">
        <v>48</v>
      </c>
      <c r="B20" s="22">
        <f>I20/2</f>
        <v>8000</v>
      </c>
      <c r="C20" s="22">
        <f>I20/2</f>
        <v>8000</v>
      </c>
      <c r="D20" s="22"/>
      <c r="E20" s="22"/>
      <c r="F20" s="22"/>
      <c r="G20" s="22"/>
      <c r="H20" s="22"/>
      <c r="I20" s="33">
        <v>16000</v>
      </c>
      <c r="J20" s="41"/>
    </row>
    <row r="21" spans="1:10" ht="15.75" thickBot="1">
      <c r="A21" s="27" t="s">
        <v>9</v>
      </c>
      <c r="B21" s="23">
        <f t="shared" ref="B21:H21" si="8">$I$21/7</f>
        <v>0</v>
      </c>
      <c r="C21" s="23">
        <f t="shared" si="8"/>
        <v>0</v>
      </c>
      <c r="D21" s="23">
        <f t="shared" si="8"/>
        <v>0</v>
      </c>
      <c r="E21" s="23">
        <f t="shared" si="8"/>
        <v>0</v>
      </c>
      <c r="F21" s="23">
        <f t="shared" si="8"/>
        <v>0</v>
      </c>
      <c r="G21" s="23">
        <f t="shared" si="8"/>
        <v>0</v>
      </c>
      <c r="H21" s="23">
        <f t="shared" si="8"/>
        <v>0</v>
      </c>
      <c r="I21" s="31">
        <v>0</v>
      </c>
      <c r="J21" s="41"/>
    </row>
    <row r="22" spans="1:10">
      <c r="A22" s="25" t="s">
        <v>15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32">
        <v>0</v>
      </c>
      <c r="J22" s="41"/>
    </row>
    <row r="23" spans="1:10" ht="30">
      <c r="A23" s="18" t="s">
        <v>10</v>
      </c>
      <c r="B23" s="22"/>
      <c r="C23" s="22">
        <v>8000</v>
      </c>
      <c r="D23" s="22">
        <f>I23-C23</f>
        <v>7040</v>
      </c>
      <c r="E23" s="22"/>
      <c r="F23" s="22"/>
      <c r="G23" s="22"/>
      <c r="H23" s="22"/>
      <c r="I23" s="32">
        <v>15040</v>
      </c>
      <c r="J23" s="41"/>
    </row>
    <row r="24" spans="1:10" ht="30">
      <c r="A24" s="18" t="s">
        <v>11</v>
      </c>
      <c r="B24" s="22"/>
      <c r="C24" s="22">
        <v>8000</v>
      </c>
      <c r="D24" s="22">
        <f>I24-C24</f>
        <v>7040</v>
      </c>
      <c r="E24" s="22"/>
      <c r="F24" s="22"/>
      <c r="G24" s="22"/>
      <c r="H24" s="22"/>
      <c r="I24" s="32">
        <v>15040</v>
      </c>
      <c r="J24" s="41"/>
    </row>
    <row r="25" spans="1:10">
      <c r="A25" s="18" t="s">
        <v>16</v>
      </c>
      <c r="B25" s="22"/>
      <c r="C25" s="22">
        <f t="shared" ref="C25:C33" si="9">I25/3</f>
        <v>0</v>
      </c>
      <c r="D25" s="22">
        <f t="shared" ref="D25:D33" si="10">I25/3</f>
        <v>0</v>
      </c>
      <c r="E25" s="22">
        <f t="shared" ref="E25:E33" si="11">I25/3</f>
        <v>0</v>
      </c>
      <c r="F25" s="22"/>
      <c r="G25" s="22"/>
      <c r="H25" s="22"/>
      <c r="I25" s="32">
        <v>0</v>
      </c>
      <c r="J25" s="41"/>
    </row>
    <row r="26" spans="1:10">
      <c r="A26" s="18" t="s">
        <v>12</v>
      </c>
      <c r="B26" s="22"/>
      <c r="C26" s="22">
        <v>1650</v>
      </c>
      <c r="D26" s="22">
        <v>8000</v>
      </c>
      <c r="E26" s="22">
        <f>I26-C26-D26</f>
        <v>1350</v>
      </c>
      <c r="F26" s="22"/>
      <c r="G26" s="22"/>
      <c r="H26" s="22"/>
      <c r="I26" s="32">
        <v>11000</v>
      </c>
      <c r="J26" s="41"/>
    </row>
    <row r="27" spans="1:10">
      <c r="A27" s="18" t="s">
        <v>13</v>
      </c>
      <c r="B27" s="22"/>
      <c r="C27" s="22">
        <v>1650</v>
      </c>
      <c r="D27" s="22">
        <v>7000</v>
      </c>
      <c r="E27" s="22">
        <f>I27-C27-D27</f>
        <v>1350</v>
      </c>
      <c r="F27" s="22"/>
      <c r="G27" s="22"/>
      <c r="H27" s="22"/>
      <c r="I27" s="32">
        <v>10000</v>
      </c>
      <c r="J27" s="41"/>
    </row>
    <row r="28" spans="1:10">
      <c r="A28" s="18" t="s">
        <v>14</v>
      </c>
      <c r="B28" s="22"/>
      <c r="C28" s="22">
        <v>1650</v>
      </c>
      <c r="D28" s="22">
        <v>8000</v>
      </c>
      <c r="E28" s="22">
        <f>I28-C28-D28</f>
        <v>3150</v>
      </c>
      <c r="F28" s="22"/>
      <c r="G28" s="22"/>
      <c r="H28" s="22"/>
      <c r="I28" s="32">
        <v>12800</v>
      </c>
      <c r="J28" s="41"/>
    </row>
    <row r="29" spans="1:10">
      <c r="A29" s="18" t="s">
        <v>17</v>
      </c>
      <c r="B29" s="22"/>
      <c r="C29" s="22">
        <f t="shared" si="9"/>
        <v>0</v>
      </c>
      <c r="D29" s="22">
        <f t="shared" si="10"/>
        <v>0</v>
      </c>
      <c r="E29" s="22">
        <f t="shared" si="11"/>
        <v>0</v>
      </c>
      <c r="F29" s="22"/>
      <c r="G29" s="22"/>
      <c r="H29" s="22"/>
      <c r="I29" s="32">
        <v>0</v>
      </c>
      <c r="J29" s="41"/>
    </row>
    <row r="30" spans="1:10">
      <c r="A30" s="18" t="s">
        <v>18</v>
      </c>
      <c r="B30" s="22"/>
      <c r="C30" s="22"/>
      <c r="D30" s="22">
        <v>8200</v>
      </c>
      <c r="E30" s="22">
        <f>I30-D30</f>
        <v>5660</v>
      </c>
      <c r="F30" s="22"/>
      <c r="G30" s="22"/>
      <c r="H30" s="22"/>
      <c r="I30" s="32">
        <v>13860</v>
      </c>
      <c r="J30" s="41"/>
    </row>
    <row r="31" spans="1:10">
      <c r="A31" s="18" t="s">
        <v>19</v>
      </c>
      <c r="B31" s="22"/>
      <c r="C31" s="22"/>
      <c r="D31" s="22">
        <v>8200</v>
      </c>
      <c r="E31" s="22">
        <f>I31-D31</f>
        <v>5660</v>
      </c>
      <c r="F31" s="22"/>
      <c r="G31" s="22"/>
      <c r="H31" s="22"/>
      <c r="I31" s="32">
        <v>13860</v>
      </c>
      <c r="J31" s="41"/>
    </row>
    <row r="32" spans="1:10">
      <c r="A32" s="18" t="s">
        <v>20</v>
      </c>
      <c r="B32" s="22"/>
      <c r="C32" s="22"/>
      <c r="D32" s="22">
        <v>5300</v>
      </c>
      <c r="E32" s="22">
        <f>I32-D32</f>
        <v>5360</v>
      </c>
      <c r="F32" s="22"/>
      <c r="G32" s="22"/>
      <c r="H32" s="22"/>
      <c r="I32" s="32">
        <v>10660</v>
      </c>
      <c r="J32" s="41"/>
    </row>
    <row r="33" spans="1:10" ht="30">
      <c r="A33" s="18" t="s">
        <v>21</v>
      </c>
      <c r="B33" s="22"/>
      <c r="C33" s="22">
        <f t="shared" si="9"/>
        <v>0</v>
      </c>
      <c r="D33" s="22">
        <f t="shared" si="10"/>
        <v>0</v>
      </c>
      <c r="E33" s="22">
        <f t="shared" si="11"/>
        <v>0</v>
      </c>
      <c r="F33" s="22"/>
      <c r="G33" s="22"/>
      <c r="H33" s="22"/>
      <c r="I33" s="32">
        <v>0</v>
      </c>
      <c r="J33" s="41"/>
    </row>
    <row r="34" spans="1:10">
      <c r="A34" s="18" t="s">
        <v>22</v>
      </c>
      <c r="B34" s="22"/>
      <c r="C34" s="22">
        <v>1100</v>
      </c>
      <c r="D34" s="22">
        <v>12500</v>
      </c>
      <c r="E34" s="22">
        <f>I34-C34-D34</f>
        <v>3480</v>
      </c>
      <c r="F34" s="22"/>
      <c r="G34" s="22"/>
      <c r="H34" s="22"/>
      <c r="I34" s="32">
        <v>17080</v>
      </c>
      <c r="J34" s="41"/>
    </row>
    <row r="35" spans="1:10" ht="30.75" thickBot="1">
      <c r="A35" s="24" t="s">
        <v>23</v>
      </c>
      <c r="B35" s="22"/>
      <c r="C35" s="22">
        <v>1100</v>
      </c>
      <c r="D35" s="22">
        <v>12100</v>
      </c>
      <c r="E35" s="22">
        <f>I35-C35-D35</f>
        <v>3350</v>
      </c>
      <c r="F35" s="22"/>
      <c r="G35" s="22"/>
      <c r="H35" s="22"/>
      <c r="I35" s="33">
        <v>16550</v>
      </c>
      <c r="J35" s="41"/>
    </row>
    <row r="36" spans="1:10" ht="15.75" thickBot="1">
      <c r="A36" s="27" t="s">
        <v>24</v>
      </c>
      <c r="B36" s="23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31">
        <v>0</v>
      </c>
      <c r="J36" s="41"/>
    </row>
    <row r="37" spans="1:10">
      <c r="A37" s="25" t="s">
        <v>25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32">
        <v>0</v>
      </c>
      <c r="J37" s="41"/>
    </row>
    <row r="38" spans="1:10">
      <c r="A38" s="18" t="s">
        <v>26</v>
      </c>
      <c r="B38" s="22"/>
      <c r="C38" s="22"/>
      <c r="D38" s="22"/>
      <c r="E38" s="22">
        <v>24500</v>
      </c>
      <c r="F38" s="22">
        <f>I38-E38</f>
        <v>7820</v>
      </c>
      <c r="G38" s="22"/>
      <c r="H38" s="22"/>
      <c r="I38" s="32">
        <v>32320</v>
      </c>
      <c r="J38" s="41"/>
    </row>
    <row r="39" spans="1:10">
      <c r="A39" s="18" t="s">
        <v>27</v>
      </c>
      <c r="B39" s="22"/>
      <c r="C39" s="22"/>
      <c r="D39" s="22"/>
      <c r="E39" s="22">
        <v>23200</v>
      </c>
      <c r="F39" s="22">
        <f>I39-E39</f>
        <v>3730</v>
      </c>
      <c r="G39" s="22"/>
      <c r="H39" s="22"/>
      <c r="I39" s="32">
        <v>26930</v>
      </c>
      <c r="J39" s="41"/>
    </row>
    <row r="40" spans="1:10" ht="30">
      <c r="A40" s="18" t="s">
        <v>28</v>
      </c>
      <c r="B40" s="22"/>
      <c r="C40" s="22"/>
      <c r="D40" s="22"/>
      <c r="E40" s="22">
        <v>27300</v>
      </c>
      <c r="F40" s="22">
        <f>I40-E40</f>
        <v>7820</v>
      </c>
      <c r="G40" s="22"/>
      <c r="H40" s="22"/>
      <c r="I40" s="32">
        <v>35120</v>
      </c>
      <c r="J40" s="41"/>
    </row>
    <row r="41" spans="1:10">
      <c r="A41" s="18" t="s">
        <v>29</v>
      </c>
      <c r="B41" s="22"/>
      <c r="C41" s="22"/>
      <c r="D41" s="22"/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32">
        <v>0</v>
      </c>
      <c r="J41" s="41"/>
    </row>
    <row r="42" spans="1:10">
      <c r="A42" s="18" t="s">
        <v>31</v>
      </c>
      <c r="B42" s="22"/>
      <c r="C42" s="22"/>
      <c r="D42" s="22"/>
      <c r="E42" s="22"/>
      <c r="F42" s="22">
        <v>2600</v>
      </c>
      <c r="G42" s="22">
        <f>I42-F42</f>
        <v>4460</v>
      </c>
      <c r="H42" s="22"/>
      <c r="I42" s="32">
        <v>7060</v>
      </c>
      <c r="J42" s="41"/>
    </row>
    <row r="43" spans="1:10" ht="30">
      <c r="A43" s="18" t="s">
        <v>30</v>
      </c>
      <c r="B43" s="22"/>
      <c r="C43" s="22"/>
      <c r="D43" s="22"/>
      <c r="E43" s="22"/>
      <c r="F43" s="22">
        <v>27600</v>
      </c>
      <c r="G43" s="22">
        <f>I43-F43</f>
        <v>3820</v>
      </c>
      <c r="H43" s="22"/>
      <c r="I43" s="32">
        <v>31420</v>
      </c>
      <c r="J43" s="41"/>
    </row>
    <row r="44" spans="1:10" ht="15.75" thickBot="1">
      <c r="A44" s="24" t="s">
        <v>32</v>
      </c>
      <c r="B44" s="22"/>
      <c r="C44" s="22"/>
      <c r="D44" s="22"/>
      <c r="E44" s="22"/>
      <c r="F44" s="22">
        <v>24800</v>
      </c>
      <c r="G44" s="22">
        <f>I44-F44</f>
        <v>2990</v>
      </c>
      <c r="H44" s="22"/>
      <c r="I44" s="33">
        <v>27790</v>
      </c>
      <c r="J44" s="41"/>
    </row>
    <row r="45" spans="1:10" ht="15.75" thickBot="1">
      <c r="A45" s="27" t="s">
        <v>33</v>
      </c>
      <c r="B45" s="23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31">
        <v>0</v>
      </c>
      <c r="J45" s="41"/>
    </row>
    <row r="46" spans="1:10">
      <c r="A46" s="25" t="s">
        <v>34</v>
      </c>
      <c r="B46" s="22"/>
      <c r="C46" s="22"/>
      <c r="D46" s="22"/>
      <c r="E46" s="22"/>
      <c r="F46" s="22"/>
      <c r="G46" s="22">
        <v>2300</v>
      </c>
      <c r="H46" s="22">
        <f>I46-G46</f>
        <v>5700</v>
      </c>
      <c r="I46" s="32">
        <v>8000</v>
      </c>
      <c r="J46" s="41"/>
    </row>
    <row r="47" spans="1:10">
      <c r="A47" s="18" t="s">
        <v>35</v>
      </c>
      <c r="B47" s="22"/>
      <c r="C47" s="22"/>
      <c r="D47" s="22"/>
      <c r="E47" s="22"/>
      <c r="F47" s="22"/>
      <c r="G47" s="22">
        <v>2300</v>
      </c>
      <c r="H47" s="22">
        <f>I47-G47</f>
        <v>5700</v>
      </c>
      <c r="I47" s="32">
        <v>8000</v>
      </c>
      <c r="J47" s="41"/>
    </row>
    <row r="48" spans="1:10" ht="15.75" thickBot="1">
      <c r="A48" s="24" t="s">
        <v>36</v>
      </c>
      <c r="B48" s="22"/>
      <c r="C48" s="22"/>
      <c r="D48" s="22"/>
      <c r="E48" s="22"/>
      <c r="F48" s="22"/>
      <c r="G48" s="22">
        <v>1200</v>
      </c>
      <c r="H48" s="22">
        <f>I48-G48</f>
        <v>2800</v>
      </c>
      <c r="I48" s="33">
        <v>4000</v>
      </c>
      <c r="J48" s="41"/>
    </row>
    <row r="49" spans="1:10" ht="15.75" thickBot="1">
      <c r="A49" s="27" t="s">
        <v>37</v>
      </c>
      <c r="B49" s="23">
        <f t="shared" si="1"/>
        <v>0</v>
      </c>
      <c r="C49" s="22">
        <f t="shared" si="2"/>
        <v>0</v>
      </c>
      <c r="D49" s="22">
        <f t="shared" si="3"/>
        <v>0</v>
      </c>
      <c r="E49" s="22">
        <f t="shared" si="4"/>
        <v>0</v>
      </c>
      <c r="F49" s="22">
        <f t="shared" si="5"/>
        <v>0</v>
      </c>
      <c r="G49" s="22">
        <f t="shared" si="6"/>
        <v>0</v>
      </c>
      <c r="H49" s="22">
        <f t="shared" si="7"/>
        <v>0</v>
      </c>
      <c r="I49" s="31">
        <v>0</v>
      </c>
      <c r="J49" s="41"/>
    </row>
    <row r="50" spans="1:10">
      <c r="A50" s="25" t="s">
        <v>38</v>
      </c>
      <c r="B50" s="22"/>
      <c r="C50" s="22"/>
      <c r="D50" s="22"/>
      <c r="E50" s="22"/>
      <c r="F50" s="22"/>
      <c r="G50" s="22"/>
      <c r="H50" s="22">
        <f>I50</f>
        <v>2400</v>
      </c>
      <c r="I50" s="32">
        <v>2400</v>
      </c>
      <c r="J50" s="41"/>
    </row>
    <row r="51" spans="1:10">
      <c r="A51" s="18" t="s">
        <v>39</v>
      </c>
      <c r="B51" s="22"/>
      <c r="C51" s="22"/>
      <c r="D51" s="22"/>
      <c r="E51" s="22"/>
      <c r="F51" s="22"/>
      <c r="G51" s="22"/>
      <c r="H51" s="22">
        <f>I51</f>
        <v>2400</v>
      </c>
      <c r="I51" s="32">
        <v>2400</v>
      </c>
      <c r="J51" s="41"/>
    </row>
    <row r="52" spans="1:10" ht="15.75" thickBot="1">
      <c r="A52" s="24" t="s">
        <v>40</v>
      </c>
      <c r="B52" s="22"/>
      <c r="C52" s="22"/>
      <c r="D52" s="22"/>
      <c r="E52" s="22"/>
      <c r="F52" s="22"/>
      <c r="G52" s="22"/>
      <c r="H52" s="22">
        <f>I52</f>
        <v>2400</v>
      </c>
      <c r="I52" s="33">
        <v>2400</v>
      </c>
      <c r="J52" s="41"/>
    </row>
    <row r="53" spans="1:10" ht="15.75" thickBot="1">
      <c r="A53" s="26" t="s">
        <v>71</v>
      </c>
      <c r="B53" s="23">
        <f t="shared" ref="B53:H53" si="12">SUM(B8:B52)</f>
        <v>45440</v>
      </c>
      <c r="C53" s="23">
        <f t="shared" si="12"/>
        <v>45150</v>
      </c>
      <c r="D53" s="23">
        <f t="shared" si="12"/>
        <v>83380</v>
      </c>
      <c r="E53" s="23">
        <f t="shared" si="12"/>
        <v>104360</v>
      </c>
      <c r="F53" s="23">
        <f t="shared" si="12"/>
        <v>74370</v>
      </c>
      <c r="G53" s="23">
        <f t="shared" si="12"/>
        <v>17070</v>
      </c>
      <c r="H53" s="23">
        <f t="shared" si="12"/>
        <v>21400</v>
      </c>
      <c r="I53" s="35">
        <f>SUM(B53:H53)</f>
        <v>391170</v>
      </c>
      <c r="J53" s="41"/>
    </row>
    <row r="54" spans="1:10" ht="15.75" thickBot="1">
      <c r="A54" s="26" t="s">
        <v>72</v>
      </c>
      <c r="B54" s="38">
        <f t="shared" ref="B54:H54" si="13">0.2*B53</f>
        <v>9088</v>
      </c>
      <c r="C54" s="38">
        <f t="shared" si="13"/>
        <v>9030</v>
      </c>
      <c r="D54" s="38">
        <f t="shared" si="13"/>
        <v>16676</v>
      </c>
      <c r="E54" s="38">
        <f t="shared" si="13"/>
        <v>20872</v>
      </c>
      <c r="F54" s="38">
        <f t="shared" si="13"/>
        <v>14874</v>
      </c>
      <c r="G54" s="38">
        <f t="shared" si="13"/>
        <v>3414</v>
      </c>
      <c r="H54" s="38">
        <f t="shared" si="13"/>
        <v>4280</v>
      </c>
      <c r="I54" s="30">
        <f>SUM(B54:H54)</f>
        <v>78234</v>
      </c>
      <c r="J54" s="41"/>
    </row>
    <row r="55" spans="1:10" ht="15.75" thickBot="1">
      <c r="A55" s="36" t="s">
        <v>73</v>
      </c>
      <c r="B55" s="39"/>
      <c r="C55" s="40"/>
      <c r="D55" s="40"/>
      <c r="E55" s="40"/>
      <c r="F55" s="40"/>
      <c r="G55" s="40"/>
      <c r="H55" s="40"/>
      <c r="I55" s="37">
        <f>I53+I54</f>
        <v>469404</v>
      </c>
      <c r="J55" s="41"/>
    </row>
  </sheetData>
  <mergeCells count="4">
    <mergeCell ref="A1:I1"/>
    <mergeCell ref="B2:I2"/>
    <mergeCell ref="A3:A4"/>
    <mergeCell ref="B3:H3"/>
  </mergeCells>
  <pageMargins left="0.7" right="0.7" top="0.75" bottom="0.75" header="0.3" footer="0.3"/>
  <ignoredErrors>
    <ignoredError sqref="E41:H41 E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440B-5318-4A35-9D82-44928483960C}">
  <dimension ref="A1:F48"/>
  <sheetViews>
    <sheetView workbookViewId="0">
      <pane xSplit="1" topLeftCell="E1" activePane="topRight" state="frozen"/>
      <selection pane="topRight" activeCell="F2" sqref="F2"/>
    </sheetView>
  </sheetViews>
  <sheetFormatPr defaultColWidth="35.5703125" defaultRowHeight="15"/>
  <cols>
    <col min="1" max="1" width="69" bestFit="1" customWidth="1"/>
    <col min="2" max="2" width="11.7109375" customWidth="1"/>
    <col min="3" max="3" width="19.140625" style="17" customWidth="1"/>
    <col min="4" max="4" width="25.7109375" style="17" customWidth="1"/>
    <col min="5" max="5" width="13.140625" style="12" customWidth="1"/>
  </cols>
  <sheetData>
    <row r="1" spans="1:6">
      <c r="A1" s="8" t="s">
        <v>0</v>
      </c>
      <c r="B1" s="8" t="s">
        <v>49</v>
      </c>
      <c r="C1" s="8" t="s">
        <v>50</v>
      </c>
      <c r="D1" s="8" t="s">
        <v>51</v>
      </c>
      <c r="E1" s="9" t="s">
        <v>49</v>
      </c>
    </row>
    <row r="2" spans="1:6" ht="15.75">
      <c r="A2" s="10" t="s">
        <v>52</v>
      </c>
      <c r="B2" s="10" t="s">
        <v>53</v>
      </c>
      <c r="C2" s="11">
        <v>43221.333333333336</v>
      </c>
      <c r="D2" s="11">
        <v>43451.708333333336</v>
      </c>
      <c r="E2" s="12">
        <f>(NETWORKDAYS(C2,D2)-1)*("16:00"-"8:00")+MOD(D2,1)-MOD(C2,1)</f>
        <v>55.041666666666664</v>
      </c>
    </row>
    <row r="3" spans="1:6">
      <c r="A3" s="1" t="s">
        <v>3</v>
      </c>
      <c r="B3" s="13" t="s">
        <v>54</v>
      </c>
      <c r="C3" s="14">
        <v>43221.333333333336</v>
      </c>
      <c r="D3" s="14">
        <v>43251.708333333336</v>
      </c>
      <c r="E3" s="12">
        <f t="shared" ref="E3:E48" si="0">(NETWORKDAYS(C3,D3)-1)*("16:00"-"8:00")+MOD(D3,1)-MOD(C3,1)</f>
        <v>7.7083333333333321</v>
      </c>
      <c r="F3" s="14"/>
    </row>
    <row r="4" spans="1:6">
      <c r="A4" s="6" t="s">
        <v>41</v>
      </c>
      <c r="B4" s="15" t="s">
        <v>55</v>
      </c>
      <c r="C4" s="16">
        <v>43221.333333333336</v>
      </c>
      <c r="D4" s="16">
        <v>43221.708333333336</v>
      </c>
      <c r="E4" s="12">
        <f t="shared" si="0"/>
        <v>0.375</v>
      </c>
    </row>
    <row r="5" spans="1:6">
      <c r="A5" s="6" t="s">
        <v>42</v>
      </c>
      <c r="B5" s="15" t="s">
        <v>56</v>
      </c>
      <c r="C5" s="16">
        <v>43222.333333333336</v>
      </c>
      <c r="D5" s="16">
        <v>43230.708333333336</v>
      </c>
      <c r="E5" s="12">
        <f t="shared" si="0"/>
        <v>2.375</v>
      </c>
    </row>
    <row r="6" spans="1:6">
      <c r="A6" s="6" t="s">
        <v>43</v>
      </c>
      <c r="B6" s="15" t="s">
        <v>57</v>
      </c>
      <c r="C6" s="16">
        <v>43231.333333333336</v>
      </c>
      <c r="D6" s="16">
        <v>43234.708333333336</v>
      </c>
      <c r="E6" s="12">
        <f t="shared" si="0"/>
        <v>0.70833333333333326</v>
      </c>
    </row>
    <row r="7" spans="1:6">
      <c r="A7" s="6" t="s">
        <v>44</v>
      </c>
      <c r="B7" s="15" t="s">
        <v>58</v>
      </c>
      <c r="C7" s="16">
        <v>43235.333333333336</v>
      </c>
      <c r="D7" s="16">
        <v>43241.708333333336</v>
      </c>
      <c r="E7" s="12">
        <f t="shared" si="0"/>
        <v>1.708333333333333</v>
      </c>
    </row>
    <row r="8" spans="1:6">
      <c r="A8" s="6" t="s">
        <v>45</v>
      </c>
      <c r="B8" s="15" t="s">
        <v>59</v>
      </c>
      <c r="C8" s="16">
        <v>43242.333333333336</v>
      </c>
      <c r="D8" s="16">
        <v>43245.708333333336</v>
      </c>
      <c r="E8" s="12">
        <f t="shared" si="0"/>
        <v>1.375</v>
      </c>
    </row>
    <row r="9" spans="1:6">
      <c r="A9" s="6" t="s">
        <v>46</v>
      </c>
      <c r="B9" s="15" t="s">
        <v>58</v>
      </c>
      <c r="C9" s="16">
        <v>43246.333333333336</v>
      </c>
      <c r="D9" s="16">
        <v>43251.708333333336</v>
      </c>
      <c r="E9" s="12">
        <f t="shared" si="0"/>
        <v>1.375</v>
      </c>
    </row>
    <row r="10" spans="1:6">
      <c r="A10" s="1" t="s">
        <v>4</v>
      </c>
      <c r="B10" s="13" t="s">
        <v>60</v>
      </c>
      <c r="C10" s="14">
        <v>43252.333333333336</v>
      </c>
      <c r="D10" s="14">
        <v>43264.708333333336</v>
      </c>
      <c r="E10" s="12">
        <f t="shared" si="0"/>
        <v>3.0416666666666665</v>
      </c>
    </row>
    <row r="11" spans="1:6">
      <c r="A11" s="6" t="s">
        <v>47</v>
      </c>
      <c r="B11" s="13" t="s">
        <v>61</v>
      </c>
      <c r="C11" s="14">
        <v>43252.333333333336</v>
      </c>
      <c r="D11" s="14">
        <v>43263.708333333336</v>
      </c>
      <c r="E11" s="12">
        <f t="shared" si="0"/>
        <v>2.708333333333333</v>
      </c>
    </row>
    <row r="12" spans="1:6">
      <c r="A12" s="7" t="s">
        <v>5</v>
      </c>
      <c r="B12" s="15" t="s">
        <v>57</v>
      </c>
      <c r="C12" s="16">
        <v>43252.333333333336</v>
      </c>
      <c r="D12" s="16">
        <v>43255.708333333336</v>
      </c>
      <c r="E12" s="12">
        <f t="shared" si="0"/>
        <v>0.70833333333333326</v>
      </c>
    </row>
    <row r="13" spans="1:6">
      <c r="A13" s="7" t="s">
        <v>6</v>
      </c>
      <c r="B13" s="15" t="s">
        <v>57</v>
      </c>
      <c r="C13" s="16">
        <v>43256.333333333336</v>
      </c>
      <c r="D13" s="16">
        <v>43257.708333333336</v>
      </c>
      <c r="E13" s="12">
        <f t="shared" si="0"/>
        <v>0.70833333333333326</v>
      </c>
    </row>
    <row r="14" spans="1:6">
      <c r="A14" s="7" t="s">
        <v>7</v>
      </c>
      <c r="B14" s="15" t="s">
        <v>57</v>
      </c>
      <c r="C14" s="16">
        <v>43258.333333333336</v>
      </c>
      <c r="D14" s="16">
        <v>43259.708333333336</v>
      </c>
      <c r="E14" s="12">
        <f t="shared" si="0"/>
        <v>0.70833333333333326</v>
      </c>
    </row>
    <row r="15" spans="1:6">
      <c r="A15" s="7" t="s">
        <v>8</v>
      </c>
      <c r="B15" s="15" t="s">
        <v>57</v>
      </c>
      <c r="C15" s="16">
        <v>43262.333333333336</v>
      </c>
      <c r="D15" s="16">
        <v>43263.708333333336</v>
      </c>
      <c r="E15" s="12">
        <f t="shared" si="0"/>
        <v>0.70833333333333326</v>
      </c>
    </row>
    <row r="16" spans="1:6">
      <c r="A16" s="6" t="s">
        <v>48</v>
      </c>
      <c r="B16" s="15" t="s">
        <v>55</v>
      </c>
      <c r="C16" s="16">
        <v>43264.333333333336</v>
      </c>
      <c r="D16" s="16">
        <v>43264.708333333336</v>
      </c>
      <c r="E16" s="12">
        <f t="shared" si="0"/>
        <v>0.375</v>
      </c>
    </row>
    <row r="17" spans="1:5">
      <c r="A17" s="1" t="s">
        <v>9</v>
      </c>
      <c r="B17" s="13" t="s">
        <v>62</v>
      </c>
      <c r="C17" s="14">
        <v>43265.333333333336</v>
      </c>
      <c r="D17" s="14">
        <v>43320.708333333336</v>
      </c>
      <c r="E17" s="12">
        <f t="shared" si="0"/>
        <v>13.375</v>
      </c>
    </row>
    <row r="18" spans="1:5">
      <c r="A18" s="6" t="s">
        <v>15</v>
      </c>
      <c r="B18" s="13" t="s">
        <v>63</v>
      </c>
      <c r="C18" s="14">
        <v>43265.333333333336</v>
      </c>
      <c r="D18" s="14">
        <v>43272.708333333336</v>
      </c>
      <c r="E18" s="12">
        <f t="shared" si="0"/>
        <v>2.0416666666666665</v>
      </c>
    </row>
    <row r="19" spans="1:5">
      <c r="A19" s="7" t="s">
        <v>10</v>
      </c>
      <c r="B19" s="15" t="s">
        <v>64</v>
      </c>
      <c r="C19" s="16">
        <v>43265.333333333336</v>
      </c>
      <c r="D19" s="16">
        <v>43269.708333333336</v>
      </c>
      <c r="E19" s="12">
        <f t="shared" si="0"/>
        <v>1.0416666666666665</v>
      </c>
    </row>
    <row r="20" spans="1:5">
      <c r="A20" s="7" t="s">
        <v>11</v>
      </c>
      <c r="B20" s="15" t="s">
        <v>64</v>
      </c>
      <c r="C20" s="16">
        <v>43270.333333333336</v>
      </c>
      <c r="D20" s="16">
        <v>43272.708333333336</v>
      </c>
      <c r="E20" s="12">
        <f t="shared" si="0"/>
        <v>1.0416666666666665</v>
      </c>
    </row>
    <row r="21" spans="1:5">
      <c r="A21" s="6" t="s">
        <v>16</v>
      </c>
      <c r="B21" s="13" t="s">
        <v>65</v>
      </c>
      <c r="C21" s="14">
        <v>43273.333333333336</v>
      </c>
      <c r="D21" s="14">
        <v>43293.708333333336</v>
      </c>
      <c r="E21" s="12">
        <f t="shared" si="0"/>
        <v>5.0416666666666661</v>
      </c>
    </row>
    <row r="22" spans="1:5">
      <c r="A22" s="7" t="s">
        <v>12</v>
      </c>
      <c r="B22" s="15" t="s">
        <v>58</v>
      </c>
      <c r="C22" s="16">
        <v>43273.333333333336</v>
      </c>
      <c r="D22" s="16">
        <v>43279.708333333336</v>
      </c>
      <c r="E22" s="12">
        <f t="shared" si="0"/>
        <v>1.708333333333333</v>
      </c>
    </row>
    <row r="23" spans="1:5">
      <c r="A23" s="7" t="s">
        <v>13</v>
      </c>
      <c r="B23" s="15" t="s">
        <v>58</v>
      </c>
      <c r="C23" s="16">
        <v>43280.333333333336</v>
      </c>
      <c r="D23" s="16">
        <v>43286.708333333336</v>
      </c>
      <c r="E23" s="12">
        <f t="shared" si="0"/>
        <v>1.708333333333333</v>
      </c>
    </row>
    <row r="24" spans="1:5">
      <c r="A24" s="7" t="s">
        <v>14</v>
      </c>
      <c r="B24" s="15" t="s">
        <v>58</v>
      </c>
      <c r="C24" s="16">
        <v>43287.333333333336</v>
      </c>
      <c r="D24" s="16">
        <v>43293.708333333336</v>
      </c>
      <c r="E24" s="12">
        <f t="shared" si="0"/>
        <v>1.708333333333333</v>
      </c>
    </row>
    <row r="25" spans="1:5">
      <c r="A25" s="6" t="s">
        <v>17</v>
      </c>
      <c r="B25" s="13" t="s">
        <v>66</v>
      </c>
      <c r="C25" s="14">
        <v>43294.333333333336</v>
      </c>
      <c r="D25" s="14">
        <v>43318.708333333336</v>
      </c>
      <c r="E25" s="12">
        <f t="shared" si="0"/>
        <v>5.708333333333333</v>
      </c>
    </row>
    <row r="26" spans="1:5">
      <c r="A26" s="7" t="s">
        <v>18</v>
      </c>
      <c r="B26" s="15" t="s">
        <v>56</v>
      </c>
      <c r="C26" s="16">
        <v>43294.333333333336</v>
      </c>
      <c r="D26" s="16">
        <v>43304.708333333336</v>
      </c>
      <c r="E26" s="12">
        <f t="shared" si="0"/>
        <v>2.375</v>
      </c>
    </row>
    <row r="27" spans="1:5">
      <c r="A27" s="7" t="s">
        <v>19</v>
      </c>
      <c r="B27" s="15" t="s">
        <v>56</v>
      </c>
      <c r="C27" s="16">
        <v>43305.333333333336</v>
      </c>
      <c r="D27" s="16">
        <v>43313.708333333336</v>
      </c>
      <c r="E27" s="12">
        <f t="shared" si="0"/>
        <v>2.375</v>
      </c>
    </row>
    <row r="28" spans="1:5">
      <c r="A28" s="7" t="s">
        <v>20</v>
      </c>
      <c r="B28" s="15" t="s">
        <v>64</v>
      </c>
      <c r="C28" s="16">
        <v>43314.333333333336</v>
      </c>
      <c r="D28" s="16">
        <v>43318.708333333336</v>
      </c>
      <c r="E28" s="12">
        <f t="shared" si="0"/>
        <v>1.0416666666666665</v>
      </c>
    </row>
    <row r="29" spans="1:5">
      <c r="A29" s="6" t="s">
        <v>21</v>
      </c>
      <c r="B29" s="13" t="s">
        <v>57</v>
      </c>
      <c r="C29" s="14">
        <v>43319.333333333336</v>
      </c>
      <c r="D29" s="14">
        <v>43320.708333333336</v>
      </c>
      <c r="E29" s="12">
        <f t="shared" si="0"/>
        <v>0.70833333333333326</v>
      </c>
    </row>
    <row r="30" spans="1:5">
      <c r="A30" s="7" t="s">
        <v>22</v>
      </c>
      <c r="B30" s="15" t="s">
        <v>55</v>
      </c>
      <c r="C30" s="16">
        <v>43319.333333333336</v>
      </c>
      <c r="D30" s="16">
        <v>43319.708333333336</v>
      </c>
      <c r="E30" s="12">
        <f t="shared" si="0"/>
        <v>0.375</v>
      </c>
    </row>
    <row r="31" spans="1:5">
      <c r="A31" s="7" t="s">
        <v>23</v>
      </c>
      <c r="B31" s="15" t="s">
        <v>55</v>
      </c>
      <c r="C31" s="16">
        <v>43320.333333333336</v>
      </c>
      <c r="D31" s="16">
        <v>43320.708333333336</v>
      </c>
      <c r="E31" s="12">
        <f t="shared" si="0"/>
        <v>0.375</v>
      </c>
    </row>
    <row r="32" spans="1:5">
      <c r="A32" s="1" t="s">
        <v>24</v>
      </c>
      <c r="B32" s="13" t="s">
        <v>67</v>
      </c>
      <c r="C32" s="14">
        <v>43321.333333333336</v>
      </c>
      <c r="D32" s="14">
        <v>43425.708333333336</v>
      </c>
      <c r="E32" s="12">
        <f t="shared" si="0"/>
        <v>25.041666666666664</v>
      </c>
    </row>
    <row r="33" spans="1:5">
      <c r="A33" s="6" t="s">
        <v>25</v>
      </c>
      <c r="B33" s="13" t="s">
        <v>62</v>
      </c>
      <c r="C33" s="14">
        <v>43321.333333333336</v>
      </c>
      <c r="D33" s="14">
        <v>43376.708333333336</v>
      </c>
      <c r="E33" s="12">
        <f t="shared" si="0"/>
        <v>13.375</v>
      </c>
    </row>
    <row r="34" spans="1:5">
      <c r="A34" s="7" t="s">
        <v>26</v>
      </c>
      <c r="B34" s="15" t="s">
        <v>68</v>
      </c>
      <c r="C34" s="16">
        <v>43321.333333333336</v>
      </c>
      <c r="D34" s="16">
        <v>43334.708333333336</v>
      </c>
      <c r="E34" s="12">
        <f t="shared" si="0"/>
        <v>3.375</v>
      </c>
    </row>
    <row r="35" spans="1:5">
      <c r="A35" s="7" t="s">
        <v>27</v>
      </c>
      <c r="B35" s="15" t="s">
        <v>65</v>
      </c>
      <c r="C35" s="16">
        <v>43335.333333333336</v>
      </c>
      <c r="D35" s="16">
        <v>43355.708333333336</v>
      </c>
      <c r="E35" s="12">
        <f t="shared" si="0"/>
        <v>5.0416666666666661</v>
      </c>
    </row>
    <row r="36" spans="1:5">
      <c r="A36" s="7" t="s">
        <v>28</v>
      </c>
      <c r="B36" s="15" t="s">
        <v>65</v>
      </c>
      <c r="C36" s="16">
        <v>43356.333333333336</v>
      </c>
      <c r="D36" s="16">
        <v>43376.708333333336</v>
      </c>
      <c r="E36" s="12">
        <f t="shared" si="0"/>
        <v>5.0416666666666661</v>
      </c>
    </row>
    <row r="37" spans="1:5">
      <c r="A37" s="6" t="s">
        <v>29</v>
      </c>
      <c r="B37" s="13" t="s">
        <v>69</v>
      </c>
      <c r="C37" s="14">
        <v>43377.333333333336</v>
      </c>
      <c r="D37" s="14">
        <v>43425.708333333336</v>
      </c>
      <c r="E37" s="12">
        <f t="shared" si="0"/>
        <v>11.708333333333332</v>
      </c>
    </row>
    <row r="38" spans="1:5">
      <c r="A38" s="7" t="s">
        <v>31</v>
      </c>
      <c r="B38" s="15" t="s">
        <v>58</v>
      </c>
      <c r="C38" s="16">
        <v>43377.333333333336</v>
      </c>
      <c r="D38" s="16">
        <v>43383.708333333336</v>
      </c>
      <c r="E38" s="12">
        <f t="shared" si="0"/>
        <v>1.708333333333333</v>
      </c>
    </row>
    <row r="39" spans="1:5">
      <c r="A39" s="7" t="s">
        <v>30</v>
      </c>
      <c r="B39" s="15" t="s">
        <v>70</v>
      </c>
      <c r="C39" s="16">
        <v>43384.333333333336</v>
      </c>
      <c r="D39" s="16">
        <v>43411.708333333336</v>
      </c>
      <c r="E39" s="12">
        <f t="shared" si="0"/>
        <v>6.708333333333333</v>
      </c>
    </row>
    <row r="40" spans="1:5">
      <c r="A40" s="7" t="s">
        <v>32</v>
      </c>
      <c r="B40" s="15" t="s">
        <v>68</v>
      </c>
      <c r="C40" s="16">
        <v>43412.333333333336</v>
      </c>
      <c r="D40" s="16">
        <v>43425.708333333336</v>
      </c>
      <c r="E40" s="12">
        <f t="shared" si="0"/>
        <v>3.375</v>
      </c>
    </row>
    <row r="41" spans="1:5">
      <c r="A41" s="1" t="s">
        <v>33</v>
      </c>
      <c r="B41" s="13" t="s">
        <v>65</v>
      </c>
      <c r="C41" s="14">
        <v>43426.333333333336</v>
      </c>
      <c r="D41" s="14">
        <v>43446.708333333336</v>
      </c>
      <c r="E41" s="12">
        <f t="shared" si="0"/>
        <v>5.0416666666666661</v>
      </c>
    </row>
    <row r="42" spans="1:5">
      <c r="A42" s="6" t="s">
        <v>34</v>
      </c>
      <c r="B42" s="15" t="s">
        <v>58</v>
      </c>
      <c r="C42" s="16">
        <v>43426.333333333336</v>
      </c>
      <c r="D42" s="16">
        <v>43432.708333333336</v>
      </c>
      <c r="E42" s="12">
        <f t="shared" si="0"/>
        <v>1.708333333333333</v>
      </c>
    </row>
    <row r="43" spans="1:5">
      <c r="A43" s="6" t="s">
        <v>35</v>
      </c>
      <c r="B43" s="15" t="s">
        <v>58</v>
      </c>
      <c r="C43" s="16">
        <v>43433.333333333336</v>
      </c>
      <c r="D43" s="16">
        <v>43439.708333333336</v>
      </c>
      <c r="E43" s="12">
        <f t="shared" si="0"/>
        <v>1.708333333333333</v>
      </c>
    </row>
    <row r="44" spans="1:5">
      <c r="A44" s="6" t="s">
        <v>36</v>
      </c>
      <c r="B44" s="15" t="s">
        <v>58</v>
      </c>
      <c r="C44" s="16">
        <v>43440.333333333336</v>
      </c>
      <c r="D44" s="16">
        <v>43446.708333333336</v>
      </c>
      <c r="E44" s="12">
        <f t="shared" si="0"/>
        <v>1.708333333333333</v>
      </c>
    </row>
    <row r="45" spans="1:5">
      <c r="A45" s="1" t="s">
        <v>37</v>
      </c>
      <c r="B45" s="13" t="s">
        <v>64</v>
      </c>
      <c r="C45" s="14">
        <v>43447.333333333336</v>
      </c>
      <c r="D45" s="14">
        <v>43451.708333333336</v>
      </c>
      <c r="E45" s="12">
        <f t="shared" si="0"/>
        <v>1.0416666666666665</v>
      </c>
    </row>
    <row r="46" spans="1:5">
      <c r="A46" s="6" t="s">
        <v>38</v>
      </c>
      <c r="B46" s="15" t="s">
        <v>55</v>
      </c>
      <c r="C46" s="16">
        <v>43447.333333333336</v>
      </c>
      <c r="D46" s="16">
        <v>43447.708333333336</v>
      </c>
      <c r="E46" s="12">
        <f t="shared" si="0"/>
        <v>0.375</v>
      </c>
    </row>
    <row r="47" spans="1:5">
      <c r="A47" s="6" t="s">
        <v>39</v>
      </c>
      <c r="B47" s="15" t="s">
        <v>55</v>
      </c>
      <c r="C47" s="16">
        <v>43448.333333333336</v>
      </c>
      <c r="D47" s="16">
        <v>43448.708333333336</v>
      </c>
      <c r="E47" s="12">
        <f t="shared" si="0"/>
        <v>0.375</v>
      </c>
    </row>
    <row r="48" spans="1:5">
      <c r="A48" s="6" t="s">
        <v>40</v>
      </c>
      <c r="B48" s="15" t="s">
        <v>55</v>
      </c>
      <c r="C48" s="16">
        <v>43451.333333333336</v>
      </c>
      <c r="D48" s="16">
        <v>43451.708333333336</v>
      </c>
      <c r="E48" s="12">
        <f t="shared" si="0"/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sanchit.singh</dc:creator>
  <cp:lastModifiedBy>sanchit.singh</cp:lastModifiedBy>
  <dcterms:created xsi:type="dcterms:W3CDTF">2018-05-10T22:36:36Z</dcterms:created>
  <dcterms:modified xsi:type="dcterms:W3CDTF">2018-05-13T19:42:24Z</dcterms:modified>
</cp:coreProperties>
</file>